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600" yWindow="810" windowWidth="19575" windowHeight="7080" firstSheet="1" activeTab="8"/>
  </bookViews>
  <sheets>
    <sheet name="Combo chart" sheetId="3" r:id="rId1"/>
    <sheet name="Bar chart(waterfall chart)" sheetId="4" r:id="rId2"/>
    <sheet name="pie chart" sheetId="5" r:id="rId3"/>
    <sheet name="Map chart " sheetId="10" r:id="rId4"/>
    <sheet name="Top 5" sheetId="11" r:id="rId5"/>
    <sheet name="KPI" sheetId="12" r:id="rId6"/>
    <sheet name="KPI YOY" sheetId="14" r:id="rId7"/>
    <sheet name="Data" sheetId="1" r:id="rId8"/>
    <sheet name="layout" sheetId="2" r:id="rId9"/>
  </sheets>
  <definedNames>
    <definedName name="Slicer_Region">#N/A</definedName>
    <definedName name="Slicer_Segment">#N/A</definedName>
    <definedName name="Slicer_Year">#N/A</definedName>
  </definedNames>
  <calcPr calcId="144525"/>
  <pivotCaches>
    <pivotCache cacheId="9"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5" l="1"/>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4" i="10"/>
  <c r="D5" i="5"/>
  <c r="D6" i="5"/>
  <c r="D7" i="5"/>
  <c r="D4" i="5"/>
  <c r="E5" i="5"/>
  <c r="E6" i="5"/>
  <c r="E7" i="5"/>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5" i="4"/>
  <c r="L9" i="14"/>
  <c r="H9" i="14"/>
  <c r="E17" i="12"/>
  <c r="K9" i="14"/>
  <c r="N17" i="12"/>
  <c r="B17" i="12"/>
  <c r="E6" i="4"/>
  <c r="E7" i="4"/>
  <c r="H17" i="12"/>
  <c r="E4" i="4"/>
  <c r="J9" i="14"/>
  <c r="K17" i="12"/>
  <c r="I9" i="14"/>
</calcChain>
</file>

<file path=xl/sharedStrings.xml><?xml version="1.0" encoding="utf-8"?>
<sst xmlns="http://schemas.openxmlformats.org/spreadsheetml/2006/main" count="130132" uniqueCount="10953">
  <si>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</si>
  <si>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</si>
  <si>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</si>
  <si>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</si>
  <si>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</si>
  <si>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</si>
  <si>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</si>
  <si>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</si>
  <si>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</si>
  <si>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</si>
  <si>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</si>
  <si>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</si>
  <si>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</si>
  <si>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</si>
  <si>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</si>
  <si>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</si>
  <si>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</si>
  <si>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</si>
  <si>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</si>
  <si>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</si>
  <si>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</si>
  <si>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</si>
  <si>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</si>
  <si>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</si>
  <si>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</si>
  <si>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</si>
  <si>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</si>
  <si>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</si>
  <si>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</si>
  <si>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</si>
  <si>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</si>
  <si>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</si>
  <si>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</si>
  <si>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</si>
  <si>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</si>
  <si>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</si>
  <si>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</si>
  <si>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</si>
  <si>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</si>
  <si>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</si>
  <si>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</si>
  <si>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</si>
  <si>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</si>
  <si>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</si>
  <si>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</si>
  <si>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</si>
  <si>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</si>
  <si>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</si>
  <si>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</si>
  <si>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</si>
  <si>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</si>
  <si>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</si>
  <si>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</si>
  <si>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</si>
  <si>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</si>
  <si>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</si>
  <si>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</si>
  <si>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</si>
  <si>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</si>
  <si>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</si>
  <si>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</si>
  <si>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</si>
  <si>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</si>
  <si>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</si>
  <si>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</si>
  <si>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</si>
  <si>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</si>
  <si>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</si>
  <si>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</si>
  <si>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</si>
  <si>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</si>
  <si>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</si>
  <si>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</si>
  <si>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</si>
  <si>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</si>
  <si>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</si>
  <si>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</si>
  <si>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</si>
  <si>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</si>
  <si>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</si>
  <si>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</si>
  <si>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</si>
  <si>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</si>
  <si>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</si>
  <si>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</si>
  <si>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</si>
  <si>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</si>
  <si>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</si>
  <si>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</si>
  <si>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</si>
  <si>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</si>
  <si>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</si>
  <si>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</si>
  <si>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</si>
  <si>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</si>
  <si>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</si>
  <si>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</si>
  <si>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</si>
  <si>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</si>
  <si>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</si>
  <si>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</si>
  <si>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</si>
  <si>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</si>
  <si>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</si>
  <si>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</si>
  <si>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</si>
  <si>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</si>
  <si>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</si>
  <si>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</si>
  <si>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</si>
  <si>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</si>
  <si>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</si>
  <si>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</si>
  <si>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</si>
  <si>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</si>
  <si>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</si>
  <si>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</si>
  <si>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</si>
  <si>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</si>
  <si>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</si>
  <si>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</si>
  <si>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</si>
  <si>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</si>
  <si>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</si>
  <si>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</si>
  <si>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</si>
  <si>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</si>
  <si>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</si>
  <si>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</si>
  <si>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</si>
  <si>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</si>
  <si>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</si>
  <si>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</si>
  <si>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</si>
  <si>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</si>
  <si>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</si>
  <si>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</si>
  <si>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</si>
  <si>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</si>
  <si>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</si>
  <si>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</si>
  <si>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</si>
  <si>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</si>
  <si>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</si>
  <si>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</si>
  <si>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</si>
  <si>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</si>
  <si>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</si>
  <si>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</si>
  <si>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</si>
  <si>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</si>
  <si>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</si>
  <si>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</si>
  <si>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</si>
  <si>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</si>
  <si>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</si>
  <si>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</si>
  <si>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</si>
  <si>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</si>
  <si>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</si>
  <si>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</si>
  <si>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</si>
  <si>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</si>
  <si>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</si>
  <si>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</si>
  <si>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</si>
  <si>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</si>
  <si>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</si>
  <si>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</si>
  <si>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</si>
  <si>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</si>
  <si>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</si>
  <si>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</si>
  <si>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</si>
  <si>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</si>
  <si>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</si>
  <si>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</si>
  <si>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</si>
  <si>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</si>
  <si>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</si>
  <si>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</si>
  <si>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</si>
  <si>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</si>
  <si>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</si>
  <si>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</si>
  <si>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</si>
  <si>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</si>
  <si>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</si>
  <si>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</si>
  <si>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</si>
  <si>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</si>
  <si>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</si>
  <si>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</si>
  <si>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</si>
  <si>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</si>
  <si>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</si>
  <si>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</si>
  <si>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</si>
  <si>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</si>
  <si>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</si>
  <si>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</si>
  <si>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</si>
  <si>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</si>
  <si>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</si>
  <si>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</si>
  <si>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</si>
  <si>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</si>
  <si>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</si>
  <si>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</si>
  <si>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</si>
  <si>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</si>
  <si>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</si>
  <si>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</si>
  <si>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</si>
  <si>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</si>
  <si>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</si>
  <si>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</si>
  <si>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</si>
  <si>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</si>
  <si>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</si>
  <si>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</si>
  <si>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</si>
  <si>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</si>
  <si>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</si>
  <si>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</si>
  <si>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</si>
  <si>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</si>
  <si>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</si>
  <si>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</si>
  <si>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</si>
  <si>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</si>
  <si>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</si>
  <si>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</si>
  <si>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</si>
  <si>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</si>
  <si>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</si>
  <si>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</si>
  <si>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</si>
  <si>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</si>
  <si>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</si>
  <si>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</si>
  <si>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</si>
  <si>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</si>
  <si>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</si>
  <si>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</si>
  <si>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</si>
  <si>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</si>
  <si>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</si>
  <si>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</si>
  <si>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</si>
  <si>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</si>
  <si>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</si>
  <si>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</si>
  <si>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</si>
  <si>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</si>
  <si>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</si>
  <si>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</si>
  <si>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</si>
  <si>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</si>
  <si>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</si>
  <si>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</si>
  <si>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</si>
  <si>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</si>
  <si>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</si>
  <si>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</si>
  <si>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</si>
  <si>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</si>
  <si>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</si>
  <si>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</si>
  <si>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</si>
  <si>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</si>
  <si>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</si>
  <si>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</si>
  <si>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</si>
  <si>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</si>
  <si>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</si>
  <si>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</si>
  <si>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</si>
  <si>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</si>
  <si>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</si>
  <si>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</si>
  <si>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</si>
  <si>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</si>
  <si>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</si>
  <si>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</si>
  <si>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</si>
  <si>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</si>
  <si>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</si>
  <si>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</si>
  <si>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</si>
  <si>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</si>
  <si>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</si>
  <si>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</si>
  <si>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</si>
  <si>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</si>
  <si>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</si>
  <si>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</si>
  <si>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</si>
  <si>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</si>
  <si>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</si>
  <si>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</si>
  <si>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</si>
  <si>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</si>
  <si>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</si>
  <si>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</si>
  <si>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</si>
  <si>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</si>
  <si>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</si>
  <si>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</si>
  <si>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</si>
  <si>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</si>
  <si>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</si>
  <si>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</si>
  <si>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</si>
  <si>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</si>
  <si>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</si>
  <si>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</si>
  <si>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</si>
  <si>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</si>
  <si>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</si>
  <si>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</si>
  <si>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</si>
  <si>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</si>
  <si>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</si>
  <si>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</si>
  <si>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</si>
  <si>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</si>
  <si>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</si>
  <si>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</si>
  <si>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</si>
  <si>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</si>
  <si>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</si>
  <si>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</si>
  <si>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</si>
  <si>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</si>
  <si>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</si>
  <si>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</si>
  <si>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</si>
  <si>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</si>
  <si>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</si>
  <si>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</si>
  <si>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</si>
  <si>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</si>
  <si>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</si>
  <si>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</si>
  <si>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</si>
  <si>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</si>
  <si>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</si>
  <si>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</si>
  <si>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</si>
  <si>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</si>
  <si>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</si>
  <si>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</si>
  <si>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</si>
  <si>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</si>
  <si>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</si>
  <si>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</si>
  <si>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</si>
  <si>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</si>
  <si>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</si>
  <si>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</si>
  <si>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</si>
  <si>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</si>
  <si>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</si>
  <si>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</si>
  <si>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</si>
  <si>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</si>
  <si>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</si>
  <si>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</si>
  <si>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</si>
  <si>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</si>
  <si>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</si>
  <si>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</si>
  <si>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</si>
  <si>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</si>
  <si>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</si>
  <si>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</si>
  <si>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</si>
  <si>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</si>
  <si>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</si>
  <si>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</si>
  <si>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</si>
  <si>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</si>
  <si>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</si>
  <si>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</si>
  <si>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</si>
  <si>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</si>
  <si>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</si>
  <si>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</si>
  <si>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</si>
  <si>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</si>
  <si>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</si>
  <si>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</si>
  <si>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</si>
  <si>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</si>
  <si>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</si>
  <si>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</si>
  <si>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</si>
  <si>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</si>
  <si>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</si>
  <si>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</si>
  <si>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</si>
  <si>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</si>
  <si>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</si>
  <si>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</si>
  <si>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</si>
  <si>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</si>
  <si>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</si>
  <si>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</si>
  <si>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</si>
  <si>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</si>
  <si>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</si>
  <si>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</si>
  <si>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</si>
  <si>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</si>
  <si>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</si>
  <si>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</si>
  <si>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</si>
  <si>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</si>
  <si>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</si>
  <si>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</si>
  <si>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</si>
  <si>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</si>
  <si>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</si>
  <si>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</si>
  <si>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</si>
  <si>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</si>
  <si>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</si>
  <si>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</si>
  <si>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</si>
  <si>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</si>
  <si>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</si>
  <si>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</si>
  <si>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</si>
  <si>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</si>
  <si>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</si>
  <si>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</si>
  <si>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</si>
  <si>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</si>
  <si>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</si>
  <si>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</si>
  <si>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</si>
  <si>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</si>
  <si>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</si>
  <si>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</si>
  <si>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</si>
  <si>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</si>
  <si>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</si>
  <si>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</si>
  <si>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</si>
  <si>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</si>
  <si>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</si>
  <si>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</si>
  <si>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</si>
  <si>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</si>
  <si>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</si>
  <si>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</si>
  <si>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</si>
  <si>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</si>
  <si>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</si>
  <si>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</si>
  <si>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</si>
  <si>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</si>
  <si>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</si>
  <si>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</si>
  <si>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</si>
  <si>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</si>
  <si>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</si>
  <si>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</si>
  <si>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</si>
  <si>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</si>
  <si>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</si>
  <si>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</si>
  <si>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</si>
  <si>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</si>
  <si>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</si>
  <si>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</si>
  <si>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</si>
  <si>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</si>
  <si>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</si>
  <si>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</si>
  <si>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</si>
  <si>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</si>
  <si>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</si>
  <si>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</si>
  <si>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</si>
  <si>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</si>
  <si>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</si>
  <si>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</si>
  <si>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</si>
  <si>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</si>
  <si>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</si>
  <si>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</si>
  <si>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</si>
  <si>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</si>
  <si>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</si>
  <si>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</si>
  <si>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</si>
  <si>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</si>
  <si>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</si>
  <si>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</si>
  <si>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</si>
  <si>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</si>
  <si>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</si>
  <si>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</si>
  <si>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</si>
  <si>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</si>
  <si>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</si>
  <si>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</si>
  <si>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</si>
  <si>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</si>
  <si>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</si>
  <si>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</si>
  <si>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</si>
  <si>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</si>
  <si>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</si>
  <si>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</si>
  <si>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</si>
  <si>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</si>
  <si>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</si>
  <si>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</si>
  <si>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</si>
  <si>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</si>
  <si>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</si>
  <si>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</si>
  <si>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</si>
  <si>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</si>
  <si>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</si>
  <si>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</si>
  <si>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</si>
  <si>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</si>
  <si>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</si>
  <si>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</si>
  <si>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</si>
  <si>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</si>
  <si>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</si>
  <si>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</si>
  <si>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</si>
  <si>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</si>
  <si>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</si>
  <si>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</si>
  <si>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</si>
  <si>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</si>
  <si>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</si>
  <si>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</si>
  <si>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</si>
  <si>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</si>
  <si>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</si>
  <si>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</si>
  <si>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</si>
  <si>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</si>
  <si>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</si>
  <si>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</si>
  <si>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</si>
  <si>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</si>
  <si>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</si>
  <si>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</si>
  <si>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</si>
  <si>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</si>
  <si>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</si>
  <si>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</si>
  <si>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</si>
  <si>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</si>
  <si>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</si>
  <si>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</si>
  <si>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</si>
  <si>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</si>
  <si>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</si>
  <si>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</si>
  <si>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</si>
  <si>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</si>
  <si>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</si>
  <si>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</si>
  <si>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</si>
  <si>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</si>
  <si>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</si>
  <si>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</si>
  <si>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</si>
  <si>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</si>
  <si>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</si>
  <si>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</si>
  <si>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</si>
  <si>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</si>
  <si>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</si>
  <si>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</si>
  <si>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</si>
  <si>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</si>
  <si>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</si>
  <si>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</si>
  <si>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</si>
  <si>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</si>
  <si>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</si>
  <si>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</si>
  <si>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</si>
  <si>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</si>
  <si>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</si>
  <si>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</si>
  <si>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</si>
  <si>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</si>
  <si>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</si>
  <si>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</si>
  <si>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</si>
  <si>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</si>
  <si>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</si>
  <si>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</si>
  <si>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</si>
  <si>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</si>
  <si>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</si>
  <si>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</si>
  <si>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</si>
  <si>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</si>
  <si>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</si>
  <si>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</si>
  <si>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</si>
  <si>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</si>
  <si>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</si>
  <si>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</si>
  <si>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</si>
  <si>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</si>
  <si>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</si>
  <si>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</si>
  <si>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</si>
  <si>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</si>
  <si>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</si>
  <si>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</si>
  <si>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</si>
  <si>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</si>
  <si>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</si>
  <si>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</si>
  <si>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</si>
  <si>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</si>
  <si>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</si>
  <si>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</si>
  <si>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</si>
  <si>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</si>
  <si>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</si>
  <si>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</si>
  <si>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</si>
  <si>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</si>
  <si>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</si>
  <si>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</si>
  <si>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</si>
  <si>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</si>
  <si>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</si>
  <si>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</si>
  <si>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</si>
  <si>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</si>
  <si>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</si>
  <si>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</si>
  <si>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</si>
  <si>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</si>
  <si>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</si>
  <si>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</si>
  <si>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</si>
  <si>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</si>
  <si>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</si>
  <si>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</si>
  <si>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</si>
  <si>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</si>
  <si>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</si>
  <si>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</si>
  <si>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</si>
  <si>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</si>
  <si>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</si>
  <si>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</si>
  <si>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</si>
  <si>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</si>
  <si>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</si>
  <si>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</si>
  <si>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</si>
  <si>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</si>
  <si>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</si>
  <si>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</si>
  <si>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</si>
  <si>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</si>
  <si>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</si>
  <si>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</si>
  <si>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</si>
  <si>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</si>
  <si>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</si>
  <si>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</si>
  <si>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</si>
  <si>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</si>
  <si>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</si>
  <si>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</si>
  <si>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</si>
  <si>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</si>
  <si>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</si>
  <si>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</si>
  <si>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</si>
  <si>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</si>
  <si>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</si>
  <si>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</si>
  <si>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</si>
  <si>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</si>
  <si>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</si>
  <si>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</si>
  <si>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</si>
  <si>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</si>
  <si>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</si>
  <si>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</si>
  <si>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</si>
  <si>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</si>
  <si>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</si>
  <si>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</si>
  <si>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</si>
  <si>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</si>
  <si>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</si>
  <si>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</si>
  <si>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</si>
  <si>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</si>
  <si>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</si>
  <si>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</si>
  <si>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</si>
  <si>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</si>
  <si>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</si>
  <si>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</si>
  <si>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</si>
  <si>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</si>
  <si>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</si>
  <si>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</si>
  <si>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</si>
  <si>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</si>
  <si>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</si>
  <si>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</si>
  <si>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</si>
  <si>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</si>
  <si>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</si>
  <si>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</si>
  <si>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</si>
  <si>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</si>
  <si>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</si>
  <si>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</si>
  <si>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</si>
  <si>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</si>
  <si>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</si>
  <si>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</si>
  <si>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</si>
  <si>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</si>
  <si>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</si>
  <si>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</si>
  <si>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</si>
  <si>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</si>
  <si>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</si>
  <si>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</si>
  <si>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</si>
  <si>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</si>
  <si>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</si>
  <si>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</si>
  <si>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</si>
  <si>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</si>
  <si>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</si>
  <si>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</si>
  <si>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</si>
  <si>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</si>
  <si>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</si>
  <si>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</si>
  <si>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</si>
  <si>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</si>
  <si>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</si>
  <si>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</si>
  <si>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</si>
  <si>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</si>
  <si>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</si>
  <si>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</si>
  <si>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</si>
  <si>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</si>
  <si>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</si>
  <si>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</si>
  <si>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</si>
  <si>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</si>
  <si>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</si>
  <si>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</si>
  <si>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</si>
  <si>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</si>
  <si>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</si>
  <si>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</si>
  <si>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</si>
  <si>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</si>
  <si>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</si>
  <si>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</si>
  <si>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</si>
  <si>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</si>
  <si>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</si>
  <si>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</si>
  <si>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</si>
  <si>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</si>
  <si>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</si>
  <si>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</si>
  <si>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</si>
  <si>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</si>
  <si>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</si>
  <si>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</si>
  <si>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</si>
  <si>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</si>
  <si>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</si>
  <si>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</si>
  <si>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</si>
  <si>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</si>
  <si>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</si>
  <si>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</si>
  <si>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</si>
  <si>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</si>
  <si>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</si>
  <si>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</si>
  <si>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</si>
  <si>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</si>
  <si>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</si>
  <si>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</si>
  <si>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</si>
  <si>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</si>
  <si>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</si>
  <si>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</si>
  <si>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</si>
  <si>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</si>
  <si>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</si>
  <si>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</si>
  <si>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</si>
  <si>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</si>
  <si>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</si>
  <si>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</si>
  <si>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</si>
  <si>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</si>
  <si>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</si>
  <si>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</si>
  <si>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</si>
  <si>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</si>
  <si>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</si>
  <si>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</si>
  <si>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</si>
  <si>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</si>
  <si>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</si>
  <si>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</si>
  <si>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</si>
  <si>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</si>
  <si>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</si>
  <si>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</si>
  <si>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</si>
  <si>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</si>
  <si>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</si>
  <si>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</si>
  <si>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</si>
  <si>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</si>
  <si>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</si>
  <si>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</si>
  <si>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</si>
  <si>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</si>
  <si>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</si>
  <si>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</si>
  <si>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</si>
  <si>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</si>
  <si>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</si>
  <si>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</si>
  <si>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</si>
  <si>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</si>
  <si>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</si>
  <si>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</si>
  <si>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</si>
  <si>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</si>
  <si>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</si>
  <si>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</si>
  <si>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</si>
  <si>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</si>
  <si>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</si>
  <si>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</si>
  <si>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</si>
  <si>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</si>
  <si>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</si>
  <si>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</si>
  <si>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</si>
  <si>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</si>
  <si>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</si>
  <si>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</si>
  <si>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</si>
  <si>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</si>
  <si>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</si>
  <si>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</si>
  <si>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</si>
  <si>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</si>
  <si>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</si>
  <si>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</si>
  <si>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</si>
  <si>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</si>
  <si>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</si>
  <si>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</si>
  <si>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</si>
  <si>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</si>
  <si>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</si>
  <si>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</si>
  <si>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</si>
  <si>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</si>
  <si>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</si>
  <si>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</si>
  <si>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</si>
  <si>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</si>
  <si>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</si>
  <si>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</si>
  <si>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</si>
  <si>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</si>
  <si>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</si>
  <si>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</si>
  <si>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</si>
  <si>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</si>
  <si>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</si>
  <si>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</si>
  <si>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</si>
  <si>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</si>
  <si>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</si>
  <si>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</si>
  <si>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</si>
  <si>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</si>
  <si>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</si>
  <si>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</si>
  <si>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</si>
  <si>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</si>
  <si>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</si>
  <si>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</si>
  <si>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</si>
  <si>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</si>
  <si>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</si>
  <si>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</si>
  <si>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</si>
  <si>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</si>
  <si>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</si>
  <si>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</si>
  <si>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</si>
  <si>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</si>
  <si>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</si>
  <si>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</si>
  <si>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</si>
  <si>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</si>
  <si>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</si>
  <si>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</si>
  <si>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</si>
  <si>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</si>
  <si>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</si>
  <si>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</si>
  <si>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</si>
  <si>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</si>
  <si>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</si>
  <si>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</si>
  <si>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</si>
  <si>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</si>
  <si>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</si>
  <si>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</si>
  <si>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</si>
  <si>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</si>
  <si>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</si>
  <si>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</si>
  <si>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</si>
  <si>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</si>
  <si>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</si>
  <si>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</si>
  <si>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</si>
  <si>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</si>
  <si>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</si>
  <si>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</si>
  <si>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</si>
  <si>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</si>
  <si>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</si>
  <si>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</si>
  <si>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</si>
  <si>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</si>
  <si>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</si>
  <si>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</si>
  <si>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</si>
  <si>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</si>
  <si>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</si>
  <si>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</si>
  <si>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</si>
  <si>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</si>
  <si>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</si>
  <si>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</si>
  <si>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</si>
  <si>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</si>
  <si>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</si>
  <si>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</si>
  <si>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</si>
  <si>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</si>
  <si>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</si>
  <si>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</si>
  <si>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</si>
  <si>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</si>
  <si>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</si>
  <si>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</si>
  <si>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</si>
  <si>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</si>
  <si>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</si>
  <si>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</si>
  <si>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</si>
  <si>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</si>
  <si>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</si>
  <si>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</si>
  <si>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</si>
  <si>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</si>
  <si>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</si>
  <si>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</si>
  <si>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</si>
  <si>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</si>
  <si>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</si>
  <si>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</si>
  <si>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</si>
  <si>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</si>
  <si>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</si>
  <si>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</si>
  <si>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</si>
  <si>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</si>
  <si>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</si>
  <si>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</si>
  <si>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</si>
  <si>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</si>
  <si>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</si>
  <si>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</si>
  <si>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</si>
  <si>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</si>
  <si>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</si>
  <si>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</si>
  <si>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</si>
  <si>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</si>
  <si>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</si>
  <si>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</si>
  <si>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</si>
  <si>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</si>
  <si>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</si>
  <si>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</si>
  <si>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</si>
  <si>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</si>
  <si>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</si>
  <si>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</si>
  <si>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</si>
  <si>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</si>
  <si>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</si>
  <si>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</si>
  <si>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</si>
  <si>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</si>
  <si>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</si>
  <si>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</si>
  <si>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</si>
  <si>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</si>
  <si>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</si>
  <si>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</si>
  <si>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</si>
  <si>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</si>
  <si>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</si>
  <si>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</si>
  <si>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</si>
  <si>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</si>
  <si>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</si>
  <si>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</si>
  <si>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</si>
  <si>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</si>
  <si>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</si>
  <si>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</si>
  <si>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</si>
  <si>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</si>
  <si>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</si>
  <si>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</si>
  <si>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</si>
  <si>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</si>
  <si>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</si>
  <si>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</si>
  <si>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</si>
  <si>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</si>
  <si>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</si>
  <si>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</si>
  <si>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</si>
  <si>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</si>
  <si>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</si>
  <si>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</si>
  <si>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</si>
  <si>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</si>
  <si>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</si>
  <si>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</si>
  <si>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</si>
  <si>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</si>
  <si>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</si>
  <si>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</si>
  <si>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</si>
  <si>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</si>
  <si>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</si>
  <si>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</si>
  <si>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</si>
  <si>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</si>
  <si>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</si>
  <si>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</si>
  <si>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</si>
  <si>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</si>
  <si>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</si>
  <si>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</si>
  <si>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</si>
  <si>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</si>
  <si>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</si>
  <si>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</si>
  <si>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</si>
  <si>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</si>
  <si>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</si>
  <si>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</si>
  <si>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</si>
  <si>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</si>
  <si>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</si>
  <si>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</si>
  <si>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</si>
  <si>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</si>
  <si>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</si>
  <si>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</si>
  <si>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</si>
  <si>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</si>
  <si>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</si>
  <si>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</si>
  <si>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</si>
  <si>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</si>
  <si>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</si>
  <si>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</si>
  <si>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</si>
  <si>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</si>
  <si>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</si>
  <si>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</si>
  <si>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</si>
  <si>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</si>
  <si>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</si>
  <si>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</si>
  <si>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</si>
  <si>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</si>
  <si>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</si>
  <si>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</si>
  <si>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</si>
  <si>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</si>
  <si>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</si>
  <si>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</si>
  <si>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</si>
  <si>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</si>
  <si>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</si>
  <si>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</si>
  <si>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</si>
  <si>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</si>
  <si>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</si>
  <si>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</si>
  <si>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</si>
  <si>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</si>
  <si>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</si>
  <si>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</si>
  <si>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</si>
  <si>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</si>
  <si>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</si>
  <si>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</si>
  <si>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</si>
  <si>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</si>
  <si>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</si>
  <si>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</si>
  <si>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</si>
  <si>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</si>
  <si>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</si>
  <si>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</si>
  <si>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</si>
  <si>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</si>
  <si>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</si>
  <si>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</si>
  <si>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</si>
  <si>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</si>
  <si>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</si>
  <si>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</si>
  <si>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</si>
  <si>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</si>
  <si>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</si>
  <si>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</si>
  <si>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</si>
  <si>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</si>
  <si>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</si>
  <si>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</si>
  <si>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</si>
  <si>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</si>
  <si>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</si>
  <si>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</si>
  <si>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</si>
  <si>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</si>
  <si>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</si>
  <si>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</si>
  <si>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</si>
  <si>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</si>
  <si>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</si>
  <si>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</si>
  <si>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</si>
  <si>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</si>
  <si>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</si>
  <si>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</si>
  <si>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</si>
  <si>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</si>
  <si>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</si>
  <si>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</si>
  <si>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</si>
  <si>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</si>
  <si>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</si>
  <si>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</si>
  <si>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</si>
  <si>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</si>
  <si>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</si>
  <si>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</si>
  <si>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</si>
  <si>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</si>
  <si>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</si>
  <si>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</si>
  <si>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</si>
  <si>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</si>
  <si>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</si>
  <si>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</si>
  <si>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</si>
  <si>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</si>
  <si>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</si>
  <si>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</si>
  <si>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</si>
  <si>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</si>
  <si>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</si>
  <si>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</si>
  <si>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</si>
  <si>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</si>
  <si>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</si>
  <si>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</si>
  <si>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</si>
  <si>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</si>
  <si>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</si>
  <si>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</si>
  <si>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</si>
  <si>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</si>
  <si>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</si>
  <si>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</si>
  <si>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</si>
  <si>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</si>
  <si>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</si>
  <si>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</si>
  <si>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</si>
  <si>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</si>
  <si>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</si>
  <si>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</si>
  <si>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</si>
  <si>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</si>
  <si>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</si>
  <si>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</si>
  <si>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</si>
  <si>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</si>
  <si>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</si>
  <si>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</si>
  <si>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</si>
  <si>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</si>
  <si>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</si>
  <si>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</si>
  <si>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</si>
  <si>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</si>
  <si>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</si>
  <si>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</si>
  <si>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</si>
  <si>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</si>
  <si>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</si>
  <si>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</si>
  <si>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</si>
  <si>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</si>
  <si>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</si>
  <si>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</si>
  <si>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</si>
  <si>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</si>
  <si>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</si>
  <si>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</si>
  <si>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</si>
  <si>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</si>
  <si>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</si>
  <si>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</si>
  <si>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</si>
  <si>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</si>
  <si>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</si>
  <si>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</si>
  <si>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</si>
  <si>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</si>
  <si>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</si>
  <si>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</si>
  <si>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</si>
  <si>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</si>
  <si>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</si>
  <si>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</si>
  <si>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</si>
  <si>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</si>
  <si>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</si>
  <si>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</si>
  <si>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</si>
  <si>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</si>
  <si>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</si>
  <si>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</si>
  <si>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</si>
  <si>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</si>
  <si>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</si>
  <si>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</si>
  <si>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</si>
  <si>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</si>
  <si>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</si>
  <si>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</si>
  <si>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</si>
  <si>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</si>
  <si>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</si>
  <si>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</si>
  <si>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</si>
  <si>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</si>
  <si>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</si>
  <si>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</si>
  <si>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</si>
  <si>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</si>
  <si>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</si>
  <si>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</si>
  <si>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</si>
  <si>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</si>
  <si>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</si>
  <si>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</si>
  <si>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</si>
  <si>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</si>
  <si>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</si>
  <si>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</si>
  <si>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</si>
  <si>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</si>
  <si>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</si>
  <si>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</si>
  <si>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</si>
  <si>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</si>
  <si>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</si>
  <si>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</si>
  <si>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</si>
  <si>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</si>
  <si>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</si>
  <si>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</si>
  <si>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</si>
  <si>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</si>
  <si>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</si>
  <si>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</si>
  <si>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</si>
  <si>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</si>
  <si>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</si>
  <si>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</si>
  <si>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</si>
  <si>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</si>
  <si>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</si>
  <si>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</si>
  <si>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</si>
  <si>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</si>
  <si>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</si>
  <si>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</si>
  <si>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</si>
  <si>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</si>
  <si>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</si>
  <si>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</si>
  <si>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</si>
  <si>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</si>
  <si>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</si>
  <si>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</si>
  <si>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</si>
  <si>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</si>
  <si>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</si>
  <si>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</si>
  <si>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</si>
  <si>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</si>
  <si>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</si>
  <si>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</si>
  <si>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</si>
  <si>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</si>
  <si>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</si>
  <si>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</si>
  <si>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</si>
  <si>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</si>
  <si>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</si>
  <si>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</si>
  <si>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</si>
  <si>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</si>
  <si>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</si>
  <si>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</si>
  <si>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</si>
  <si>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</si>
  <si>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</si>
  <si>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</si>
  <si>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</si>
  <si>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</si>
  <si>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</si>
  <si>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</si>
  <si>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</si>
  <si>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</si>
  <si>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</si>
  <si>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</si>
  <si>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</si>
  <si>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</si>
  <si>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</si>
  <si>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</si>
  <si>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</si>
  <si>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</si>
  <si>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</si>
  <si>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</si>
  <si>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</si>
  <si>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</si>
  <si>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</si>
  <si>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</si>
  <si>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</si>
  <si>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</si>
  <si>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</si>
  <si>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</si>
  <si>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</si>
  <si>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</si>
  <si>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</si>
  <si>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</si>
  <si>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</si>
  <si>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</si>
  <si>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</si>
  <si>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</si>
  <si>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</si>
  <si>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</si>
  <si>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</si>
  <si>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</si>
  <si>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</si>
  <si>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</si>
  <si>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</si>
  <si>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</si>
  <si>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</si>
  <si>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</si>
  <si>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</si>
  <si>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</si>
  <si>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</si>
  <si>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</si>
  <si>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</si>
  <si>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</si>
  <si>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</si>
  <si>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</si>
  <si>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</si>
  <si>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</si>
  <si>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</si>
  <si>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</si>
  <si>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</si>
  <si>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</si>
  <si>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</si>
  <si>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</si>
  <si>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</si>
  <si>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</si>
  <si>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</si>
  <si>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</si>
  <si>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</si>
  <si>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</si>
  <si>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</si>
  <si>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</si>
  <si>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</si>
  <si>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</si>
  <si>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</si>
  <si>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</si>
  <si>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</si>
  <si>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</si>
  <si>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</si>
  <si>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</si>
  <si>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</si>
  <si>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</si>
  <si>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</si>
  <si>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</si>
  <si>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</si>
  <si>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</si>
  <si>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</si>
  <si>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</si>
  <si>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</si>
  <si>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</si>
  <si>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</si>
  <si>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</si>
  <si>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</si>
  <si>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</si>
  <si>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</si>
  <si>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</si>
  <si>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</si>
  <si>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</si>
  <si>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</si>
  <si>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</si>
  <si>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</si>
  <si>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</si>
  <si>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</si>
  <si>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</si>
  <si>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</si>
  <si>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</si>
  <si>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</si>
  <si>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</si>
  <si>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</si>
  <si>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</si>
  <si>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</si>
  <si>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</si>
  <si>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</si>
  <si>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</si>
  <si>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</si>
  <si>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</si>
  <si>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</si>
  <si>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</si>
  <si>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</si>
  <si>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</si>
  <si>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</si>
  <si>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</si>
  <si>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</si>
  <si>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</si>
  <si>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</si>
  <si>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</si>
  <si>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</si>
  <si>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</si>
  <si>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</si>
  <si>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</si>
  <si>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</si>
  <si>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</si>
  <si>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</si>
  <si>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</si>
  <si>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</si>
  <si>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</si>
  <si>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</si>
  <si>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</si>
  <si>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</si>
  <si>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</si>
  <si>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</si>
  <si>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</si>
  <si>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</si>
  <si>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</si>
  <si>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</si>
  <si>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</si>
  <si>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</si>
  <si>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</si>
  <si>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</si>
  <si>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</si>
  <si>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</si>
  <si>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</si>
  <si>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</si>
  <si>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</si>
  <si>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</si>
  <si>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</si>
  <si>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</si>
  <si>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</si>
  <si>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</si>
  <si>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</si>
  <si>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</si>
  <si>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</si>
  <si>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</si>
  <si>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</si>
  <si>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</si>
  <si>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</si>
  <si>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</si>
  <si>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</si>
  <si>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</si>
  <si>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</si>
  <si>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</si>
  <si>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</si>
  <si>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</si>
  <si>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</si>
  <si>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</si>
  <si>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</si>
  <si>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</si>
  <si>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</si>
  <si>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</si>
  <si>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</si>
  <si>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</si>
  <si>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</si>
  <si>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</si>
  <si>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</si>
  <si>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</si>
  <si>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</si>
  <si>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</si>
  <si>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</si>
  <si>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</si>
  <si>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</si>
  <si>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</si>
  <si>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</si>
  <si>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</si>
  <si>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</si>
  <si>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</si>
  <si>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</si>
  <si>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</si>
  <si>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</si>
  <si>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</si>
  <si>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</si>
  <si>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</si>
  <si>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</si>
  <si>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</si>
  <si>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</si>
  <si>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</si>
  <si>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</si>
  <si>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</si>
  <si>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</si>
  <si>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</si>
  <si>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</si>
  <si>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</si>
  <si>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</si>
  <si>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</si>
  <si>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</si>
  <si>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</si>
  <si>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</si>
  <si>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</si>
  <si>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</si>
  <si>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</si>
  <si>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</si>
  <si>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</si>
  <si>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</si>
  <si>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</si>
  <si>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</si>
  <si>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</si>
  <si>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</si>
  <si>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</si>
  <si>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</si>
  <si>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</si>
  <si>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</si>
  <si>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</si>
  <si>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</si>
  <si>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</si>
  <si>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</si>
  <si>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</si>
  <si>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</si>
  <si>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</si>
  <si>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</si>
  <si>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</si>
  <si>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</si>
  <si>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</si>
  <si>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</si>
  <si>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</si>
  <si>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</si>
  <si>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</si>
  <si>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</si>
  <si>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</si>
  <si>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</si>
  <si>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</si>
  <si>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</si>
  <si>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</si>
  <si>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</si>
  <si>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</si>
  <si>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</si>
  <si>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</si>
  <si>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</si>
  <si>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</si>
  <si>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</si>
  <si>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</si>
  <si>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</si>
  <si>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</si>
  <si>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</si>
  <si>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</si>
  <si>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</si>
  <si>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</si>
  <si>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</si>
  <si>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</si>
  <si>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</si>
  <si>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</si>
  <si>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</si>
  <si>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</si>
  <si>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</si>
  <si>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</si>
  <si>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</si>
  <si>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</si>
  <si>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</si>
  <si>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</si>
  <si>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</si>
  <si>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</si>
  <si>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</si>
  <si>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</si>
  <si>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</si>
  <si>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</si>
  <si>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</si>
  <si>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</si>
  <si>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</si>
  <si>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</si>
  <si>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</si>
  <si>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</si>
  <si>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</si>
  <si>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</si>
  <si>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</si>
  <si>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</si>
  <si>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</si>
  <si>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</si>
  <si>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</si>
  <si>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</si>
  <si>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</si>
  <si>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</si>
  <si>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</si>
  <si>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</si>
  <si>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</si>
  <si>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</si>
  <si>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</si>
  <si>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</si>
  <si>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</si>
  <si>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</si>
  <si>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</si>
  <si>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</si>
  <si>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</si>
  <si>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</si>
  <si>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</si>
  <si>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</si>
  <si>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</si>
  <si>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</si>
  <si>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</si>
  <si>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</si>
  <si>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</si>
  <si>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</si>
  <si>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</si>
  <si>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</si>
  <si>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</si>
  <si>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</si>
  <si>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</si>
  <si>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</si>
  <si>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</si>
  <si>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</si>
  <si>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</si>
  <si>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</si>
  <si>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</si>
  <si>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</si>
  <si>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</si>
  <si>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</si>
  <si>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</si>
  <si>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</si>
  <si>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</si>
  <si>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</si>
  <si>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</si>
  <si>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</si>
  <si>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</si>
  <si>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</si>
  <si>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</si>
  <si>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</si>
  <si>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</si>
  <si>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</si>
  <si>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</si>
  <si>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</si>
  <si>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</si>
  <si>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</si>
  <si>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</si>
  <si>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</si>
  <si>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</si>
  <si>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</si>
  <si>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</si>
  <si>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</si>
  <si>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</si>
  <si>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</si>
  <si>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</si>
  <si>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</si>
  <si>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</si>
  <si>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</si>
  <si>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</si>
  <si>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</si>
  <si>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</si>
  <si>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</si>
  <si>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</si>
  <si>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</si>
  <si>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</si>
  <si>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</si>
  <si>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</si>
  <si>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</si>
  <si>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</si>
  <si>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</si>
  <si>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</si>
  <si>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</si>
  <si>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</si>
  <si>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</si>
  <si>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</si>
  <si>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</si>
  <si>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</si>
  <si>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</si>
  <si>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</si>
  <si>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</si>
  <si>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</si>
  <si>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</si>
  <si>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</si>
  <si>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</si>
  <si>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</si>
  <si>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</si>
  <si>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</si>
  <si>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</si>
  <si>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</si>
  <si>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</si>
  <si>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</si>
  <si>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</si>
  <si>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</si>
  <si>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</si>
  <si>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</si>
  <si>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</si>
  <si>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</si>
  <si>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</si>
  <si>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</si>
  <si>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</si>
  <si>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</si>
  <si>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</si>
  <si>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</si>
  <si>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</si>
  <si>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</si>
  <si>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</si>
  <si>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</si>
  <si>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</si>
  <si>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</si>
  <si>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</si>
  <si>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</si>
  <si>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</si>
  <si>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</si>
  <si>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</si>
  <si>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</si>
  <si>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</si>
  <si>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</si>
  <si>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</si>
  <si>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</si>
  <si>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</si>
  <si>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</si>
  <si>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</si>
  <si>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</si>
  <si>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</si>
  <si>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</si>
  <si>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</si>
  <si>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</si>
  <si>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</si>
  <si>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</si>
  <si>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</si>
  <si>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</si>
  <si>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</si>
  <si>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</si>
  <si>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</si>
  <si>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</si>
  <si>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</si>
  <si>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</si>
  <si>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</si>
  <si>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</si>
  <si>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</si>
  <si>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</si>
  <si>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</si>
  <si>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</si>
  <si>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</si>
  <si>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</si>
  <si>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</si>
  <si>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</si>
  <si>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</si>
  <si>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</si>
  <si>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</si>
  <si>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</si>
  <si>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</si>
  <si>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</si>
  <si>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</si>
  <si>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</si>
  <si>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</si>
  <si>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</si>
  <si>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</si>
  <si>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</si>
  <si>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</si>
  <si>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</si>
  <si>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</si>
  <si>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</si>
  <si>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</si>
  <si>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</si>
  <si>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</si>
  <si>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</si>
  <si>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</si>
  <si>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</si>
  <si>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</si>
  <si>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</si>
  <si>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</si>
  <si>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</si>
  <si>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</si>
  <si>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</si>
  <si>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</si>
  <si>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</si>
  <si>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</si>
  <si>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</si>
  <si>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</si>
  <si>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</si>
  <si>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</si>
  <si>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</si>
  <si>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</si>
  <si>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</si>
  <si>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</si>
  <si>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</si>
  <si>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</si>
  <si>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</si>
  <si>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</si>
  <si>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</si>
  <si>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</si>
  <si>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</si>
  <si>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</si>
  <si>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</si>
  <si>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</si>
  <si>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</si>
  <si>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</si>
  <si>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</si>
  <si>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</si>
  <si>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</si>
  <si>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</si>
  <si>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</si>
  <si>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</si>
  <si>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</si>
  <si>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</si>
  <si>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</si>
  <si>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</si>
  <si>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</si>
  <si>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</si>
  <si>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</si>
  <si>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</si>
  <si>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</si>
  <si>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</si>
  <si>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</si>
  <si>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</si>
  <si>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</si>
  <si>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</si>
  <si>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</si>
  <si>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</si>
  <si>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</si>
  <si>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</si>
  <si>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</si>
  <si>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</si>
  <si>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</si>
  <si>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</si>
  <si>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</si>
  <si>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</si>
  <si>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</si>
  <si>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</si>
  <si>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</si>
  <si>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</si>
  <si>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</si>
  <si>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</si>
  <si>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</si>
  <si>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</si>
  <si>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</si>
  <si>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</si>
  <si>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</si>
  <si>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</si>
  <si>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</si>
  <si>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</si>
  <si>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</si>
  <si>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</si>
  <si>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</si>
  <si>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</si>
  <si>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</si>
  <si>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</si>
  <si>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</si>
  <si>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</si>
  <si>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</si>
  <si>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</si>
  <si>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</si>
  <si>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</si>
  <si>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</si>
  <si>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</si>
  <si>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</si>
  <si>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</si>
  <si>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</si>
  <si>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</si>
  <si>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</si>
  <si>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</si>
  <si>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</si>
  <si>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</si>
  <si>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</si>
  <si>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</si>
  <si>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</si>
  <si>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</si>
  <si>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</si>
  <si>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</si>
  <si>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</si>
  <si>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</si>
  <si>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</si>
  <si>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</si>
  <si>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</si>
  <si>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</si>
  <si>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</si>
  <si>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</si>
  <si>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</si>
  <si>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</si>
  <si>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</si>
  <si>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</si>
  <si>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</si>
  <si>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</si>
  <si>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</si>
  <si>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</si>
  <si>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</si>
  <si>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</si>
  <si>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</si>
  <si>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</si>
  <si>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</si>
  <si>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</si>
  <si>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</si>
  <si>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</si>
  <si>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</si>
  <si>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</si>
  <si>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</si>
  <si>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</si>
  <si>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</si>
  <si>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</si>
  <si>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</si>
  <si>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</si>
  <si>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</si>
  <si>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</si>
  <si>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</si>
  <si>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</si>
  <si>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</si>
  <si>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</si>
  <si>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</si>
  <si>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</si>
  <si>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</si>
  <si>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</si>
  <si>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</si>
  <si>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</si>
  <si>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</si>
  <si>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</si>
  <si>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</si>
  <si>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</si>
  <si>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</si>
  <si>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</si>
  <si>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</si>
  <si>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</si>
  <si>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</si>
  <si>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</si>
  <si>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</si>
  <si>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</si>
  <si>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</si>
  <si>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</si>
  <si>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</si>
  <si>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</si>
  <si>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</si>
  <si>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</si>
  <si>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</si>
  <si>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</si>
  <si>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</si>
  <si>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</si>
  <si>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</si>
  <si>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</si>
  <si>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</si>
  <si>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</si>
  <si>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</si>
  <si>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</si>
  <si>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</si>
  <si>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</si>
  <si>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</si>
  <si>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</si>
  <si>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</si>
  <si>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</si>
  <si>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</si>
  <si>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</si>
  <si>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</si>
  <si>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</si>
  <si>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</si>
  <si>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</si>
  <si>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</si>
  <si>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</si>
  <si>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</si>
  <si>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</si>
  <si>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</si>
  <si>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</si>
  <si>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</si>
  <si>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</si>
  <si>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</si>
  <si>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</si>
  <si>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</si>
  <si>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</si>
  <si>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</si>
  <si>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</si>
  <si>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</si>
  <si>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</si>
  <si>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</si>
  <si>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</si>
  <si>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</si>
  <si>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</si>
  <si>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</si>
  <si>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</si>
  <si>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</si>
  <si>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</si>
  <si>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</si>
  <si>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</si>
  <si>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</si>
  <si>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</si>
  <si>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</si>
  <si>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</si>
  <si>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</si>
  <si>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</si>
  <si>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</si>
  <si>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</si>
  <si>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</si>
  <si>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</si>
  <si>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</si>
  <si>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</si>
  <si>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</si>
  <si>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</si>
  <si>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</si>
  <si>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</si>
  <si>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</si>
  <si>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</si>
  <si>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</si>
  <si>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</si>
  <si>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</si>
  <si>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</si>
  <si>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</si>
  <si>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</si>
  <si>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</si>
  <si>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</si>
  <si>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</si>
  <si>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</si>
  <si>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</si>
  <si>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</si>
  <si>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</si>
  <si>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</si>
  <si>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</si>
  <si>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</si>
  <si>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</si>
  <si>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</si>
  <si>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</si>
  <si>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</si>
  <si>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</si>
  <si>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</si>
  <si>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</si>
  <si>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</si>
  <si>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</si>
  <si>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</si>
  <si>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</si>
  <si>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</si>
  <si>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</si>
  <si>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</si>
  <si>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</si>
  <si>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</si>
  <si>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</si>
  <si>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</si>
  <si>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</si>
  <si>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</si>
  <si>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</si>
  <si>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</si>
  <si>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</si>
  <si>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</si>
  <si>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</si>
  <si>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</si>
  <si>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</si>
  <si>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</si>
  <si>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</si>
  <si>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</si>
  <si>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</si>
  <si>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</si>
  <si>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</si>
  <si>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</si>
  <si>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</si>
  <si>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</si>
  <si>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</si>
  <si>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</si>
  <si>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</si>
  <si>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</si>
  <si>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</si>
  <si>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</si>
  <si>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</si>
  <si>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</si>
  <si>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</si>
  <si>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</si>
  <si>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</si>
  <si>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</si>
  <si>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</si>
  <si>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</si>
  <si>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</si>
  <si>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</si>
  <si>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</si>
  <si>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</si>
  <si>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</si>
  <si>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</si>
  <si>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</si>
  <si>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</si>
  <si>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</si>
  <si>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</si>
  <si>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</si>
  <si>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</si>
  <si>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</si>
  <si>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</si>
  <si>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</si>
  <si>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</si>
  <si>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</si>
  <si>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</si>
  <si>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</si>
  <si>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</si>
  <si>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</si>
  <si>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</si>
  <si>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</si>
  <si>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</si>
  <si>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</si>
  <si>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</si>
  <si>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</si>
  <si>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</si>
  <si>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</si>
  <si>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</si>
  <si>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</si>
  <si>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</si>
  <si>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</si>
  <si>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</si>
  <si>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</si>
  <si>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</si>
  <si>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</si>
  <si>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</si>
  <si>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</si>
  <si>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</si>
  <si>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</si>
  <si>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</si>
  <si>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</si>
  <si>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</si>
  <si>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</si>
  <si>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</si>
  <si>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</si>
  <si>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</si>
  <si>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</si>
  <si>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</si>
  <si>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</si>
  <si>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</si>
  <si>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</si>
  <si>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</si>
  <si>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</si>
  <si>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</si>
  <si>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</si>
  <si>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</si>
  <si>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</si>
  <si>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</si>
  <si>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</si>
  <si>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</si>
  <si>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</si>
  <si>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</si>
  <si>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</si>
  <si>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</si>
  <si>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</si>
  <si>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</si>
  <si>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</si>
  <si>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</si>
  <si>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</si>
  <si>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</si>
  <si>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</si>
  <si>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</si>
  <si>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</si>
  <si>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</si>
  <si>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</si>
  <si>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</si>
  <si>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</si>
  <si>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</si>
  <si>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</si>
  <si>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</si>
  <si>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</si>
  <si>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</si>
  <si>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</si>
  <si>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</si>
  <si>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</si>
  <si>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</si>
  <si>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</si>
  <si>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</si>
  <si>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</si>
  <si>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</si>
  <si>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</si>
  <si>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</si>
  <si>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</si>
  <si>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</si>
  <si>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</si>
  <si>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</si>
  <si>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</si>
  <si>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</si>
  <si>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</si>
  <si>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</si>
  <si>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</si>
  <si>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</si>
  <si>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</si>
  <si>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</si>
  <si>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</si>
  <si>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</si>
  <si>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</si>
  <si>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</si>
  <si>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</si>
  <si>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</si>
  <si>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</si>
  <si>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</si>
  <si>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</si>
  <si>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</si>
  <si>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</si>
  <si>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</si>
  <si>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</si>
  <si>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</si>
  <si>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</si>
  <si>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</si>
  <si>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</si>
  <si>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</si>
  <si>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</si>
  <si>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</si>
  <si>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</si>
  <si>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</si>
  <si>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</si>
  <si>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</si>
  <si>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</si>
  <si>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</si>
  <si>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</si>
  <si>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</si>
  <si>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</si>
  <si>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</si>
  <si>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</si>
  <si>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</si>
  <si>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</si>
  <si>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</si>
  <si>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</si>
  <si>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</si>
  <si>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</si>
  <si>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</si>
  <si>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</si>
  <si>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</si>
  <si>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</si>
  <si>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</si>
  <si>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</si>
  <si>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</si>
  <si>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</si>
  <si>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</si>
  <si>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</si>
  <si>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</si>
  <si>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</si>
  <si>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</si>
  <si>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</si>
  <si>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</si>
  <si>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</si>
  <si>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</si>
  <si>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</si>
  <si>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</si>
  <si>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</si>
  <si>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</si>
  <si>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</si>
  <si>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</si>
  <si>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</si>
  <si>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</si>
  <si>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</si>
  <si>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</si>
  <si>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</si>
  <si>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</si>
  <si>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</si>
  <si>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</si>
  <si>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</si>
  <si>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</si>
  <si>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</si>
  <si>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</si>
  <si>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</si>
  <si>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</si>
  <si>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</si>
  <si>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</si>
  <si>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</si>
  <si>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</si>
  <si>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</si>
  <si>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</si>
  <si>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</si>
  <si>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</si>
  <si>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</si>
  <si>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</si>
  <si>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</si>
  <si>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</si>
  <si>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</si>
  <si>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</si>
  <si>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</si>
  <si>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</si>
  <si>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</si>
  <si>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</si>
  <si>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</si>
  <si>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</si>
  <si>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</si>
  <si>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</si>
  <si>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</si>
  <si>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</si>
  <si>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</si>
  <si>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</si>
  <si>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</si>
  <si>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</si>
  <si>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</si>
  <si>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</si>
  <si>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</si>
  <si>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</si>
  <si>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</si>
  <si>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</si>
  <si>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</si>
  <si>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</si>
  <si>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</si>
  <si>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</si>
  <si>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</si>
  <si>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</si>
  <si>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</si>
  <si>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</si>
  <si>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</si>
  <si>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</si>
  <si>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</si>
  <si>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</si>
  <si>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</si>
  <si>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</si>
  <si>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</si>
  <si>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</si>
  <si>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</si>
  <si>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</si>
  <si>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</si>
  <si>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</si>
  <si>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</si>
  <si>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</si>
  <si>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</si>
  <si>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</si>
  <si>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</si>
  <si>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</si>
  <si>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</si>
  <si>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</si>
  <si>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</si>
  <si>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</si>
  <si>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</si>
  <si>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</si>
  <si>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</si>
  <si>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</si>
  <si>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</si>
  <si>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</si>
  <si>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</si>
  <si>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</si>
  <si>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</si>
  <si>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</si>
  <si>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</si>
  <si>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</si>
  <si>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</si>
  <si>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</si>
  <si>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</si>
  <si>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</si>
  <si>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</si>
  <si>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</si>
  <si>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</si>
  <si>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</si>
  <si>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</si>
  <si>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</si>
  <si>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</si>
  <si>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</si>
  <si>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</si>
  <si>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</si>
  <si>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</si>
  <si>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</si>
  <si>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</si>
  <si>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</si>
  <si>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</si>
  <si>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</si>
  <si>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</si>
  <si>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</si>
  <si>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</si>
  <si>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</si>
  <si>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</si>
  <si>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</si>
  <si>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</si>
  <si>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</si>
  <si>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</si>
  <si>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</si>
  <si>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</si>
  <si>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</si>
  <si>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</si>
  <si>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</si>
  <si>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</si>
  <si>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</si>
  <si>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</si>
  <si>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</si>
  <si>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</si>
  <si>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</si>
  <si>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</si>
  <si>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</si>
  <si>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</si>
  <si>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</si>
  <si>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</si>
  <si>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</si>
  <si>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</si>
  <si>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</si>
  <si>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</si>
  <si>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</si>
  <si>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</si>
  <si>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</si>
  <si>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</si>
  <si>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</si>
  <si>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</si>
  <si>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</si>
  <si>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</si>
  <si>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</si>
  <si>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</si>
  <si>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</si>
  <si>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</si>
  <si>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</si>
  <si>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</si>
  <si>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</si>
  <si>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</si>
  <si>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</si>
  <si>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</si>
  <si>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</si>
  <si>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</si>
  <si>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</si>
  <si>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</si>
  <si>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</si>
  <si>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</si>
  <si>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</si>
  <si>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</si>
  <si>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</si>
  <si>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</si>
  <si>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</si>
  <si>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</si>
  <si>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</si>
  <si>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</si>
  <si>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</si>
  <si>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</si>
  <si>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</si>
  <si>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</si>
  <si>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</si>
  <si>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</si>
  <si>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</si>
  <si>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</si>
  <si>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</si>
  <si>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</si>
  <si>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</si>
  <si>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</si>
  <si>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</si>
  <si>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</si>
  <si>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</si>
  <si>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</si>
  <si>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</si>
  <si>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</si>
  <si>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</si>
  <si>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</si>
  <si>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</si>
  <si>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</si>
  <si>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</si>
  <si>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</si>
  <si>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</si>
  <si>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</si>
  <si>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</si>
  <si>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</si>
  <si>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</si>
  <si>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</si>
  <si>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</si>
  <si>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</si>
  <si>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</si>
  <si>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</si>
  <si>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</si>
  <si>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</si>
  <si>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</si>
  <si>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</si>
  <si>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</si>
  <si>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</si>
  <si>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</si>
  <si>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</si>
  <si>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</si>
  <si>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</si>
  <si>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</si>
  <si>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</si>
  <si>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</si>
  <si>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</si>
  <si>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</si>
  <si>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</si>
  <si>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</si>
  <si>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</si>
  <si>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</si>
  <si>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</si>
  <si>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</si>
  <si>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</si>
  <si>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</si>
  <si>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</si>
  <si>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</si>
  <si>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</si>
  <si>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</si>
  <si>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</si>
  <si>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</si>
  <si>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</si>
  <si>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</si>
  <si>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</si>
  <si>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</si>
  <si>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</si>
  <si>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</si>
  <si>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</si>
  <si>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</si>
  <si>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</si>
  <si>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</si>
  <si>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</si>
  <si>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</si>
  <si>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</si>
  <si>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</si>
  <si>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</si>
  <si>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</si>
  <si>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</si>
  <si>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</si>
  <si>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</si>
  <si>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</si>
  <si>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</si>
  <si>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</si>
  <si>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</si>
  <si>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</si>
  <si>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</si>
  <si>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</si>
  <si>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</si>
  <si>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</si>
  <si>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</si>
  <si>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</si>
  <si>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</si>
  <si>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</si>
  <si>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</si>
  <si>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</si>
  <si>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</si>
  <si>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</si>
  <si>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</si>
  <si>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</si>
  <si>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</si>
  <si>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</si>
  <si>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</si>
  <si>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</si>
  <si>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</si>
  <si>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</si>
  <si>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</si>
  <si>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</si>
  <si>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</si>
  <si>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</si>
  <si>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</si>
  <si>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</si>
  <si>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</si>
  <si>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</si>
  <si>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</si>
  <si>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</si>
  <si>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</si>
  <si>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</si>
  <si>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</si>
  <si>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</si>
  <si>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</si>
  <si>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</si>
  <si>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</si>
  <si>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</si>
  <si>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</si>
  <si>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</si>
  <si>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</si>
  <si>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</si>
  <si>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</si>
  <si>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</si>
  <si>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</si>
  <si>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</si>
  <si>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</si>
  <si>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</si>
  <si>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</si>
  <si>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</si>
  <si>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</si>
  <si>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</si>
  <si>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</si>
  <si>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</si>
  <si>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</si>
  <si>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</si>
  <si>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</si>
  <si>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</si>
  <si>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</si>
  <si>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</si>
  <si>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</si>
  <si>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</si>
  <si>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</si>
  <si>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</si>
  <si>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</si>
  <si>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</si>
  <si>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</si>
  <si>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</si>
  <si>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</si>
  <si>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</si>
  <si>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</si>
  <si>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</si>
  <si>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</si>
  <si>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</si>
  <si>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</si>
  <si>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</si>
  <si>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</si>
  <si>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</si>
  <si>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</si>
  <si>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</si>
  <si>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</si>
  <si>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</si>
  <si>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</si>
  <si>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</si>
  <si>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</si>
  <si>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</si>
  <si>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</si>
  <si>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</si>
  <si>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</si>
  <si>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</si>
  <si>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</si>
  <si>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</si>
  <si>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</si>
  <si>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</si>
  <si>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</si>
  <si>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</si>
  <si>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</si>
  <si>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</si>
  <si>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</si>
  <si>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</si>
  <si>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</si>
  <si>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</si>
  <si>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</si>
  <si>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</si>
  <si>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</si>
  <si>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</si>
  <si>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</si>
  <si>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</si>
  <si>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</si>
  <si>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</si>
  <si>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</si>
  <si>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</si>
  <si>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</si>
  <si>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</si>
  <si>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</si>
  <si>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</si>
  <si>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</si>
  <si>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</si>
  <si>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</si>
  <si>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</si>
  <si>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</si>
  <si>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</si>
  <si>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</si>
  <si>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</si>
  <si>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</si>
  <si>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</si>
  <si>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</si>
  <si>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</si>
  <si>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</si>
  <si>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</si>
  <si>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</si>
  <si>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</si>
  <si>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</si>
  <si>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</si>
  <si>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</si>
  <si>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</si>
  <si>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</si>
  <si>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</si>
  <si>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</si>
  <si>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</si>
  <si>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</si>
  <si>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</si>
  <si>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</si>
  <si>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</si>
  <si>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</si>
  <si>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</si>
  <si>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</si>
  <si>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</si>
  <si>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</si>
  <si>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</si>
  <si>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</si>
  <si>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</si>
  <si>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</si>
  <si>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</si>
  <si>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</si>
  <si>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</si>
  <si>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</si>
  <si>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</si>
  <si>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</si>
  <si>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</si>
  <si>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</si>
  <si>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</si>
  <si>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</si>
  <si>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</si>
  <si>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</si>
  <si>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</si>
  <si>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</si>
  <si>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</si>
  <si>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</si>
  <si>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</si>
  <si>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</si>
  <si>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</si>
  <si>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</si>
  <si>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</si>
  <si>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</si>
  <si>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</si>
  <si>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</si>
  <si>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</si>
  <si>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</si>
  <si>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</si>
  <si>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</si>
  <si>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</si>
  <si>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</si>
  <si>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</si>
  <si>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</si>
  <si>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</si>
  <si>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</si>
  <si>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</si>
  <si>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</si>
  <si>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</si>
  <si>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</si>
  <si>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</si>
  <si>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</si>
  <si>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</si>
  <si>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</si>
  <si>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</si>
  <si>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</si>
  <si>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</si>
  <si>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</si>
  <si>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</si>
  <si>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</si>
  <si>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</si>
  <si>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</si>
  <si>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</si>
  <si>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</si>
  <si>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</si>
  <si>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</si>
  <si>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</si>
  <si>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</si>
  <si>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</si>
  <si>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</si>
  <si>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</si>
  <si>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</si>
  <si>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</si>
  <si>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</si>
  <si>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</si>
  <si>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</si>
  <si>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</si>
  <si>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</si>
  <si>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</si>
  <si>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</si>
  <si>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</si>
  <si>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</si>
  <si>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</si>
  <si>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</si>
  <si>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</si>
  <si>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</si>
  <si>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</si>
  <si>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</si>
  <si>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</si>
  <si>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</si>
  <si>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</si>
  <si>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</si>
  <si>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</si>
  <si>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</si>
  <si>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</si>
  <si>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</si>
  <si>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</si>
  <si>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</si>
  <si>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</si>
  <si>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</si>
  <si>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</si>
  <si>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</si>
  <si>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</si>
  <si>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</si>
  <si>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</si>
  <si>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</si>
  <si>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</si>
  <si>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</si>
  <si>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</si>
  <si>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</si>
  <si>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</si>
  <si>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</si>
  <si>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</si>
  <si>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</si>
  <si>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</si>
  <si>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</si>
  <si>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</si>
  <si>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</si>
  <si>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</si>
  <si>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</si>
  <si>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</si>
  <si>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</si>
  <si>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</si>
  <si>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</si>
  <si>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</si>
  <si>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</si>
  <si>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</si>
  <si>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</si>
  <si>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</si>
  <si>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</si>
  <si>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</si>
  <si>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</si>
  <si>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</si>
  <si>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</si>
  <si>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</si>
  <si>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</si>
  <si>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</si>
  <si>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</si>
  <si>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</si>
  <si>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</si>
  <si>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</si>
  <si>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</si>
  <si>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</si>
  <si>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</si>
  <si>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</si>
  <si>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</si>
  <si>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</si>
  <si>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</si>
  <si>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</si>
  <si>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</si>
  <si>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</si>
  <si>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</si>
  <si>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</si>
  <si>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</si>
  <si>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</si>
  <si>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</si>
  <si>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</si>
  <si>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</si>
  <si>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</si>
  <si>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</si>
  <si>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</si>
  <si>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</si>
  <si>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</si>
  <si>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</si>
  <si>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</si>
  <si>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</si>
  <si>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</si>
  <si>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</si>
  <si>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</si>
  <si>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</si>
  <si>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</si>
  <si>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</si>
  <si>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</si>
  <si>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</si>
  <si>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</si>
  <si>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</si>
  <si>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</si>
  <si>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</si>
  <si>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</si>
  <si>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</si>
  <si>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</si>
  <si>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</si>
  <si>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</si>
  <si>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</si>
  <si>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</si>
  <si>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</si>
  <si>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</si>
  <si>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</si>
  <si>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</si>
  <si>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</si>
  <si>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</si>
  <si>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</si>
  <si>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</si>
  <si>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</si>
  <si>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</si>
  <si>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</si>
  <si>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</si>
  <si>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</si>
  <si>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</si>
  <si>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</si>
  <si>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</si>
  <si>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</si>
  <si>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</si>
  <si>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</si>
  <si>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</si>
  <si>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</si>
  <si>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</si>
  <si>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</si>
  <si>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</si>
  <si>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</si>
  <si>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</si>
  <si>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</si>
  <si>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</si>
  <si>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</si>
  <si>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</si>
  <si>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</si>
  <si>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</si>
  <si>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</si>
  <si>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</si>
  <si>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</si>
  <si>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</si>
  <si>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</si>
  <si>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</si>
  <si>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</si>
  <si>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</si>
  <si>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</si>
  <si>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</si>
  <si>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</si>
  <si>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</si>
  <si>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</si>
  <si>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</si>
  <si>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</si>
  <si>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</si>
  <si>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</si>
  <si>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</si>
  <si>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</si>
  <si>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</si>
  <si>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</si>
  <si>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</si>
  <si>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</si>
  <si>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</si>
  <si>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</si>
  <si>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</si>
  <si>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</si>
  <si>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</si>
  <si>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</si>
  <si>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</si>
  <si>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</si>
  <si>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</si>
  <si>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</si>
  <si>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</si>
  <si>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</si>
  <si>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</si>
  <si>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</si>
  <si>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</si>
  <si>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</si>
  <si>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</si>
  <si>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</si>
  <si>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</si>
  <si>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</si>
  <si>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</si>
  <si>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</si>
  <si>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</si>
  <si>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</si>
  <si>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</si>
  <si>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</si>
  <si>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</si>
  <si>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</si>
  <si>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</si>
  <si>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</si>
  <si>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</si>
  <si>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</si>
  <si>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</si>
  <si>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</si>
  <si>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</si>
  <si>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</si>
  <si>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</si>
  <si>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</si>
  <si>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</si>
  <si>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</si>
  <si>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</si>
  <si>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</si>
  <si>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</si>
  <si>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</si>
  <si>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</si>
  <si>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</si>
  <si>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</si>
  <si>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</si>
  <si>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</si>
  <si>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</si>
  <si>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</si>
  <si>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</si>
  <si>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</si>
  <si>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</si>
  <si>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</si>
  <si>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</si>
  <si>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</si>
  <si>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</si>
  <si>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</si>
  <si>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</si>
  <si>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</si>
  <si>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</si>
  <si>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</si>
  <si>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</si>
  <si>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</si>
  <si>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</si>
  <si>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</si>
  <si>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</si>
  <si>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</si>
  <si>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</si>
  <si>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</si>
  <si>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</si>
  <si>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</si>
  <si>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</si>
  <si>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</si>
  <si>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</si>
  <si>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</si>
  <si>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</si>
  <si>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</si>
  <si>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</si>
  <si>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</si>
  <si>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</si>
  <si>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</si>
  <si>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</si>
  <si>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</si>
  <si>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</si>
  <si>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</si>
  <si>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</si>
  <si>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</si>
  <si>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</si>
  <si>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</si>
  <si>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</si>
  <si>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</si>
  <si>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</si>
  <si>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</si>
  <si>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</si>
  <si>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</si>
  <si>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</si>
  <si>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</si>
  <si>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</si>
  <si>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</si>
  <si>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</si>
  <si>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</si>
  <si>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</si>
  <si>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</si>
  <si>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</si>
  <si>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</si>
  <si>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</si>
  <si>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</si>
  <si>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</si>
  <si>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</si>
  <si>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</si>
  <si>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</si>
  <si>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</si>
  <si>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</si>
  <si>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</si>
  <si>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</si>
  <si>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</si>
  <si>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</si>
  <si>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</si>
  <si>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</si>
  <si>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</si>
  <si>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</si>
  <si>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</si>
  <si>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</si>
  <si>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</si>
  <si>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</si>
  <si>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</si>
  <si>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</si>
  <si>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</si>
  <si>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</si>
  <si>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</si>
  <si>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</si>
  <si>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</si>
  <si>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</si>
  <si>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</si>
  <si>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</si>
  <si>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</si>
  <si>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</si>
  <si>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</si>
  <si>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</si>
  <si>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</si>
  <si>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</si>
  <si>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</si>
  <si>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</si>
  <si>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</si>
  <si>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</si>
  <si>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</si>
  <si>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</si>
  <si>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</si>
  <si>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</si>
  <si>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</si>
  <si>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</si>
  <si>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</si>
  <si>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</si>
  <si>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</si>
  <si>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</si>
  <si>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</si>
  <si>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</si>
  <si>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</si>
  <si>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</si>
  <si>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</si>
  <si>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</si>
  <si>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</si>
  <si>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</si>
  <si>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</si>
  <si>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</si>
  <si>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</si>
  <si>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</si>
  <si>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</si>
  <si>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</si>
  <si>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</si>
  <si>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</si>
  <si>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</si>
  <si>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</si>
  <si>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</si>
  <si>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</si>
  <si>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</si>
  <si>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</si>
  <si>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</si>
  <si>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</si>
  <si>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</si>
  <si>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</si>
  <si>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</si>
  <si>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</si>
  <si>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</si>
  <si>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</si>
  <si>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</si>
  <si>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</si>
  <si>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</si>
  <si>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</si>
  <si>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</si>
  <si>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</si>
  <si>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</si>
  <si>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</si>
  <si>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</si>
  <si>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</si>
  <si>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</si>
  <si>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</si>
  <si>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</si>
  <si>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</si>
  <si>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</si>
  <si>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</si>
  <si>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</si>
  <si>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</si>
  <si>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</si>
  <si>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</si>
  <si>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</si>
  <si>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</si>
  <si>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</si>
  <si>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</si>
  <si>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</si>
  <si>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</si>
  <si>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</si>
  <si>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</si>
  <si>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</si>
  <si>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</si>
  <si>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</si>
  <si>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</si>
  <si>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</si>
  <si>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</si>
  <si>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</si>
  <si>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</si>
  <si>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</si>
  <si>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</si>
  <si>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</si>
  <si>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</si>
  <si>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</si>
  <si>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</si>
  <si>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</si>
  <si>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</si>
  <si>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</si>
  <si>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</si>
  <si>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</si>
  <si>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</si>
  <si>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</si>
  <si>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</si>
  <si>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</si>
  <si>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</si>
  <si>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</si>
  <si>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</si>
  <si>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</si>
  <si>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</si>
  <si>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</si>
  <si>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</si>
  <si>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</si>
  <si>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</si>
  <si>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</si>
  <si>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</si>
  <si>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</si>
  <si>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</si>
  <si>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</si>
  <si>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</si>
  <si>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</si>
  <si>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</si>
  <si>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</si>
  <si>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</si>
  <si>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</si>
  <si>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</si>
  <si>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</si>
  <si>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</si>
  <si>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</si>
  <si>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</si>
  <si>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</si>
  <si>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</si>
  <si>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</si>
  <si>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</si>
  <si>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</si>
  <si>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</si>
  <si>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</si>
  <si>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</si>
  <si>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</si>
  <si>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</si>
  <si>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</si>
  <si>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</si>
  <si>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</si>
  <si>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</si>
  <si>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</si>
  <si>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</si>
  <si>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</si>
  <si>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</si>
  <si>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</si>
  <si>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</si>
  <si>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</si>
  <si>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</si>
  <si>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</si>
  <si>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</si>
  <si>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</si>
  <si>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</si>
  <si>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</si>
  <si>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</si>
  <si>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</si>
  <si>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</si>
  <si>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</si>
  <si>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</si>
  <si>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</si>
  <si>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</si>
  <si>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</si>
  <si>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</si>
  <si>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</si>
  <si>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</si>
  <si>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</si>
  <si>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</si>
  <si>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</si>
  <si>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</si>
  <si>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</si>
  <si>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</si>
  <si>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</si>
  <si>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</si>
  <si>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</si>
  <si>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</si>
  <si>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</si>
  <si>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</si>
  <si>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</si>
  <si>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</si>
  <si>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</si>
  <si>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</si>
  <si>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</si>
  <si>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</si>
  <si>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</si>
  <si>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</si>
  <si>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</si>
  <si>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</si>
  <si>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</si>
  <si>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</si>
  <si>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</si>
  <si>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</si>
  <si>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</si>
  <si>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</si>
  <si>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</si>
  <si>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</si>
  <si>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</si>
  <si>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</si>
  <si>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</si>
  <si>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</si>
  <si>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</si>
  <si>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</si>
  <si>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</si>
  <si>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</si>
  <si>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</si>
  <si>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</si>
  <si>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</si>
  <si>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</si>
  <si>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</si>
  <si>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</si>
  <si>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</si>
  <si>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</si>
  <si>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</si>
  <si>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</si>
  <si>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</si>
  <si>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</si>
  <si>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</si>
  <si>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</si>
  <si>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</si>
  <si>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</si>
  <si>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</si>
  <si>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</si>
  <si>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</si>
  <si>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</si>
  <si>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</si>
  <si>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</si>
  <si>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</si>
  <si>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</si>
  <si>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</si>
  <si>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</si>
  <si>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</si>
  <si>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</si>
  <si>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</si>
  <si>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</si>
  <si>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</si>
  <si>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</si>
  <si>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</si>
  <si>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</si>
  <si>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</si>
  <si>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</si>
  <si>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</si>
  <si>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</si>
  <si>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</si>
  <si>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</si>
  <si>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</si>
  <si>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</si>
  <si>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</si>
  <si>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</si>
  <si>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</si>
  <si>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</si>
  <si>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</si>
  <si>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</si>
  <si>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</si>
  <si>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</si>
  <si>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</si>
  <si>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</si>
  <si>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</si>
  <si>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</si>
  <si>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</si>
  <si>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</si>
  <si>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</si>
  <si>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</si>
  <si>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</si>
  <si>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</si>
  <si>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</si>
  <si>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</si>
  <si>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</si>
  <si>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</si>
  <si>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</si>
  <si>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</si>
  <si>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</si>
  <si>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</si>
  <si>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</si>
  <si>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</si>
  <si>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</si>
  <si>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</si>
  <si>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</si>
  <si>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</si>
  <si>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</si>
  <si>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</si>
  <si>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</si>
  <si>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</si>
  <si>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</si>
  <si>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</si>
  <si>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</si>
  <si>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</si>
  <si>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</si>
  <si>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</si>
  <si>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</si>
  <si>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</si>
  <si>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</si>
  <si>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</si>
  <si>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</si>
  <si>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</si>
  <si>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</si>
  <si>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</si>
  <si>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</si>
  <si>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</si>
  <si>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</si>
  <si>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</si>
  <si>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</si>
  <si>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</si>
  <si>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</si>
  <si>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</si>
  <si>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</si>
  <si>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</si>
  <si>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</si>
  <si>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</si>
  <si>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</si>
  <si>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</si>
  <si>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</si>
  <si>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</si>
  <si>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</si>
  <si>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</si>
  <si>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</si>
  <si>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</si>
  <si>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</si>
  <si>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</si>
  <si>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</si>
  <si>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</si>
  <si>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</si>
  <si>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</si>
  <si>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</si>
  <si>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</si>
  <si>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</si>
  <si>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</si>
  <si>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</si>
  <si>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</si>
  <si>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</si>
  <si>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</si>
  <si>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</si>
  <si>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</si>
  <si>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</si>
  <si>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</si>
  <si>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</si>
  <si>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</si>
  <si>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</si>
  <si>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</si>
  <si>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</si>
  <si>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</si>
  <si>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</si>
  <si>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</si>
  <si>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</si>
  <si>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</si>
  <si>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</si>
  <si>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</si>
  <si>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</si>
  <si>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</si>
  <si>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</si>
  <si>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</si>
  <si>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</si>
  <si>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</si>
  <si>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</si>
  <si>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</si>
  <si>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</si>
  <si>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</si>
  <si>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</si>
  <si>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</si>
  <si>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</si>
  <si>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</si>
  <si>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</si>
  <si>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</si>
  <si>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</si>
  <si>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</si>
  <si>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</si>
  <si>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</si>
  <si>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</si>
  <si>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</si>
  <si>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</si>
  <si>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</si>
  <si>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</si>
  <si>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</si>
  <si>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</si>
  <si>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</si>
  <si>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</si>
  <si>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</si>
  <si>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</si>
  <si>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</si>
  <si>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</si>
  <si>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</si>
  <si>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</si>
  <si>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</si>
  <si>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</si>
  <si>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</si>
  <si>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</si>
  <si>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</si>
  <si>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</si>
  <si>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</si>
  <si>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</si>
  <si>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</si>
  <si>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</si>
  <si>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</si>
  <si>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</si>
  <si>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</si>
  <si>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</si>
  <si>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</si>
  <si>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</si>
  <si>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</si>
  <si>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</si>
  <si>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</si>
  <si>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</si>
  <si>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</si>
  <si>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</si>
  <si>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</si>
  <si>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</si>
  <si>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</si>
  <si>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</si>
  <si>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</si>
  <si>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</si>
  <si>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</si>
  <si>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</si>
  <si>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</si>
  <si>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</si>
  <si>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</si>
  <si>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</si>
  <si>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</si>
  <si>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</si>
  <si>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</si>
  <si>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</si>
  <si>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</si>
  <si>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</si>
  <si>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</si>
  <si>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</si>
  <si>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</si>
  <si>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</si>
  <si>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</si>
  <si>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</si>
  <si>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</si>
  <si>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</si>
  <si>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</si>
  <si>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</si>
  <si>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</si>
  <si>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</si>
  <si>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</si>
  <si>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</si>
  <si>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</si>
  <si>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</si>
  <si>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</si>
  <si>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</si>
  <si>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</si>
  <si>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</si>
  <si>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</si>
  <si>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</si>
  <si>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</si>
  <si>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</si>
  <si>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</si>
  <si>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</si>
  <si>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</si>
  <si>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</si>
  <si>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</si>
  <si>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</si>
  <si>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</si>
  <si>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</si>
  <si>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</si>
  <si>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</si>
  <si>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</si>
  <si>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</si>
  <si>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</si>
  <si>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</si>
  <si>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</si>
  <si>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</si>
  <si>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</si>
  <si>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</si>
  <si>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</si>
  <si>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</si>
  <si>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</si>
  <si>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</si>
  <si>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</si>
  <si>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</si>
  <si>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</si>
  <si>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</si>
  <si>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</si>
  <si>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</si>
  <si>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</si>
  <si>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</si>
  <si>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</si>
  <si>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</si>
  <si>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</si>
  <si>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</si>
  <si>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</si>
  <si>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</si>
  <si>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</si>
  <si>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</si>
  <si>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</si>
  <si>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</si>
  <si>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</si>
  <si>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</si>
  <si>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</si>
  <si>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</si>
  <si>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</si>
  <si>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</si>
  <si>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</si>
  <si>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</si>
  <si>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</si>
  <si>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</si>
  <si>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</si>
  <si>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</si>
  <si>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</si>
  <si>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</si>
  <si>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</si>
  <si>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</si>
  <si>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</si>
  <si>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</si>
  <si>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</si>
  <si>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</si>
  <si>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</si>
  <si>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</si>
  <si>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</si>
  <si>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</si>
  <si>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</si>
  <si>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</si>
  <si>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</si>
  <si>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</si>
  <si>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</si>
  <si>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</si>
  <si>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</si>
  <si>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</si>
  <si>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</si>
  <si>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</si>
  <si>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</si>
  <si>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</si>
  <si>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</si>
  <si>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</si>
  <si>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</si>
  <si>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</si>
  <si>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</si>
  <si>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</si>
  <si>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</si>
  <si>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</si>
  <si>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</si>
  <si>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</si>
  <si>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</si>
  <si>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</si>
  <si>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</si>
  <si>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</si>
  <si>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</si>
  <si>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</si>
  <si>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</si>
  <si>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</si>
  <si>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</si>
  <si>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</si>
  <si>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</si>
  <si>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</si>
  <si>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</si>
  <si>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</si>
  <si>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</si>
  <si>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</si>
  <si>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</si>
  <si>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</si>
  <si>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</si>
  <si>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</si>
  <si>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</si>
  <si>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</si>
  <si>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</si>
  <si>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</si>
  <si>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</si>
  <si>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</si>
  <si>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</si>
  <si>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</si>
  <si>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</si>
  <si>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</si>
  <si>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</si>
  <si>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</si>
  <si>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</si>
  <si>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</si>
  <si>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</si>
  <si>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</si>
  <si>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</si>
  <si>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</si>
  <si>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</si>
  <si>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</si>
  <si>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</si>
  <si>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</si>
  <si>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</si>
  <si>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</si>
  <si>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</si>
  <si>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</si>
  <si>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</si>
  <si>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</si>
  <si>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</si>
  <si>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</si>
  <si>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</si>
  <si>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</si>
  <si>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</si>
  <si>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</si>
  <si>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</si>
  <si>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</si>
  <si>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</si>
  <si>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</si>
  <si>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</si>
  <si>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</si>
  <si>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</si>
  <si>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</si>
  <si>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</si>
  <si>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</si>
  <si>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</si>
  <si>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</si>
  <si>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</si>
  <si>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</si>
  <si>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</si>
  <si>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</si>
  <si>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</si>
  <si>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</si>
  <si>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</si>
  <si>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</si>
  <si>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</si>
  <si>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</si>
  <si>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</si>
  <si>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</si>
  <si>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</si>
  <si>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</si>
  <si>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</si>
  <si>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</si>
  <si>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</si>
  <si>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</si>
  <si>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</si>
  <si>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</si>
  <si>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</si>
  <si>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</si>
  <si>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</si>
  <si>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</si>
  <si>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</si>
  <si>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</si>
  <si>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</si>
  <si>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</si>
  <si>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</si>
  <si>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</si>
  <si>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</si>
  <si>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</si>
  <si>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</si>
  <si>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</si>
  <si>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</si>
  <si>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</si>
  <si>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</si>
  <si>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</si>
  <si>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</si>
  <si>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</si>
  <si>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</si>
  <si>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</si>
  <si>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</si>
  <si>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</si>
  <si>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</si>
  <si>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</si>
  <si>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</si>
  <si>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</si>
  <si>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</si>
  <si>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</si>
  <si>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</si>
  <si>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</si>
  <si>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</si>
  <si>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</si>
  <si>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</si>
  <si>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</si>
  <si>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</si>
  <si>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</si>
  <si>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</si>
  <si>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</si>
  <si>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</si>
  <si>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</si>
  <si>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</si>
  <si>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</si>
  <si>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</si>
  <si>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</si>
  <si>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</si>
  <si>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</si>
  <si>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</si>
  <si>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</si>
  <si>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</si>
  <si>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</si>
  <si>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</si>
  <si>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</si>
  <si>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</si>
  <si>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</si>
  <si>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</si>
  <si>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</si>
  <si>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</si>
  <si>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</si>
  <si>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</si>
  <si>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</si>
  <si>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</si>
  <si>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</si>
  <si>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</si>
  <si>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</si>
  <si>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</si>
  <si>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</si>
  <si>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</si>
  <si>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</si>
  <si>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</si>
  <si>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</si>
  <si>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</si>
  <si>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</si>
  <si>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</si>
  <si>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</si>
  <si>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</si>
  <si>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</si>
  <si>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</si>
  <si>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</si>
  <si>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</si>
  <si>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</si>
  <si>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</si>
  <si>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</si>
  <si>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</si>
  <si>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</si>
  <si>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</si>
  <si>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</si>
  <si>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</si>
  <si>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</si>
  <si>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</si>
  <si>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</si>
  <si>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</si>
  <si>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</si>
  <si>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</si>
  <si>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</si>
  <si>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</si>
  <si>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</si>
  <si>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</si>
  <si>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</si>
  <si>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</si>
  <si>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</si>
  <si>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</si>
  <si>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</si>
  <si>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</si>
  <si>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</si>
  <si>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</si>
  <si>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</si>
  <si>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</si>
  <si>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</si>
  <si>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</si>
  <si>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</si>
  <si>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</si>
  <si>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</si>
  <si>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</si>
  <si>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</si>
  <si>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</si>
  <si>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</si>
  <si>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</si>
  <si>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</si>
  <si>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</si>
  <si>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</si>
  <si>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</si>
  <si>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</si>
  <si>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</si>
  <si>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</si>
  <si>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</si>
  <si>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</si>
  <si>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</si>
  <si>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</si>
  <si>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</si>
  <si>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</si>
  <si>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</si>
  <si>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</si>
  <si>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</si>
  <si>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</si>
  <si>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</si>
  <si>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</si>
  <si>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</si>
  <si>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</si>
  <si>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</si>
  <si>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</si>
  <si>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</si>
  <si>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</si>
  <si>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</si>
  <si>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</si>
  <si>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</si>
  <si>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</si>
  <si>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</si>
  <si>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</si>
  <si>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</si>
  <si>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</si>
  <si>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</si>
  <si>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</si>
  <si>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</si>
  <si>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</si>
  <si>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</si>
  <si>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</si>
  <si>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</si>
  <si>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</si>
  <si>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</si>
  <si>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</si>
  <si>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</si>
  <si>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</si>
  <si>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</si>
  <si>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</si>
  <si>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</si>
  <si>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</si>
  <si>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</si>
  <si>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</si>
  <si>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</si>
  <si>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</si>
  <si>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</si>
  <si>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</si>
  <si>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</si>
  <si>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</si>
  <si>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</si>
  <si>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</si>
  <si>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</si>
  <si>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</si>
  <si>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</si>
  <si>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</si>
  <si>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</si>
  <si>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</si>
  <si>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</si>
  <si>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</si>
  <si>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</si>
  <si>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</si>
  <si>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</si>
  <si>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</si>
  <si>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</si>
  <si>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</si>
  <si>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</si>
  <si>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</si>
  <si>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</si>
  <si>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</si>
  <si>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</si>
  <si>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</si>
  <si>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</si>
  <si>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</si>
  <si>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</si>
  <si>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</si>
  <si>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</si>
  <si>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</si>
  <si>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</si>
  <si>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</si>
  <si>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</si>
  <si>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</si>
  <si>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</si>
  <si>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</si>
  <si>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</si>
  <si>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</si>
  <si>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</si>
  <si>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</si>
  <si>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</si>
  <si>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</si>
  <si>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</si>
  <si>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</si>
  <si>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</si>
  <si>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</si>
  <si>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</si>
  <si>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</si>
  <si>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</si>
  <si>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</si>
  <si>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</si>
  <si>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</si>
  <si>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</si>
  <si>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</si>
  <si>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</si>
  <si>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</si>
  <si>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</si>
  <si>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</si>
  <si>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</si>
  <si>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</si>
  <si>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</si>
  <si>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</si>
  <si>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</si>
  <si>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</si>
  <si>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</si>
  <si>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</si>
  <si>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</si>
  <si>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</si>
  <si>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</si>
  <si>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</si>
  <si>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</si>
  <si>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</si>
  <si>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</si>
  <si>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</si>
  <si>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</si>
  <si>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</si>
  <si>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</si>
  <si>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</si>
  <si>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</si>
  <si>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</si>
  <si>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</si>
  <si>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</si>
  <si>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</si>
  <si>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</si>
  <si>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</si>
  <si>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</si>
  <si>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</si>
  <si>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</si>
  <si>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</si>
  <si>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</si>
  <si>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</si>
  <si>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</si>
  <si>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</si>
  <si>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</si>
  <si>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</si>
  <si>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</si>
  <si>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</si>
  <si>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</si>
  <si>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</si>
  <si>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</si>
  <si>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</si>
  <si>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</si>
  <si>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</si>
  <si>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</si>
  <si>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</si>
  <si>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</si>
  <si>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</si>
  <si>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</si>
  <si>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</si>
  <si>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</si>
  <si>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</si>
  <si>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</si>
  <si>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</si>
  <si>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</si>
  <si>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</si>
  <si>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</si>
  <si>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</si>
  <si>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</si>
  <si>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</si>
  <si>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</si>
  <si>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</si>
  <si>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</si>
  <si>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</si>
  <si>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</si>
  <si>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</si>
  <si>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</si>
  <si>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</si>
  <si>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</si>
  <si>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</si>
  <si>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</si>
  <si>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</si>
  <si>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</si>
  <si>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</si>
  <si>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</si>
  <si>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</si>
  <si>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</si>
  <si>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</si>
  <si>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</si>
  <si>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</si>
  <si>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</si>
  <si>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</si>
  <si>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</si>
  <si>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</si>
  <si>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</si>
  <si>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</si>
  <si>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</si>
  <si>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</si>
  <si>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</si>
  <si>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</si>
  <si>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</si>
  <si>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</si>
  <si>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</si>
  <si>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</si>
  <si>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</si>
  <si>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</si>
  <si>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</si>
  <si>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</si>
  <si>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</si>
  <si>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</si>
  <si>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</si>
  <si>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</si>
  <si>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</si>
  <si>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</si>
  <si>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</si>
  <si>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</si>
  <si>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</si>
  <si>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</si>
  <si>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</si>
  <si>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</si>
  <si>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</si>
  <si>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</si>
  <si>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</si>
  <si>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</si>
  <si>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</si>
  <si>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</si>
  <si>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</si>
  <si>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</si>
  <si>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</si>
  <si>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</si>
  <si>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</si>
  <si>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</si>
  <si>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</si>
  <si>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</si>
  <si>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</si>
  <si>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</si>
  <si>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</si>
  <si>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</si>
  <si>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</si>
  <si>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</si>
  <si>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</si>
  <si>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</si>
  <si>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</si>
  <si>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</si>
  <si>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</si>
  <si>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</si>
  <si>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</si>
  <si>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</si>
  <si>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</si>
  <si>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</si>
  <si>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</si>
  <si>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</si>
  <si>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</si>
  <si>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</si>
  <si>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</si>
  <si>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</si>
  <si>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</si>
  <si>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</si>
  <si>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</si>
  <si>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</si>
  <si>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</si>
  <si>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</si>
  <si>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</si>
  <si>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</si>
  <si>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</si>
  <si>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</si>
  <si>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</si>
  <si>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</si>
  <si>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</si>
  <si>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</si>
  <si>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</si>
  <si>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</si>
  <si>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</si>
  <si>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</si>
  <si>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</si>
  <si>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</si>
  <si>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</si>
  <si>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</si>
  <si>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</si>
  <si>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</si>
  <si>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</si>
  <si>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</si>
  <si>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</si>
  <si>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</si>
  <si>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</si>
  <si>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</si>
  <si>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</si>
  <si>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</si>
  <si>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</si>
  <si>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</si>
  <si>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</si>
  <si>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</si>
  <si>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</si>
  <si>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</si>
  <si>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</si>
  <si>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</si>
  <si>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</si>
  <si>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</si>
  <si>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</si>
  <si>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</si>
  <si>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</si>
  <si>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</si>
  <si>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</si>
  <si>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</si>
  <si>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</si>
  <si>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</si>
  <si>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</si>
  <si>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</si>
  <si>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</si>
  <si>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</si>
  <si>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</si>
  <si>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</si>
  <si>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</si>
  <si>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</si>
  <si>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</si>
  <si>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</si>
  <si>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</si>
  <si>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</si>
  <si>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</si>
  <si>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</si>
  <si>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</si>
  <si>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</si>
  <si>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</si>
  <si>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</si>
  <si>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</si>
  <si>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</si>
  <si>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</si>
  <si>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</si>
  <si>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</si>
  <si>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</si>
  <si>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</si>
  <si>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</si>
  <si>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</si>
  <si>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</si>
  <si>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</si>
  <si>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</si>
  <si>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</si>
  <si>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</si>
  <si>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</si>
  <si>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</si>
  <si>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</si>
  <si>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</si>
  <si>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</si>
  <si>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</si>
  <si>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</si>
  <si>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</si>
  <si>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</si>
  <si>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</si>
  <si>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</si>
  <si>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</si>
  <si>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</si>
  <si>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</si>
  <si>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</si>
  <si>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</si>
  <si>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</si>
  <si>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</si>
  <si>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</si>
  <si>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</si>
  <si>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</si>
  <si>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</si>
  <si>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</si>
  <si>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</si>
  <si>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</si>
  <si>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</si>
  <si>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</si>
  <si>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</si>
  <si>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</si>
  <si>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</si>
  <si>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</si>
  <si>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</si>
  <si>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</si>
  <si>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</si>
  <si>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</si>
  <si>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</si>
  <si>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</si>
  <si>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</si>
  <si>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</si>
  <si>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</si>
  <si>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</si>
  <si>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</si>
  <si>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</si>
  <si>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</si>
  <si>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</si>
  <si>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</si>
  <si>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</si>
  <si>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</si>
  <si>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</si>
  <si>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</si>
  <si>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</si>
  <si>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</si>
  <si>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</si>
  <si>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</si>
  <si>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</si>
  <si>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</si>
  <si>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</si>
  <si>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</si>
  <si>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</si>
  <si>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</si>
  <si>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</si>
  <si>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</si>
  <si>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</si>
  <si>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</si>
  <si>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</si>
  <si>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</si>
  <si>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</si>
  <si>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</si>
  <si>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</si>
  <si>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</si>
  <si>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</si>
  <si>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</si>
  <si>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</si>
  <si>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</si>
  <si>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</si>
  <si>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</si>
  <si>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</si>
  <si>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</si>
  <si>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</si>
  <si>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</si>
  <si>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</si>
  <si>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</si>
  <si>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</si>
  <si>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</si>
  <si>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</si>
  <si>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</si>
  <si>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</si>
  <si>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</si>
  <si>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</si>
  <si>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</si>
  <si>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</si>
  <si>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</si>
  <si>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</si>
  <si>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</si>
  <si>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</si>
  <si>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</si>
  <si>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</si>
  <si>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</si>
  <si>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</si>
  <si>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</si>
  <si>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</si>
  <si>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</si>
  <si>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</si>
  <si>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</si>
  <si>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</si>
  <si>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</si>
  <si>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</si>
  <si>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</si>
  <si>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</si>
  <si>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</si>
  <si>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</si>
  <si>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</si>
  <si>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</si>
  <si>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</si>
  <si>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</si>
  <si>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</si>
  <si>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</si>
  <si>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</si>
  <si>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</si>
  <si>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</si>
  <si>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</si>
  <si>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</si>
  <si>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</si>
  <si>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</si>
  <si>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</si>
  <si>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</si>
  <si>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</si>
  <si>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</si>
  <si>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</si>
  <si>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</si>
  <si>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</si>
  <si>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</si>
  <si>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</si>
  <si>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</si>
  <si>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</si>
  <si>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</si>
  <si>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</si>
  <si>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</si>
  <si>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</si>
  <si>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</si>
  <si>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</si>
  <si>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</si>
  <si>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</si>
  <si>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</si>
  <si>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</si>
  <si>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</si>
  <si>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</si>
  <si>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</si>
  <si>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</si>
  <si>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</si>
  <si>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</si>
  <si>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</si>
  <si>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</si>
  <si>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</si>
  <si>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</si>
  <si>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</si>
  <si>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</si>
  <si>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</si>
  <si>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</si>
  <si>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</si>
  <si>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</si>
  <si>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</si>
  <si>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</si>
  <si>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</si>
  <si>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</si>
  <si>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</si>
  <si>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</si>
  <si>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</si>
  <si>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</si>
  <si>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</si>
  <si>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</si>
  <si>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</si>
  <si>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</si>
  <si>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</si>
  <si>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</si>
  <si>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</si>
  <si>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</si>
  <si>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</si>
  <si>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</si>
  <si>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</si>
  <si>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</si>
  <si>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</si>
  <si>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</si>
  <si>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</si>
  <si>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</si>
  <si>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</si>
  <si>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</si>
  <si>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</si>
  <si>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</si>
  <si>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</si>
  <si>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</si>
  <si>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</si>
  <si>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</si>
  <si>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</si>
  <si>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</si>
  <si>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</si>
  <si>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</si>
  <si>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</si>
  <si>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</si>
  <si>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</si>
  <si>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</si>
  <si>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</si>
  <si>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</si>
  <si>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</si>
  <si>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</si>
  <si>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</si>
  <si>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</si>
  <si>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</si>
  <si>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</si>
  <si>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</si>
  <si>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</si>
  <si>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</si>
  <si>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</si>
  <si>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</si>
  <si>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</si>
  <si>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</si>
  <si>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</si>
  <si>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</si>
  <si>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</si>
  <si>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</si>
  <si>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</si>
  <si>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</si>
  <si>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</si>
  <si>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</si>
  <si>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</si>
  <si>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</si>
  <si>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</si>
  <si>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</si>
  <si>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</si>
  <si>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</si>
  <si>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</si>
  <si>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</si>
  <si>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</si>
  <si>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</si>
  <si>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</si>
  <si>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</si>
  <si>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</si>
  <si>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</si>
  <si>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</si>
  <si>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</si>
  <si>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</si>
  <si>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</si>
  <si>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</si>
  <si>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</si>
  <si>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</si>
  <si>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</si>
  <si>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</si>
  <si>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</si>
  <si>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</si>
  <si>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</si>
  <si>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</si>
  <si>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</si>
  <si>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</si>
  <si>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</si>
  <si>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</si>
  <si>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</si>
  <si>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</si>
  <si>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</si>
  <si>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</si>
  <si>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</si>
  <si>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</si>
  <si>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</si>
  <si>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</si>
  <si>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</si>
  <si>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</si>
  <si>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</si>
  <si>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</si>
  <si>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</si>
  <si>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</si>
  <si>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</si>
  <si>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</si>
  <si>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</si>
  <si>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</si>
  <si>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</si>
  <si>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</si>
  <si>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</si>
  <si>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</si>
  <si>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</si>
  <si>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</si>
  <si>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</si>
  <si>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</si>
  <si>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</si>
  <si>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</si>
  <si>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</si>
  <si>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</si>
  <si>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</si>
  <si>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</si>
  <si>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</si>
  <si>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</si>
  <si>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</si>
  <si>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</si>
  <si>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</si>
  <si>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</si>
  <si>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</si>
  <si>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</si>
  <si>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</si>
  <si>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</si>
  <si>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</si>
  <si>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</si>
  <si>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</si>
  <si>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</si>
  <si>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</si>
  <si>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</si>
  <si>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</si>
  <si>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</si>
  <si>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</si>
  <si>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</si>
  <si>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</si>
  <si>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</si>
  <si>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</si>
  <si>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</si>
  <si>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</si>
  <si>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</si>
  <si>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</si>
  <si>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</si>
  <si>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</si>
  <si>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</si>
  <si>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</si>
  <si>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</si>
  <si>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</si>
  <si>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</si>
  <si>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</si>
  <si>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</si>
  <si>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</si>
  <si>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</si>
  <si>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</si>
  <si>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</si>
  <si>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</si>
  <si>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</si>
  <si>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</si>
  <si>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</si>
  <si>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</si>
  <si>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</si>
  <si>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</si>
  <si>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</si>
  <si>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</si>
  <si>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</si>
  <si>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</si>
  <si>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</si>
  <si>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</si>
  <si>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</si>
  <si>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</si>
  <si>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</si>
  <si>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</si>
  <si>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</si>
  <si>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</si>
  <si>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</si>
  <si>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</si>
  <si>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</si>
  <si>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</si>
  <si>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</si>
  <si>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</si>
  <si>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</si>
  <si>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</si>
  <si>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</si>
  <si>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</si>
  <si>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</si>
  <si>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</si>
  <si>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</si>
  <si>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</si>
  <si>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</si>
  <si>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</si>
  <si>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</si>
  <si>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</si>
  <si>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</si>
  <si>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</si>
  <si>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</si>
  <si>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</si>
  <si>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</si>
  <si>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</si>
  <si>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</si>
  <si>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</si>
  <si>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</si>
  <si>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</si>
  <si>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</si>
  <si>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</si>
  <si>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</si>
  <si>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</si>
  <si>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</si>
  <si>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</si>
  <si>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</si>
  <si>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</si>
  <si>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</si>
  <si>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</si>
  <si>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</si>
  <si>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</si>
  <si>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</si>
  <si>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</si>
  <si>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</si>
  <si>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</si>
  <si>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</si>
  <si>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</si>
  <si>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</si>
  <si>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</si>
  <si>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</si>
  <si>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</si>
  <si>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</si>
  <si>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</si>
  <si>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</si>
  <si>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</si>
  <si>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</si>
  <si>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</si>
  <si>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</si>
  <si>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</si>
  <si>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</si>
  <si>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</si>
  <si>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</si>
  <si>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</si>
  <si>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</si>
  <si>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</si>
  <si>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</si>
  <si>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</si>
  <si>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</si>
  <si>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</si>
  <si>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</si>
  <si>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</si>
  <si>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</si>
  <si>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</si>
  <si>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</si>
  <si>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</si>
  <si>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</si>
  <si>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</si>
  <si>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</si>
  <si>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</si>
  <si>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</si>
  <si>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</si>
  <si>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</si>
  <si>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</si>
  <si>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</si>
  <si>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</si>
  <si>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</si>
  <si>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</si>
  <si>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</si>
  <si>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</si>
  <si>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</si>
  <si>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</si>
  <si>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</si>
  <si>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</si>
  <si>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</si>
  <si>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</si>
  <si>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</si>
  <si>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</si>
  <si>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</si>
  <si>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</si>
  <si>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</si>
  <si>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</si>
  <si>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</si>
  <si>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</si>
  <si>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</si>
  <si>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</si>
  <si>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</si>
  <si>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</si>
  <si>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</si>
  <si>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</si>
  <si>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</si>
  <si>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</si>
  <si>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</si>
  <si>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</si>
  <si>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</si>
  <si>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</si>
  <si>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</si>
  <si>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</si>
  <si>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</si>
  <si>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</si>
  <si>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</si>
  <si>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</si>
  <si>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</si>
  <si>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</si>
  <si>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</si>
  <si>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</si>
  <si>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</si>
  <si>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</si>
  <si>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</si>
  <si>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</si>
  <si>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</si>
  <si>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</si>
  <si>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</si>
  <si>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</si>
  <si>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</si>
  <si>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</si>
  <si>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</si>
  <si>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</si>
  <si>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</si>
  <si>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</si>
  <si>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</si>
  <si>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</si>
  <si>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</si>
  <si>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</si>
  <si>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</si>
  <si>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</si>
  <si>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</si>
  <si>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</si>
  <si>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</si>
  <si>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</si>
  <si>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</si>
  <si>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</si>
  <si>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</si>
  <si>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</si>
  <si>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</si>
  <si>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</si>
  <si>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</si>
  <si>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</si>
  <si>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</si>
  <si>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</si>
  <si>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</si>
  <si>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</si>
  <si>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</si>
  <si>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</si>
  <si>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</si>
  <si>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</si>
  <si>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</si>
  <si>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</si>
  <si>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</si>
  <si>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</si>
  <si>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</si>
  <si>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</si>
  <si>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</si>
  <si>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</si>
  <si>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</si>
  <si>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</si>
  <si>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</si>
  <si>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</si>
  <si>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</si>
  <si>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</si>
  <si>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</si>
  <si>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</si>
  <si>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</si>
  <si>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</si>
  <si>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</si>
  <si>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</si>
  <si>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</si>
  <si>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</si>
  <si>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</si>
  <si>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</si>
  <si>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</si>
  <si>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</si>
  <si>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</si>
  <si>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</si>
  <si>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</si>
  <si>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</si>
  <si>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</si>
  <si>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</si>
  <si>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</si>
  <si>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</si>
  <si>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</si>
  <si>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</si>
  <si>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</si>
  <si>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</si>
  <si>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</si>
  <si>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</si>
  <si>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</si>
  <si>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</si>
  <si>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</si>
  <si>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</si>
  <si>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</si>
  <si>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</si>
  <si>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</si>
  <si>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</si>
  <si>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</si>
  <si>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</si>
  <si>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</si>
  <si>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</si>
  <si>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</si>
  <si>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</si>
  <si>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</si>
  <si>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</si>
  <si>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</si>
  <si>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</si>
  <si>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</si>
  <si>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</si>
  <si>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</si>
  <si>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</si>
  <si>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</si>
  <si>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</si>
  <si>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</si>
  <si>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</si>
  <si>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</si>
  <si>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</si>
  <si>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</si>
  <si>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</si>
  <si>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</si>
  <si>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</si>
  <si>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</si>
  <si>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</si>
  <si>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</si>
  <si>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</si>
  <si>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</si>
  <si>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</si>
  <si>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</si>
  <si>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</si>
  <si>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</si>
  <si>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</si>
  <si>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</si>
  <si>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</si>
  <si>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</si>
  <si>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</si>
  <si>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</si>
  <si>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</si>
  <si>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</si>
  <si>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</si>
  <si>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</si>
  <si>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</si>
  <si>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</si>
  <si>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</si>
  <si>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</si>
  <si>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</si>
  <si>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</si>
  <si>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</si>
  <si>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</si>
  <si>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</si>
  <si>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</si>
  <si>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</si>
  <si>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</si>
  <si>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</si>
  <si>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</si>
  <si>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</si>
  <si>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</si>
  <si>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</si>
  <si>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</si>
  <si>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</si>
  <si>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</si>
  <si>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</si>
  <si>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</si>
  <si>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</si>
  <si>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</si>
  <si>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</si>
  <si>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</si>
  <si>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</si>
  <si>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</si>
  <si>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</si>
  <si>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</si>
  <si>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</si>
  <si>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</si>
  <si>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</si>
  <si>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</si>
  <si>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</si>
  <si>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</si>
  <si>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</si>
  <si>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</si>
  <si>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</si>
  <si>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</si>
  <si>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</si>
  <si>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</si>
  <si>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</si>
  <si>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</si>
  <si>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</si>
  <si>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</si>
  <si>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</si>
  <si>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</si>
  <si>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</si>
  <si>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</si>
  <si>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</si>
  <si>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</si>
  <si>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</si>
  <si>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</si>
  <si>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</si>
  <si>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</si>
  <si>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</si>
  <si>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</si>
  <si>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</si>
  <si>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</si>
  <si>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</si>
  <si>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</si>
  <si>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</si>
  <si>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</si>
  <si>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</si>
  <si>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</si>
  <si>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</si>
  <si>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</si>
  <si>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</si>
  <si>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</si>
  <si>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</si>
  <si>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</si>
  <si>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</si>
  <si>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</si>
  <si>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</si>
  <si>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</si>
  <si>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</si>
  <si>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</si>
  <si>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</si>
  <si>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</si>
  <si>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</si>
  <si>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</si>
  <si>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</si>
  <si>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</si>
  <si>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</si>
  <si>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</si>
  <si>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</si>
  <si>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</si>
  <si>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</si>
  <si>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</si>
  <si>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</si>
  <si>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</si>
  <si>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</si>
  <si>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</si>
  <si>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</si>
  <si>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</si>
  <si>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</si>
  <si>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</si>
  <si>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</si>
  <si>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</si>
  <si>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</si>
  <si>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</si>
  <si>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</si>
  <si>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</si>
  <si>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</si>
  <si>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</si>
  <si>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</si>
  <si>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</si>
  <si>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</si>
  <si>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</si>
  <si>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</si>
  <si>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</si>
  <si>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</si>
  <si>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</si>
  <si>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</si>
  <si>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</si>
  <si>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</si>
  <si>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</si>
  <si>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</si>
  <si>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</si>
  <si>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</si>
  <si>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</si>
  <si>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</si>
  <si>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</si>
  <si>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</si>
  <si>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</si>
  <si>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</si>
  <si>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</si>
  <si>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</si>
  <si>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</si>
  <si>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</si>
  <si>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</si>
  <si>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</si>
  <si>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</si>
  <si>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</si>
  <si>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</si>
  <si>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</si>
  <si>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</si>
  <si>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</si>
  <si>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</si>
  <si>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</si>
  <si>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</si>
  <si>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</si>
  <si>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</si>
  <si>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</si>
  <si>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</si>
  <si>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</si>
  <si>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</si>
  <si>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</si>
  <si>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</si>
  <si>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</si>
  <si>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</si>
  <si>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</si>
  <si>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</si>
  <si>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</si>
  <si>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</si>
  <si>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</si>
  <si>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</si>
  <si>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</si>
  <si>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</si>
  <si>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</si>
  <si>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</si>
  <si>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</si>
  <si>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</si>
  <si>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</si>
  <si>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</si>
  <si>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</si>
  <si>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</si>
  <si>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</si>
  <si>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</si>
  <si>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</si>
  <si>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</si>
  <si>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</si>
  <si>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</si>
  <si>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</si>
  <si>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</si>
  <si>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</si>
  <si>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</si>
  <si>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</si>
  <si>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</si>
  <si>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</si>
  <si>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</si>
  <si>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</si>
  <si>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</si>
  <si>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</si>
  <si>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</si>
  <si>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</si>
  <si>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</si>
  <si>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</si>
  <si>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</si>
  <si>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</si>
  <si>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</si>
  <si>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</si>
  <si>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</si>
  <si>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</si>
  <si>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</si>
  <si>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</si>
  <si>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</si>
  <si>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</si>
  <si>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</si>
  <si>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</si>
  <si>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</si>
  <si>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</si>
  <si>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</si>
  <si>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</si>
  <si>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</si>
  <si>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</si>
  <si>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</si>
  <si>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</si>
  <si>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</si>
  <si>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</si>
  <si>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</si>
  <si>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</si>
  <si>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</si>
  <si>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</si>
  <si>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</si>
  <si>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</si>
  <si>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</si>
  <si>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</si>
  <si>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</si>
  <si>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</si>
  <si>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</si>
  <si>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</si>
  <si>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</si>
  <si>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</si>
  <si>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</si>
  <si>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</si>
  <si>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</si>
  <si>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</si>
  <si>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</si>
  <si>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</si>
  <si>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</si>
  <si>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</si>
  <si>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</si>
  <si>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</si>
  <si>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</si>
  <si>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</si>
  <si>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</si>
  <si>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</si>
  <si>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</si>
  <si>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</si>
  <si>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</si>
  <si>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</si>
  <si>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</si>
  <si>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</si>
  <si>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</si>
  <si>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</si>
  <si>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</si>
  <si>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</si>
  <si>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</si>
  <si>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</si>
  <si>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</si>
  <si>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</si>
  <si>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</si>
  <si>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</si>
  <si>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</si>
  <si>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</si>
  <si>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</si>
  <si>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</si>
  <si>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</si>
  <si>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</si>
  <si>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</si>
  <si>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</si>
  <si>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</si>
  <si>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</si>
  <si>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</si>
  <si>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</si>
  <si>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</si>
  <si>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</si>
  <si>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</si>
  <si>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</si>
  <si>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</si>
  <si>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</si>
  <si>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</si>
  <si>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</si>
  <si>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</si>
  <si>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</si>
  <si>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</si>
  <si>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</si>
  <si>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</si>
  <si>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</si>
  <si>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</si>
  <si>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</si>
  <si>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</si>
  <si>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</si>
  <si>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</si>
  <si>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</si>
  <si>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</si>
  <si>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</si>
  <si>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</si>
  <si>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</si>
  <si>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</si>
  <si>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</si>
  <si>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</si>
  <si>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</si>
  <si>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</si>
  <si>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</si>
  <si>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</si>
  <si>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</si>
  <si>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</si>
  <si>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</si>
  <si>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</si>
  <si>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</si>
  <si>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</si>
  <si>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</si>
  <si>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</si>
  <si>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</si>
  <si>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</si>
  <si>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</si>
  <si>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</si>
  <si>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</si>
  <si>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</si>
  <si>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</si>
  <si>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</si>
  <si>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</si>
  <si>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</si>
  <si>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</si>
  <si>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</si>
  <si>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</si>
  <si>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</si>
  <si>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</si>
  <si>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</si>
  <si>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</si>
  <si>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</si>
  <si>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</si>
  <si>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</si>
  <si>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</si>
  <si>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</si>
  <si>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</si>
  <si>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</si>
  <si>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</si>
  <si>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</si>
  <si>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</si>
  <si>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</si>
  <si>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</si>
  <si>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</si>
  <si>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</si>
  <si>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</si>
  <si>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</si>
  <si>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</si>
  <si>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</si>
  <si>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</si>
  <si>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</si>
  <si>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</si>
  <si>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</si>
  <si>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</si>
  <si>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</si>
  <si>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</si>
  <si>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</si>
  <si>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</si>
  <si>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</si>
  <si>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</si>
  <si>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</si>
  <si>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</si>
  <si>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</si>
  <si>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</si>
  <si>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</si>
  <si>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</si>
  <si>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</si>
  <si>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</si>
  <si>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</si>
  <si>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</si>
  <si>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</si>
  <si>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</si>
  <si>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</si>
  <si>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</si>
  <si>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</si>
  <si>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</si>
  <si>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</si>
  <si>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</si>
  <si>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</si>
  <si>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</si>
  <si>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</si>
  <si>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</si>
  <si>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</si>
  <si>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</si>
  <si>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</si>
  <si>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</si>
  <si>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</si>
  <si>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</si>
  <si>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</si>
  <si>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</si>
  <si>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</si>
  <si>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</si>
  <si>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</si>
  <si>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</si>
  <si>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</si>
  <si>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</si>
  <si>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</si>
  <si>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</si>
  <si>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</si>
  <si>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</si>
  <si>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</si>
  <si>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</si>
  <si>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</si>
  <si>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</si>
  <si>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</si>
  <si>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</si>
  <si>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</si>
  <si>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</si>
  <si>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</si>
  <si>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</si>
  <si>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</si>
  <si>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</si>
  <si>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</si>
  <si>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</si>
  <si>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</si>
  <si>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</si>
  <si>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</si>
  <si>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</si>
  <si>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</si>
  <si>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</si>
  <si>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</si>
  <si>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</si>
  <si>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</si>
  <si>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</si>
  <si>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</si>
  <si>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</si>
  <si>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</si>
  <si>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</si>
  <si>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</si>
  <si>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</si>
  <si>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</si>
  <si>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</si>
  <si>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</si>
  <si>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</si>
  <si>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</si>
  <si>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</si>
  <si>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</si>
  <si>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</si>
  <si>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</si>
  <si>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</si>
  <si>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</si>
  <si>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</si>
  <si>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</si>
  <si>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</si>
  <si>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</si>
  <si>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</si>
  <si>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</si>
  <si>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</si>
  <si>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</si>
  <si>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</si>
  <si>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</si>
  <si>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</si>
  <si>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</si>
  <si>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</si>
  <si>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</si>
  <si>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</si>
  <si>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</si>
  <si>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</si>
  <si>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</si>
  <si>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</si>
  <si>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</si>
  <si>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</si>
  <si>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</si>
  <si>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</si>
  <si>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</si>
  <si>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</si>
  <si>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</si>
  <si>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</si>
  <si>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</si>
  <si>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</si>
  <si>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</si>
  <si>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</si>
  <si>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</si>
  <si>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</si>
  <si>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</si>
  <si>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</si>
  <si>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</si>
  <si>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</si>
  <si>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</si>
  <si>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</si>
  <si>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</si>
  <si>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</si>
  <si>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</si>
  <si>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</si>
  <si>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</si>
  <si>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</si>
  <si>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</si>
  <si>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</si>
  <si>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</si>
  <si>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</si>
  <si>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</si>
  <si>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</si>
  <si>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</si>
  <si>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</si>
  <si>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</si>
  <si>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</si>
  <si>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</si>
  <si>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</si>
  <si>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</si>
  <si>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</si>
  <si>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</si>
  <si>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</si>
  <si>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</si>
  <si>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</si>
  <si>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</si>
  <si>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</si>
  <si>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</si>
  <si>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</si>
  <si>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</si>
  <si>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</si>
  <si>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</si>
  <si>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</si>
  <si>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</si>
  <si>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</si>
  <si>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</si>
  <si>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</si>
  <si>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</si>
  <si>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</si>
  <si>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</si>
  <si>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</si>
  <si>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</si>
  <si>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</si>
  <si>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</si>
  <si>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</si>
  <si>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</si>
  <si>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</si>
  <si>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</si>
  <si>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</si>
  <si>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</si>
  <si>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</si>
  <si>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</si>
  <si>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</si>
  <si>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</si>
  <si>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</si>
  <si>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</si>
  <si>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</si>
  <si>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</si>
  <si>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</si>
  <si>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</si>
  <si>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</si>
  <si>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</si>
  <si>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</si>
  <si>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</si>
  <si>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</si>
  <si>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</si>
  <si>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</si>
  <si>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</si>
  <si>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</si>
  <si>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</si>
  <si>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</si>
  <si>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</si>
  <si>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</si>
  <si>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</si>
  <si>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</si>
  <si>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</si>
  <si>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</si>
  <si>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</si>
  <si>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</si>
  <si>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</si>
  <si>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</si>
  <si>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</si>
  <si>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</si>
  <si>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</si>
  <si>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</si>
  <si>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</si>
  <si>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</si>
  <si>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</si>
  <si>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</si>
  <si>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</si>
  <si>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</si>
  <si>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</si>
  <si>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</si>
  <si>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</si>
  <si>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</si>
  <si>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</si>
  <si>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</si>
  <si>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</si>
  <si>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</si>
  <si>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</si>
  <si>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</si>
  <si>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</si>
  <si>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</si>
  <si>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</si>
  <si>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</si>
  <si>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</si>
  <si>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</si>
  <si>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</si>
  <si>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</si>
  <si>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</si>
  <si>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</si>
  <si>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</si>
  <si>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</si>
  <si>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</si>
  <si>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</si>
  <si>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</si>
  <si>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</si>
  <si>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</si>
  <si>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</si>
  <si>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</si>
  <si>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</si>
  <si>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</si>
  <si>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</si>
  <si>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</si>
  <si>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</si>
  <si>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</si>
  <si>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</si>
  <si>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</si>
  <si>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</si>
  <si>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</si>
  <si>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</si>
  <si>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</si>
  <si>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</si>
  <si>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</si>
  <si>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</si>
  <si>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</si>
  <si>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</si>
  <si>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</si>
  <si>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</si>
  <si>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</si>
  <si>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</si>
  <si>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</si>
  <si>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</si>
  <si>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</si>
  <si>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</si>
  <si>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</si>
  <si>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</si>
  <si>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</si>
  <si>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</si>
  <si>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</si>
  <si>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</si>
  <si>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</si>
  <si>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</si>
  <si>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</si>
  <si>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</si>
  <si>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</si>
  <si>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</si>
  <si>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</si>
  <si>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</si>
  <si>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</si>
  <si>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</si>
  <si>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</si>
  <si>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</si>
  <si>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</si>
  <si>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</si>
  <si>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</si>
  <si>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</si>
  <si>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</si>
  <si>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</si>
  <si>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</si>
  <si>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</si>
  <si>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</si>
  <si>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</si>
  <si>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</si>
  <si>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</si>
  <si>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</si>
  <si>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</si>
  <si>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</si>
  <si>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</si>
  <si>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</si>
  <si>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</si>
  <si>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</si>
  <si>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</si>
  <si>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</si>
  <si>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</si>
  <si>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</si>
  <si>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</si>
  <si>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</si>
  <si>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</si>
  <si>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</si>
  <si>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</si>
  <si>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</si>
  <si>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</si>
  <si>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</si>
  <si>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</si>
  <si>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</si>
  <si>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</si>
  <si>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</si>
  <si>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</si>
  <si>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</si>
  <si>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</si>
  <si>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</si>
  <si>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</si>
  <si>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</si>
  <si>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</si>
  <si>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</si>
  <si>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</si>
  <si>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</si>
  <si>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</si>
  <si>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</si>
  <si>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</si>
  <si>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</si>
  <si>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</si>
  <si>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</si>
  <si>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</si>
  <si>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</si>
  <si>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</si>
  <si>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</si>
  <si>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</si>
  <si>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</si>
  <si>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</si>
  <si>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</si>
  <si>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</si>
  <si>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</si>
  <si>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</si>
  <si>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</si>
  <si>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</si>
  <si>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</si>
  <si>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</si>
  <si>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</si>
  <si>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</si>
  <si>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</si>
  <si>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</si>
  <si>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</si>
  <si>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</si>
  <si>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</si>
  <si>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</si>
  <si>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</si>
  <si>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</si>
  <si>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</si>
  <si>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</si>
  <si>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</si>
  <si>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</si>
  <si>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</si>
  <si>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</si>
  <si>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</si>
  <si>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</si>
  <si>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</si>
  <si>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</si>
  <si>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</si>
  <si>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</si>
  <si>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</si>
  <si>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</si>
  <si>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</si>
  <si>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</si>
  <si>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</si>
  <si>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</si>
  <si>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</si>
  <si>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</si>
  <si>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</si>
  <si>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</si>
  <si>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</si>
  <si>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</si>
  <si>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</si>
  <si>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</si>
  <si>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</si>
  <si>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</si>
  <si>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</si>
  <si>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</si>
  <si>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</si>
  <si>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</si>
  <si>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</si>
  <si>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</si>
  <si>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</si>
  <si>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</si>
  <si>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</si>
  <si>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</si>
  <si>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</si>
  <si>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</si>
  <si>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</si>
  <si>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</si>
  <si>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</si>
  <si>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</si>
  <si>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</si>
  <si>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</si>
  <si>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</si>
  <si>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</si>
  <si>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</si>
  <si>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</si>
  <si>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</si>
  <si>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</si>
  <si>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</si>
  <si>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</si>
  <si>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</si>
  <si>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</si>
  <si>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</si>
  <si>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</si>
  <si>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</si>
  <si>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</si>
  <si>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</si>
  <si>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</si>
  <si>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</si>
  <si>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</si>
  <si>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</si>
  <si>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</si>
  <si>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</si>
  <si>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</si>
  <si>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</si>
  <si>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</si>
  <si>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</si>
  <si>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</si>
  <si>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</si>
  <si>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</si>
  <si>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</si>
  <si>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</si>
  <si>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</si>
  <si>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</si>
  <si>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</si>
  <si>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</si>
  <si>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</si>
  <si>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</si>
  <si>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</si>
  <si>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</si>
  <si>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</si>
  <si>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</si>
  <si>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</si>
  <si>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</si>
  <si>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</si>
  <si>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</si>
  <si>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</si>
  <si>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</si>
  <si>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</si>
  <si>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</si>
  <si>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</si>
  <si>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</si>
  <si>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</si>
  <si>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</si>
  <si>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</si>
  <si>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</si>
  <si>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</si>
  <si>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</si>
  <si>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</si>
  <si>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</si>
  <si>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</si>
  <si>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</si>
  <si>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</si>
  <si>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</si>
  <si>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</si>
  <si>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</si>
  <si>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</si>
  <si>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</si>
  <si>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</si>
  <si>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</si>
  <si>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</si>
  <si>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</si>
  <si>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</si>
  <si>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</si>
  <si>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</si>
  <si>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</si>
  <si>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</si>
  <si>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</si>
  <si>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</si>
  <si>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</si>
  <si>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</si>
  <si>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</si>
  <si>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</si>
  <si>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</si>
  <si>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</si>
  <si>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</si>
  <si>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</si>
  <si>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</si>
  <si>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</si>
  <si>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</si>
  <si>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</si>
  <si>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</si>
  <si>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</si>
  <si>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</si>
  <si>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</si>
  <si>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</si>
  <si>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</si>
  <si>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</si>
  <si>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</si>
  <si>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</si>
  <si>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</si>
  <si>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</si>
  <si>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</si>
  <si>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</si>
  <si>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</si>
  <si>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</si>
  <si>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</si>
  <si>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</si>
  <si>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</si>
  <si>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</si>
  <si>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</si>
  <si>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</si>
  <si>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</si>
  <si>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</si>
  <si>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</si>
  <si>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</si>
  <si>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</si>
  <si>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</si>
  <si>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</si>
  <si>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</si>
  <si>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</si>
  <si>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</si>
  <si>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</si>
  <si>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</si>
  <si>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</si>
  <si>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</si>
  <si>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</si>
  <si>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</si>
  <si>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</si>
  <si>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</si>
  <si>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</si>
  <si>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</si>
  <si>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</si>
  <si>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</si>
  <si>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</si>
  <si>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</si>
  <si>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</si>
  <si>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</si>
  <si>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</si>
  <si>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</si>
  <si>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</si>
  <si>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</si>
  <si>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</si>
  <si>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</si>
  <si>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</si>
  <si>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</si>
  <si>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</si>
  <si>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</si>
  <si>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</si>
  <si>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</si>
  <si>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</si>
  <si>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</si>
  <si>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</si>
  <si>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</si>
  <si>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</si>
  <si>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</si>
  <si>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</si>
  <si>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</si>
  <si>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</si>
  <si>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</si>
  <si>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</si>
  <si>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</si>
  <si>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</si>
  <si>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</si>
  <si>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</si>
  <si>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</si>
  <si>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</si>
  <si>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</si>
  <si>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</si>
  <si>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</si>
  <si>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</si>
  <si>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</si>
  <si>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</si>
  <si>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</si>
  <si>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</si>
  <si>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</si>
  <si>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</si>
  <si>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</si>
  <si>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</si>
  <si>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</si>
  <si>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</si>
  <si>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</si>
  <si>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</si>
  <si>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</si>
  <si>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</si>
  <si>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</si>
  <si>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</si>
  <si>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</si>
  <si>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</si>
  <si>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</si>
  <si>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</si>
  <si>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</si>
  <si>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</si>
  <si>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</si>
  <si>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</si>
  <si>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</si>
  <si>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</si>
  <si>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</si>
  <si>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</si>
  <si>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</si>
  <si>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</si>
  <si>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</si>
  <si>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</si>
  <si>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</si>
  <si>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</si>
  <si>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</si>
  <si>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</si>
  <si>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</si>
  <si>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</si>
  <si>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</si>
  <si>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</si>
  <si>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</si>
  <si>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</si>
  <si>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</si>
  <si>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</si>
  <si>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</si>
  <si>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</si>
  <si>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</si>
  <si>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</si>
  <si>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</si>
  <si>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</si>
  <si>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</si>
  <si>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</si>
  <si>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</si>
  <si>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</si>
  <si>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</si>
  <si>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</si>
  <si>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</si>
  <si>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</si>
  <si>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</si>
  <si>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</si>
  <si>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</si>
  <si>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</si>
  <si>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</si>
  <si>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</si>
  <si>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</si>
  <si>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</si>
  <si>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</si>
  <si>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</si>
  <si>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</si>
  <si>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</si>
  <si>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</si>
  <si>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</si>
  <si>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</si>
  <si>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</si>
  <si>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</si>
  <si>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</si>
  <si>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</si>
  <si>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</si>
  <si>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</si>
  <si>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</si>
  <si>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</si>
  <si>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</si>
  <si>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</si>
  <si>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</si>
  <si>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</si>
  <si>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</si>
  <si>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</si>
  <si>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</si>
  <si>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</si>
  <si>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</si>
  <si>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</si>
  <si>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</si>
  <si>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</si>
  <si>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</si>
  <si>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</si>
  <si>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</si>
  <si>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</si>
  <si>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</si>
  <si>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</si>
  <si>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</si>
  <si>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</si>
  <si>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</si>
  <si>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</si>
  <si>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</si>
  <si>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</si>
  <si>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</si>
  <si>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</si>
  <si>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</si>
  <si>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</si>
  <si>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</si>
  <si>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</si>
  <si>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</si>
  <si>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</si>
  <si>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</si>
  <si>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</si>
  <si>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</si>
  <si>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</si>
  <si>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</si>
  <si>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</si>
  <si>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</si>
  <si>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</si>
  <si>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</si>
  <si>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</si>
  <si>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</si>
  <si>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</si>
  <si>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</si>
  <si>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</si>
  <si>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</si>
  <si>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</si>
  <si>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</si>
  <si>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</si>
  <si>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</si>
  <si>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</si>
  <si>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</si>
  <si>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</si>
  <si>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</si>
  <si>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</si>
  <si>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</si>
  <si>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</si>
  <si>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</si>
  <si>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</si>
  <si>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</si>
  <si>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</si>
  <si>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</si>
  <si>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</si>
  <si>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</si>
  <si>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</si>
  <si>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</si>
  <si>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</si>
  <si>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</si>
  <si>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</si>
  <si>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</si>
  <si>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</si>
  <si>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</si>
  <si>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</si>
  <si>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</si>
  <si>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</si>
  <si>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</si>
  <si>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</si>
  <si>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</si>
  <si>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</si>
  <si>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</si>
  <si>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</si>
  <si>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</si>
  <si>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</si>
  <si>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</si>
  <si>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</si>
  <si>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</si>
  <si>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</si>
  <si>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</si>
  <si>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</si>
  <si>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</si>
  <si>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</si>
  <si>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</si>
  <si>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</si>
  <si>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</si>
  <si>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</si>
  <si>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</si>
  <si>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</si>
  <si>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</si>
  <si>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</si>
  <si>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</si>
  <si>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</si>
  <si>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</si>
  <si>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</si>
  <si>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</si>
  <si>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</si>
  <si>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</si>
  <si>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</si>
  <si>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</si>
  <si>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</si>
  <si>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</si>
  <si>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</si>
  <si>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</si>
  <si>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</si>
  <si>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</si>
  <si>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</si>
  <si>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</si>
  <si>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</si>
  <si>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</si>
  <si>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</si>
  <si>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</si>
  <si>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</si>
  <si>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</si>
  <si>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</si>
  <si>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</si>
  <si>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</si>
  <si>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</si>
  <si>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</si>
  <si>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</si>
  <si>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</si>
  <si>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</si>
  <si>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</si>
  <si>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</si>
  <si>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</si>
  <si>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</si>
  <si>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</si>
  <si>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</si>
  <si>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</si>
  <si>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</si>
  <si>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</si>
  <si>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</si>
  <si>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</si>
  <si>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</si>
  <si>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</si>
  <si>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</si>
  <si>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</si>
  <si>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</si>
  <si>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</si>
  <si>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</si>
  <si>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</si>
  <si>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</si>
  <si>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</si>
  <si>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</si>
  <si>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</si>
  <si>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</si>
  <si>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</si>
  <si>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</si>
  <si>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</si>
  <si>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</si>
  <si>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</si>
  <si>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</si>
  <si>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</si>
  <si>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</si>
  <si>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</si>
  <si>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</si>
  <si>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</si>
  <si>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</si>
  <si>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</si>
  <si>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</si>
  <si>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</si>
  <si>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</si>
  <si>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</si>
  <si>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</si>
  <si>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</si>
  <si>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</si>
  <si>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</si>
  <si>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</si>
  <si>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</si>
  <si>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</si>
  <si>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</si>
  <si>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</si>
  <si>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</si>
  <si>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</si>
  <si>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</si>
  <si>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</si>
  <si>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</si>
  <si>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</si>
  <si>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</si>
  <si>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</si>
  <si>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</si>
  <si>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</si>
  <si>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</si>
  <si>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</si>
  <si>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</si>
  <si>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</si>
  <si>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</si>
  <si>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</si>
  <si>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</si>
  <si>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</si>
  <si>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</si>
  <si>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</si>
  <si>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</si>
  <si>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</si>
  <si>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</si>
  <si>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</si>
  <si>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</si>
  <si>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</si>
  <si>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</si>
  <si>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</si>
  <si>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</si>
  <si>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</si>
  <si>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</si>
  <si>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</si>
  <si>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</si>
  <si>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</si>
  <si>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</si>
  <si>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</si>
  <si>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</si>
  <si>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</si>
  <si>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</si>
  <si>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</si>
  <si>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</si>
  <si>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</si>
  <si>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</si>
  <si>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</si>
  <si>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</si>
  <si>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</si>
  <si>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</si>
  <si>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</si>
  <si>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</si>
  <si>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</si>
  <si>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</si>
  <si>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</si>
  <si>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</si>
  <si>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</si>
  <si>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</si>
  <si>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</si>
  <si>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</si>
  <si>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</si>
  <si>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</si>
  <si>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</si>
  <si>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</si>
  <si>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</si>
  <si>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</si>
  <si>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</si>
  <si>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</si>
  <si>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</si>
  <si>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</si>
  <si>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</si>
  <si>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</si>
  <si>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</si>
  <si>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</si>
  <si>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</si>
  <si>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</si>
  <si>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</si>
  <si>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</si>
  <si>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</si>
  <si>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</si>
  <si>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</si>
  <si>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</si>
  <si>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</si>
  <si>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</si>
  <si>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</si>
  <si>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</si>
  <si>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</si>
  <si>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</si>
  <si>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</si>
  <si>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</si>
  <si>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</si>
  <si>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</si>
  <si>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</si>
  <si>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</si>
  <si>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</si>
  <si>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</si>
  <si>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</si>
  <si>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</si>
  <si>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</si>
  <si>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</si>
  <si>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</si>
  <si>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</si>
  <si>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</si>
  <si>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</si>
  <si>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</si>
  <si>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</si>
  <si>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</si>
  <si>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</si>
  <si>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</si>
  <si>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</si>
  <si>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</si>
  <si>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</si>
  <si>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</si>
  <si>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</si>
  <si>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</si>
  <si>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</si>
  <si>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</si>
  <si>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</si>
  <si>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</si>
  <si>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</si>
  <si>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</si>
  <si>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</si>
  <si>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</si>
  <si>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</si>
  <si>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</si>
  <si>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</si>
  <si>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</si>
  <si>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</si>
  <si>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</si>
  <si>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</si>
  <si>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</si>
  <si>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</si>
  <si>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</si>
  <si>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</si>
  <si>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</si>
  <si>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</si>
  <si>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</si>
  <si>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</si>
  <si>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</si>
  <si>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</si>
  <si>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</si>
  <si>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</si>
  <si>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</si>
  <si>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</si>
  <si>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</si>
  <si>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</si>
  <si>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</si>
  <si>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</si>
  <si>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</si>
  <si>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</si>
  <si>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</si>
  <si>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</si>
  <si>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</si>
  <si>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</si>
  <si>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</si>
  <si>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</si>
  <si>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</si>
  <si>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</si>
  <si>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</si>
  <si>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</si>
  <si>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</si>
  <si>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</si>
  <si>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</si>
  <si>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</si>
  <si>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</si>
  <si>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</si>
  <si>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</si>
  <si>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</si>
  <si>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</si>
  <si>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</si>
  <si>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</si>
  <si>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</si>
  <si>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</si>
  <si>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</si>
  <si>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</si>
  <si>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</si>
  <si>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</si>
  <si>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</si>
  <si>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</si>
  <si>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</si>
  <si>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</si>
  <si>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</si>
  <si>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</si>
  <si>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</si>
  <si>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</si>
  <si>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</si>
  <si>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</si>
  <si>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</si>
  <si>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</si>
  <si>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</si>
  <si>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</si>
  <si>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</si>
  <si>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</si>
  <si>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</si>
  <si>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</si>
  <si>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</si>
  <si>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</si>
  <si>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</si>
  <si>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</si>
  <si>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</si>
  <si>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</si>
  <si>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</si>
  <si>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</si>
  <si>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</si>
  <si>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</si>
  <si>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</si>
  <si>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</si>
  <si>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</si>
  <si>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</si>
  <si>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</si>
  <si>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</si>
  <si>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</si>
  <si>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</si>
  <si>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</si>
  <si>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</si>
  <si>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</si>
  <si>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</si>
  <si>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</si>
  <si>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</si>
  <si>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</si>
  <si>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</si>
  <si>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</si>
  <si>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</si>
  <si>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</si>
  <si>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</si>
  <si>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</si>
  <si>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</si>
  <si>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</si>
  <si>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</si>
  <si>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</si>
  <si>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</si>
  <si>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</si>
  <si>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</si>
  <si>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</si>
  <si>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</si>
  <si>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</si>
  <si>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</si>
  <si>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</si>
  <si>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</si>
  <si>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</si>
  <si>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</si>
  <si>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</si>
  <si>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</si>
  <si>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</si>
  <si>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</si>
  <si>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</si>
  <si>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</si>
  <si>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</si>
  <si>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</si>
  <si>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</si>
  <si>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</si>
  <si>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</si>
  <si>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</si>
  <si>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</si>
  <si>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</si>
  <si>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</si>
  <si>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</si>
  <si>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</si>
  <si>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</si>
  <si>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</si>
  <si>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</si>
  <si>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</si>
  <si>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</si>
  <si>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</si>
  <si>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</si>
  <si>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</si>
  <si>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</si>
  <si>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</si>
  <si>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</si>
  <si>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</si>
  <si>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</si>
  <si>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</si>
  <si>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</si>
  <si>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</si>
  <si>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</si>
  <si>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</si>
  <si>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</si>
  <si>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</si>
  <si>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</si>
  <si>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</si>
  <si>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</si>
  <si>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</si>
  <si>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</si>
  <si>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</si>
  <si>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</si>
  <si>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</si>
  <si>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</si>
  <si>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</si>
  <si>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</si>
  <si>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</si>
  <si>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</si>
  <si>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</si>
  <si>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</si>
  <si>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</si>
  <si>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</si>
  <si>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</si>
  <si>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</si>
  <si>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</si>
  <si>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</si>
  <si>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</si>
  <si>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</si>
  <si>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</si>
  <si>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</si>
  <si>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</si>
  <si>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</si>
  <si>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</si>
  <si>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</si>
  <si>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</si>
  <si>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</si>
  <si>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</si>
  <si>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</si>
  <si>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</si>
  <si>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</si>
  <si>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</si>
  <si>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</si>
  <si>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</si>
  <si>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</si>
  <si>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</si>
  <si>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</si>
  <si>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</si>
  <si>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</si>
  <si>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</si>
  <si>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</si>
  <si>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</si>
  <si>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</si>
  <si>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</si>
  <si>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</si>
  <si>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</si>
  <si>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</si>
  <si>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</si>
  <si>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</si>
  <si>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</si>
  <si>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</si>
  <si>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</si>
  <si>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</si>
  <si>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</si>
  <si>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</si>
  <si>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</si>
  <si>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</si>
  <si>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</si>
  <si>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</si>
  <si>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</si>
  <si>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</si>
  <si>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</si>
  <si>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</si>
  <si>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</si>
  <si>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</si>
  <si>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</si>
  <si>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</si>
  <si>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</si>
  <si>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</si>
  <si>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</si>
  <si>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</si>
  <si>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</si>
  <si>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</si>
  <si>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</si>
  <si>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</si>
  <si>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</si>
  <si>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</si>
  <si>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</si>
  <si>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</si>
  <si>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</si>
  <si>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</si>
  <si>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</si>
  <si>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</si>
  <si>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</si>
  <si>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</si>
  <si>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</si>
  <si>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</si>
  <si>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</si>
  <si>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</si>
  <si>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</si>
  <si>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</si>
  <si>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</si>
  <si>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</si>
  <si>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</si>
  <si>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</si>
  <si>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</si>
  <si>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</si>
  <si>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</si>
  <si>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</si>
  <si>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</si>
  <si>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</si>
  <si>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</si>
  <si>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</si>
  <si>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</si>
  <si>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</si>
  <si>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</si>
  <si>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</si>
  <si>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</si>
  <si>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</si>
  <si>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</si>
  <si>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</si>
  <si>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</si>
  <si>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</si>
  <si>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</si>
  <si>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</si>
  <si>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</si>
  <si>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</si>
  <si>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</si>
  <si>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</si>
  <si>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</si>
  <si>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</si>
  <si>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</si>
  <si>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</si>
  <si>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</si>
  <si>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</si>
  <si>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</si>
  <si>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</si>
  <si>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</si>
  <si>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</si>
  <si>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</si>
  <si>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</si>
  <si>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</si>
  <si>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</si>
  <si>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</si>
  <si>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</si>
  <si>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</si>
  <si>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</si>
  <si>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</si>
  <si>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</si>
  <si>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</si>
  <si>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</si>
  <si>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</si>
  <si>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</si>
  <si>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</si>
  <si>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</si>
  <si>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</si>
  <si>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</si>
  <si>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</si>
  <si>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</si>
  <si>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</si>
  <si>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</si>
  <si>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</si>
  <si>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</si>
  <si>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</si>
  <si>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</si>
  <si>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</si>
  <si>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</si>
  <si>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</si>
  <si>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</si>
  <si>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</si>
  <si>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</si>
  <si>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</si>
  <si>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</si>
  <si>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</si>
  <si>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</si>
  <si>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</si>
  <si>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</si>
  <si>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</si>
  <si>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</si>
  <si>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</si>
  <si>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</si>
  <si>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</si>
  <si>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</si>
  <si>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</si>
  <si>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</si>
  <si>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</si>
  <si>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</si>
  <si>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</si>
  <si>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</si>
  <si>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</si>
  <si>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</si>
  <si>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</si>
  <si>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</si>
  <si>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</si>
  <si>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</si>
  <si>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</si>
  <si>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</si>
  <si>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</si>
  <si>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</si>
  <si>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</si>
  <si>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</si>
  <si>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</si>
  <si>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</si>
  <si>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</si>
  <si>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</si>
  <si>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</si>
  <si>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</si>
  <si>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</si>
  <si>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</si>
  <si>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</si>
  <si>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</si>
  <si>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</si>
  <si>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</si>
  <si>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</si>
  <si>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</si>
  <si>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</si>
  <si>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</si>
  <si>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</si>
  <si>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</si>
  <si>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</si>
  <si>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</si>
  <si>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</si>
  <si>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</si>
  <si>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</si>
  <si>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</si>
  <si>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</si>
  <si>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</si>
  <si>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</si>
  <si>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</si>
  <si>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</si>
  <si>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</si>
  <si>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</si>
  <si>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</si>
  <si>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</si>
  <si>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</si>
  <si>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</si>
  <si>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</si>
  <si>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</si>
  <si>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</si>
  <si>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</si>
  <si>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</si>
  <si>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</si>
  <si>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</si>
  <si>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</si>
  <si>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</si>
  <si>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</si>
  <si>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</si>
  <si>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</si>
  <si>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</si>
  <si>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</si>
  <si>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</si>
  <si>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</si>
  <si>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</si>
  <si>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</si>
  <si>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</si>
  <si>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</si>
  <si>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</si>
  <si>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</si>
  <si>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</si>
  <si>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</si>
  <si>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</si>
  <si>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</si>
  <si>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</si>
  <si>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</si>
  <si>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</si>
  <si>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</si>
  <si>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</si>
  <si>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</si>
  <si>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</si>
  <si>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</si>
  <si>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</si>
  <si>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</si>
  <si>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</si>
  <si>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</si>
  <si>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</si>
  <si>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</si>
  <si>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</si>
  <si>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</si>
  <si>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</si>
  <si>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</si>
  <si>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</si>
  <si>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</si>
  <si>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</si>
  <si>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</si>
  <si>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</si>
  <si>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</si>
  <si>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</si>
  <si>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</si>
  <si>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</si>
  <si>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</si>
  <si>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</si>
  <si>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</si>
  <si>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</si>
  <si>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</si>
  <si>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</si>
  <si>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</si>
  <si>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</si>
  <si>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</si>
  <si>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</si>
  <si>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</si>
  <si>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</si>
  <si>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</si>
  <si>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</si>
  <si>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</si>
  <si>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</si>
  <si>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</si>
  <si>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</si>
  <si>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</si>
  <si>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</si>
  <si>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</si>
  <si>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</si>
  <si>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</si>
  <si>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</si>
  <si>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</si>
  <si>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</si>
  <si>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</si>
  <si>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</si>
  <si>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</si>
  <si>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</si>
  <si>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</si>
  <si>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</si>
  <si>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</si>
  <si>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</si>
  <si>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</si>
  <si>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</si>
  <si>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</si>
  <si>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</si>
  <si>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</si>
  <si>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</si>
  <si>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</si>
  <si>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</si>
  <si>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</si>
  <si>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</si>
  <si>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</si>
  <si>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</si>
  <si>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</si>
  <si>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</si>
  <si>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</si>
  <si>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</si>
  <si>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</si>
  <si>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</si>
  <si>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</si>
  <si>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</si>
  <si>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</si>
  <si>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</si>
  <si>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</si>
  <si>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</si>
  <si>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</si>
  <si>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</si>
  <si>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</si>
  <si>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</si>
  <si>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</si>
  <si>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</si>
  <si>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</si>
  <si>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</si>
  <si>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</si>
  <si>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</si>
  <si>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</si>
  <si>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</si>
  <si>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</si>
  <si>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</si>
  <si>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</si>
  <si>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</si>
  <si>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</si>
  <si>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</si>
  <si>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</si>
  <si>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</si>
  <si>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</si>
  <si>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</si>
  <si>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</si>
  <si>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</si>
  <si>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</si>
  <si>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</si>
  <si>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</si>
  <si>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</si>
  <si>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</si>
  <si>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</si>
  <si>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</si>
  <si>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</si>
  <si>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</si>
  <si>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</si>
  <si>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</si>
  <si>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</si>
  <si>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</si>
  <si>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</si>
  <si>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</si>
  <si>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</si>
  <si>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</si>
  <si>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</si>
  <si>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</si>
  <si>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</si>
  <si>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</si>
  <si>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</si>
  <si>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</si>
  <si>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</si>
  <si>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</si>
  <si>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</si>
  <si>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</si>
  <si>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</si>
  <si>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</si>
  <si>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</si>
  <si>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</si>
  <si>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</si>
  <si>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</si>
  <si>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</si>
  <si>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</si>
  <si>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</si>
  <si>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</si>
  <si>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</si>
  <si>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</si>
  <si>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</si>
  <si>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</si>
  <si>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</si>
  <si>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</si>
  <si>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</si>
  <si>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</si>
  <si>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</si>
  <si>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</si>
  <si>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</si>
  <si>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</si>
  <si>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</si>
  <si>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</si>
  <si>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</si>
  <si>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</si>
  <si>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</si>
  <si>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</si>
  <si>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</si>
  <si>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</si>
  <si>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</si>
  <si>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</si>
  <si>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</si>
  <si>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</si>
  <si>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</si>
  <si>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</si>
  <si>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</si>
  <si>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</si>
  <si>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</si>
  <si>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</si>
  <si>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</si>
  <si>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</si>
  <si>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</si>
  <si>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</si>
  <si>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</si>
  <si>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</si>
  <si>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</si>
  <si>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</si>
  <si>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</si>
  <si>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</si>
  <si>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</si>
  <si>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</si>
  <si>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</si>
  <si>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</si>
  <si>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</si>
  <si>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</si>
  <si>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</si>
  <si>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</si>
  <si>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</si>
  <si>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</si>
  <si>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</si>
  <si>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</si>
  <si>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</si>
  <si>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</si>
  <si>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</si>
  <si>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</si>
  <si>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</si>
  <si>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</si>
  <si>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</si>
  <si>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</si>
  <si>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</si>
  <si>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</si>
  <si>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</si>
  <si>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</si>
  <si>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</si>
  <si>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</si>
  <si>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</si>
  <si>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</si>
  <si>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</si>
  <si>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</si>
  <si>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</si>
  <si>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</si>
  <si>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</si>
  <si>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</si>
  <si>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</si>
  <si>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</si>
  <si>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</si>
  <si>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</si>
  <si>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</si>
  <si>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</si>
  <si>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</si>
  <si>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</si>
  <si>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</si>
  <si>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</si>
  <si>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</si>
  <si>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</si>
  <si>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</si>
  <si>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</si>
  <si>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</si>
  <si>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</si>
  <si>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</si>
  <si>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</si>
  <si>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</si>
  <si>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</si>
  <si>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</si>
  <si>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</si>
  <si>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</si>
  <si>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</si>
  <si>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</si>
  <si>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</si>
  <si>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</si>
  <si>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</si>
  <si>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</si>
  <si>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</si>
  <si>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</si>
  <si>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</si>
  <si>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</si>
  <si>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</si>
  <si>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</si>
  <si>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</si>
  <si>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</si>
  <si>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</si>
  <si>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</si>
  <si>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</si>
  <si>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</si>
  <si>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</si>
  <si>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</si>
  <si>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</si>
  <si>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</si>
  <si>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</si>
  <si>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</si>
  <si>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</si>
  <si>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</si>
  <si>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</si>
  <si>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</si>
  <si>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</si>
  <si>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</si>
  <si>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</si>
  <si>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</si>
  <si>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</si>
  <si>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</si>
  <si>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</si>
  <si>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</si>
  <si>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</si>
  <si>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</si>
  <si>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</si>
  <si>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</si>
  <si>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</si>
  <si>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</si>
  <si>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</si>
  <si>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</si>
  <si>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</si>
  <si>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</si>
  <si>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</si>
  <si>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</si>
  <si>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</si>
  <si>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</si>
  <si>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</si>
  <si>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</si>
  <si>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</si>
  <si>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</si>
  <si>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</si>
  <si>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</si>
  <si>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</si>
  <si>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</si>
  <si>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</si>
  <si>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</si>
  <si>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</si>
  <si>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</si>
  <si>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</si>
  <si>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</si>
  <si>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</si>
  <si>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</si>
  <si>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</si>
  <si>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</si>
  <si>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</si>
  <si>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</si>
  <si>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</si>
  <si>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</si>
  <si>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</si>
  <si>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</si>
  <si>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</si>
  <si>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</si>
  <si>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</si>
  <si>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</si>
  <si>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</si>
  <si>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</si>
  <si>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</si>
  <si>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</si>
  <si>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</si>
  <si>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</si>
  <si>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</si>
  <si>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</si>
  <si>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</si>
  <si>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</si>
  <si>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</si>
  <si>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</si>
  <si>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</si>
  <si>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</si>
  <si>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</si>
  <si>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</si>
  <si>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</si>
  <si>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</si>
  <si>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</si>
  <si>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</si>
  <si>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</si>
  <si>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</si>
  <si>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</si>
  <si>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</si>
  <si>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</si>
  <si>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</si>
  <si>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</si>
  <si>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</si>
  <si>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</si>
  <si>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</si>
  <si>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</si>
  <si>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</si>
  <si>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</si>
  <si>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</si>
  <si>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</si>
  <si>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</si>
  <si>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</si>
  <si>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</si>
  <si>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</si>
  <si>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</si>
  <si>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</si>
  <si>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</si>
  <si>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</si>
  <si>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</si>
  <si>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</si>
  <si>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</si>
  <si>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</si>
  <si>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</si>
  <si>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</si>
  <si>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</si>
  <si>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</si>
  <si>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</si>
  <si>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</si>
  <si>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</si>
  <si>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</si>
  <si>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</si>
  <si>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</si>
  <si>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</si>
  <si>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</si>
  <si>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</si>
  <si>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</si>
  <si>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</si>
  <si>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</si>
  <si>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</si>
  <si>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</si>
  <si>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</si>
  <si>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</si>
  <si>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</si>
  <si>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</si>
  <si>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</si>
  <si>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</si>
  <si>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</si>
  <si>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</si>
  <si>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</si>
  <si>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</si>
  <si>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</si>
  <si>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</si>
  <si>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</si>
  <si>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</si>
  <si>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</si>
  <si>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</si>
  <si>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</si>
  <si>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</si>
  <si>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</si>
  <si>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</si>
  <si>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</si>
  <si>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</si>
  <si>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</si>
  <si>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</si>
  <si>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</si>
  <si>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</si>
  <si>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</si>
  <si>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</si>
  <si>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</si>
  <si>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</si>
  <si>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</si>
  <si>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</si>
  <si>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</si>
  <si>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</si>
  <si>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</si>
  <si>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</si>
  <si>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</si>
  <si>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</si>
  <si>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</si>
  <si>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</si>
  <si>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</si>
  <si>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</si>
  <si>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</si>
  <si>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</si>
  <si>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</si>
  <si>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</si>
  <si>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</si>
  <si>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</si>
  <si>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</si>
  <si>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</si>
  <si>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</si>
  <si>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</si>
  <si>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</si>
  <si>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</si>
  <si>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</si>
  <si>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</si>
  <si>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</si>
  <si>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</si>
  <si>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</si>
  <si>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</si>
  <si>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</si>
  <si>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</si>
  <si>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</si>
  <si>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</si>
  <si>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</si>
  <si>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</si>
  <si>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</si>
  <si>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</si>
  <si>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</si>
  <si>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</si>
  <si>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</si>
  <si>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</si>
  <si>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</si>
  <si>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</si>
  <si>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</si>
  <si>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</si>
  <si>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</si>
  <si>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</si>
  <si>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</si>
  <si>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</si>
  <si>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</si>
  <si>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</si>
  <si>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</si>
  <si>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</si>
  <si>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</si>
  <si>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</si>
  <si>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</si>
  <si>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</si>
  <si>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</si>
  <si>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</si>
  <si>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</si>
  <si>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</si>
  <si>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</si>
  <si>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</si>
  <si>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</si>
  <si>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</si>
  <si>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</si>
  <si>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</si>
  <si>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</si>
  <si>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</si>
  <si>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</si>
  <si>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</si>
  <si>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</si>
  <si>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</si>
  <si>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</si>
  <si>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</si>
  <si>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</si>
  <si>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</si>
  <si>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</si>
  <si>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</si>
  <si>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</si>
  <si>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</si>
  <si>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</si>
  <si>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</si>
  <si>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</si>
  <si>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</si>
  <si>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</si>
  <si>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</si>
  <si>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</si>
  <si>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</si>
  <si>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</si>
  <si>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</si>
  <si>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</si>
  <si>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</si>
  <si>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</si>
  <si>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</si>
  <si>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</si>
  <si>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</si>
  <si>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</si>
  <si>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</si>
  <si>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</si>
  <si>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</si>
  <si>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</si>
  <si>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</si>
  <si>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</si>
  <si>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</si>
  <si>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</si>
  <si>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</si>
  <si>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</si>
  <si>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</si>
  <si>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</si>
  <si>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</si>
  <si>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</si>
  <si>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</si>
  <si>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</si>
  <si>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</si>
  <si>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</si>
  <si>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</si>
  <si>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</si>
  <si>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</si>
  <si>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</si>
  <si>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</si>
  <si>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</si>
  <si>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</si>
  <si>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</si>
  <si>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</si>
  <si>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</si>
  <si>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</si>
  <si>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</si>
  <si>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</si>
  <si>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</si>
  <si>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</si>
  <si>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</si>
  <si>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</si>
  <si>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</si>
  <si>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</si>
  <si>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</si>
  <si>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</si>
  <si>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</si>
  <si>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</si>
  <si>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</si>
  <si>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</si>
  <si>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</si>
  <si>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</si>
  <si>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</si>
  <si>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</si>
  <si>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</si>
  <si>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</si>
  <si>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</si>
  <si>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</si>
  <si>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</si>
  <si>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</si>
  <si>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</si>
  <si>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</si>
  <si>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</si>
  <si>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</si>
  <si>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</si>
  <si>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</si>
  <si>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</si>
  <si>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</si>
  <si>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</si>
  <si>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</si>
  <si>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</si>
  <si>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</si>
  <si>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</si>
  <si>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</si>
  <si>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</si>
  <si>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</si>
  <si>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</si>
  <si>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</si>
  <si>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</si>
  <si>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</si>
  <si>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</si>
  <si>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</si>
  <si>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</si>
  <si>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</si>
  <si>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</si>
  <si>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</si>
  <si>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</si>
  <si>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</si>
  <si>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</si>
  <si>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</si>
  <si>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</si>
  <si>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</si>
  <si>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</si>
  <si>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</si>
  <si>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</si>
  <si>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</si>
  <si>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</si>
  <si>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</si>
  <si>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</si>
  <si>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</si>
  <si>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</si>
  <si>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</si>
  <si>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</si>
  <si>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</si>
  <si>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</si>
  <si>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</si>
  <si>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</si>
  <si>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</si>
  <si>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</si>
  <si>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</si>
  <si>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</si>
  <si>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</si>
  <si>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</si>
  <si>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</si>
  <si>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</si>
  <si>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</si>
  <si>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</si>
  <si>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</si>
  <si>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</si>
  <si>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</si>
  <si>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</si>
  <si>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</si>
  <si>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</si>
  <si>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</si>
  <si>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</si>
  <si>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</si>
  <si>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</si>
  <si>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</si>
  <si>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</si>
  <si>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</si>
  <si>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</si>
  <si>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</si>
  <si>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</si>
  <si>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</si>
  <si>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</si>
  <si>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</si>
  <si>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</si>
  <si>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</si>
  <si>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</si>
  <si>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</si>
  <si>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</si>
  <si>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</si>
  <si>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</si>
  <si>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</si>
  <si>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</si>
  <si>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</si>
  <si>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</si>
  <si>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</si>
  <si>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</si>
  <si>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</si>
  <si>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</si>
  <si>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</si>
  <si>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</si>
  <si>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</si>
  <si>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</si>
  <si>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</si>
  <si>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</si>
  <si>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</si>
  <si>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</si>
  <si>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</si>
  <si>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</si>
  <si>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</si>
  <si>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</si>
  <si>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</si>
  <si>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</si>
  <si>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</si>
  <si>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</si>
  <si>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</si>
  <si>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</si>
  <si>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</si>
  <si>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</si>
  <si>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</si>
  <si>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</si>
  <si>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</si>
  <si>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</si>
  <si>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</si>
  <si>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</si>
  <si>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</si>
  <si>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</si>
  <si>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</si>
  <si>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</si>
  <si>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</si>
  <si>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</si>
  <si>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</si>
  <si>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</si>
  <si>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</si>
  <si>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</si>
  <si>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</si>
  <si>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</si>
  <si>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</si>
  <si>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</si>
  <si>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</si>
  <si>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</si>
  <si>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</si>
  <si>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</si>
  <si>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</si>
  <si>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</si>
  <si>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</si>
  <si>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</si>
  <si>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</si>
  <si>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</si>
  <si>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</si>
  <si>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</si>
  <si>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</si>
  <si>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</si>
  <si>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</si>
  <si>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</si>
  <si>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</si>
  <si>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</si>
  <si>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</si>
  <si>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</si>
  <si>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</si>
  <si>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</si>
  <si>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</si>
  <si>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</si>
  <si>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</si>
  <si>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</si>
  <si>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</si>
  <si>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</si>
  <si>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</si>
  <si>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</si>
  <si>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</si>
  <si>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</si>
  <si>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</si>
  <si>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</si>
  <si>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</si>
  <si>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</si>
  <si>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</si>
  <si>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</si>
  <si>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</si>
  <si>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</si>
  <si>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</si>
  <si>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</si>
  <si>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</si>
  <si>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</si>
  <si>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</si>
  <si>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</si>
  <si>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</si>
  <si>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</si>
  <si>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</si>
  <si>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</si>
  <si>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</si>
  <si>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</si>
  <si>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</si>
  <si>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</si>
  <si>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</si>
  <si>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</si>
  <si>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</si>
  <si>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</si>
  <si>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</si>
  <si>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</si>
  <si>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</si>
  <si>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</si>
  <si>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</si>
  <si>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</si>
  <si>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</si>
  <si>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</si>
  <si>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</si>
  <si>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</si>
  <si>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</si>
  <si>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</si>
  <si>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</si>
  <si>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</si>
  <si>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</si>
  <si>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</si>
  <si>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</si>
  <si>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</si>
  <si>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</si>
  <si>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</si>
  <si>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</si>
  <si>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</si>
  <si>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</si>
  <si>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</si>
  <si>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</si>
  <si>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</si>
  <si>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</si>
  <si>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</si>
  <si>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</si>
  <si>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</si>
  <si>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</si>
  <si>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</si>
  <si>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</si>
  <si>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</si>
  <si>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</si>
  <si>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</si>
  <si>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</si>
  <si>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</si>
  <si>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</si>
  <si>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</si>
  <si>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</si>
  <si>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</si>
  <si>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</si>
  <si>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</si>
  <si>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</si>
  <si>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</si>
  <si>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</si>
  <si>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</si>
  <si>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</si>
  <si>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</si>
  <si>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</si>
  <si>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</si>
  <si>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</si>
  <si>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</si>
  <si>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</si>
  <si>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</si>
  <si>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</si>
  <si>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</si>
  <si>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</si>
  <si>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</si>
  <si>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</si>
  <si>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</si>
  <si>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</si>
  <si>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</si>
  <si>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</si>
  <si>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</si>
  <si>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</si>
  <si>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</si>
  <si>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</si>
  <si>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</si>
  <si>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</si>
  <si>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</si>
  <si>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</si>
  <si>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</si>
  <si>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</si>
  <si>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</si>
  <si>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</si>
  <si>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</si>
  <si>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</si>
  <si>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</si>
  <si>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</si>
  <si>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</si>
  <si>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</si>
  <si>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</si>
  <si>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</si>
  <si>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</si>
  <si>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</si>
  <si>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</si>
  <si>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</si>
  <si>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</si>
  <si>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</si>
  <si>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</si>
  <si>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</si>
  <si>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</si>
  <si>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</si>
  <si>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</si>
  <si>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</si>
  <si>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</si>
  <si>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</si>
  <si>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</si>
  <si>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</si>
  <si>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</si>
  <si>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</si>
  <si>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</si>
  <si>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</si>
  <si>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</si>
  <si>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</si>
  <si>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</si>
  <si>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</si>
  <si>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</si>
  <si>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</si>
  <si>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</si>
  <si>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</si>
  <si>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</si>
  <si>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</si>
  <si>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</si>
  <si>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</si>
  <si>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</si>
  <si>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</si>
  <si>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</si>
  <si>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</si>
  <si>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</si>
  <si>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</si>
  <si>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</si>
  <si>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</si>
  <si>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</si>
  <si>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</si>
  <si>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</si>
  <si>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</si>
  <si>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</si>
  <si>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</si>
  <si>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</si>
  <si>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</si>
  <si>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</si>
  <si>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</si>
  <si>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</si>
  <si>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</si>
  <si>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</si>
  <si>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</si>
  <si>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</si>
  <si>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</si>
  <si>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</si>
  <si>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</si>
  <si>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</si>
  <si>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</si>
  <si>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</si>
  <si>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</si>
  <si>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</si>
  <si>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</si>
  <si>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</si>
  <si>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</si>
  <si>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</si>
  <si>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</si>
  <si>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</si>
  <si>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</si>
  <si>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</si>
  <si>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</si>
  <si>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</si>
  <si>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</si>
  <si>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</si>
  <si>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</si>
  <si>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</si>
  <si>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</si>
  <si>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</si>
  <si>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</si>
  <si>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</si>
  <si>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</si>
  <si>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</si>
  <si>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</si>
  <si>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</si>
  <si>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</si>
  <si>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</si>
  <si>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</si>
  <si>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</si>
  <si>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</si>
  <si>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</si>
  <si>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</si>
  <si>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</si>
  <si>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</si>
  <si>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</si>
  <si>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</si>
  <si>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</si>
  <si>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</si>
  <si>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</si>
  <si>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</si>
  <si>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</si>
  <si>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</si>
  <si>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</si>
  <si>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</si>
  <si>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</si>
  <si>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</si>
  <si>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</si>
  <si>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</si>
  <si>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</si>
  <si>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</si>
  <si>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</si>
  <si>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</si>
  <si>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</si>
  <si>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</si>
  <si>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</si>
  <si>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</si>
  <si>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</si>
  <si>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</si>
  <si>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</si>
  <si>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</si>
  <si>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</si>
  <si>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</si>
  <si>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</si>
  <si>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</si>
  <si>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</si>
  <si>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</si>
  <si>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</si>
  <si>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</si>
  <si>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</si>
  <si>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</si>
  <si>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</si>
  <si>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</si>
  <si>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</si>
  <si>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</si>
  <si>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</si>
  <si>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</si>
  <si>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</si>
  <si>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</si>
  <si>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</si>
  <si>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</si>
  <si>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</si>
  <si>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</si>
  <si>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</si>
  <si>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</si>
  <si>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</si>
  <si>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</si>
  <si>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</si>
  <si>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</si>
  <si>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</si>
  <si>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</si>
  <si>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</si>
  <si>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</si>
  <si>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</si>
  <si>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</si>
  <si>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</si>
  <si>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</si>
  <si>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</si>
  <si>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</si>
  <si>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</si>
  <si>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</si>
  <si>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</si>
  <si>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</si>
  <si>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</si>
  <si>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</si>
  <si>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</si>
  <si>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</si>
  <si>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</si>
  <si>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</si>
  <si>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</si>
  <si>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</si>
  <si>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</si>
  <si>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</si>
  <si>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</si>
  <si>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</si>
  <si>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</si>
  <si>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</si>
  <si>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</si>
  <si>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</si>
  <si>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</si>
  <si>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</si>
  <si>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</si>
  <si>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</si>
  <si>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</si>
  <si>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</si>
  <si>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</si>
  <si>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</si>
  <si>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</si>
  <si>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</si>
  <si>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</si>
  <si>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</si>
  <si>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</si>
  <si>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</si>
  <si>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</si>
  <si>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</si>
  <si>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</si>
  <si>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</si>
  <si>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</si>
  <si>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</si>
  <si>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</si>
  <si>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</si>
  <si>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</si>
  <si>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</si>
  <si>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</si>
  <si>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</si>
  <si>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</si>
  <si>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</si>
  <si>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</si>
  <si>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</si>
  <si>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</si>
  <si>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</si>
  <si>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</si>
  <si>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</si>
  <si>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</si>
  <si>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</si>
  <si>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</si>
  <si>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</si>
  <si>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</si>
  <si>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</si>
  <si>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</si>
  <si>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</si>
  <si>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</si>
  <si>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</si>
  <si>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</si>
  <si>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</si>
  <si>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</si>
  <si>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</si>
  <si>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</si>
  <si>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</si>
  <si>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</si>
  <si>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</si>
  <si>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</si>
  <si>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</si>
  <si>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</si>
  <si>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</si>
  <si>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</si>
  <si>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</si>
  <si>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</si>
  <si>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</si>
  <si>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</si>
  <si>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</si>
  <si>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</si>
  <si>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</si>
  <si>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</si>
  <si>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</si>
  <si>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</si>
  <si>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</si>
  <si>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</si>
  <si>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</si>
  <si>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</si>
  <si>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</si>
  <si>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</si>
  <si>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</si>
  <si>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</si>
  <si>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</si>
  <si>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</si>
  <si>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</si>
  <si>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</si>
  <si>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</si>
  <si>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</si>
  <si>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</si>
  <si>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</si>
  <si>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</si>
  <si>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</si>
  <si>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</si>
  <si>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</si>
  <si>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</si>
  <si>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</si>
  <si>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</si>
  <si>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</si>
  <si>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</si>
  <si>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</si>
  <si>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</si>
  <si>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</si>
  <si>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</si>
  <si>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</si>
  <si>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</si>
  <si>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</si>
  <si>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</si>
  <si>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</si>
  <si>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</si>
  <si>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</si>
  <si>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</si>
  <si>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</si>
  <si>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</si>
  <si>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</si>
  <si>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</si>
  <si>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</si>
  <si>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</si>
  <si>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</si>
  <si>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</si>
  <si>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</si>
  <si>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</si>
  <si>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</si>
  <si>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</si>
  <si>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</si>
  <si>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</si>
  <si>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</si>
  <si>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</si>
  <si>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</si>
  <si>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</si>
  <si>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</si>
  <si>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</si>
  <si>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</si>
  <si>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</si>
  <si>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</si>
  <si>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</si>
  <si>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</si>
  <si>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</si>
  <si>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</si>
  <si>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</si>
  <si>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</si>
  <si>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</si>
  <si>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</si>
  <si>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</si>
  <si>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</si>
  <si>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</si>
  <si>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</si>
  <si>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</si>
  <si>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</si>
  <si>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</si>
  <si>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</si>
  <si>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</si>
  <si>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</si>
  <si>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</si>
  <si>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</si>
  <si>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</si>
  <si>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</si>
  <si>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</si>
  <si>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</si>
  <si>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</si>
  <si>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</si>
  <si>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</si>
  <si>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</si>
  <si>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</si>
  <si>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</si>
  <si>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</si>
  <si>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</si>
  <si>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</si>
  <si>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</si>
  <si>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</si>
  <si>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</si>
  <si>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</si>
  <si>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</si>
  <si>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</si>
  <si>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</si>
  <si>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</si>
  <si>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</si>
  <si>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</si>
  <si>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</si>
  <si>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</si>
  <si>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</si>
  <si>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</si>
  <si>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</si>
  <si>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</si>
  <si>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</si>
  <si>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</si>
  <si>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</si>
  <si>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</si>
  <si>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</si>
  <si>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</si>
  <si>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</si>
  <si>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</si>
  <si>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</si>
  <si>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</si>
  <si>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</si>
  <si>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</si>
  <si>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</si>
  <si>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</si>
  <si>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</si>
  <si>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</si>
  <si>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</si>
  <si>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</si>
  <si>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</si>
  <si>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</si>
  <si>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</si>
  <si>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</si>
  <si>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</si>
  <si>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</si>
  <si>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</si>
  <si>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</si>
  <si>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</si>
  <si>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</si>
  <si>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</si>
  <si>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</si>
  <si>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</si>
  <si>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</si>
  <si>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</si>
  <si>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</si>
  <si>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</si>
  <si>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</si>
  <si>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</si>
  <si>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</si>
  <si>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</si>
  <si>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</si>
  <si>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</si>
  <si>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</si>
  <si>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</si>
  <si>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</si>
  <si>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</si>
  <si>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</si>
  <si>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</si>
  <si>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</si>
  <si>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</si>
  <si>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</si>
  <si>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</si>
  <si>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</si>
  <si>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</si>
  <si>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</si>
  <si>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</si>
  <si>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</si>
  <si>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</si>
  <si>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</si>
  <si>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</si>
  <si>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</si>
  <si>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</si>
  <si>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</si>
  <si>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</si>
  <si>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</si>
  <si>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</si>
  <si>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</si>
  <si>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</si>
  <si>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</si>
  <si>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</si>
  <si>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</si>
  <si>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</si>
  <si>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</si>
  <si>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</si>
  <si>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</si>
  <si>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</si>
  <si>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</si>
  <si>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</si>
  <si>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</si>
  <si>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</si>
  <si>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</si>
  <si>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</si>
  <si>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</si>
  <si>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</si>
  <si>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</si>
  <si>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</si>
  <si>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</si>
  <si>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</si>
  <si>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</si>
  <si>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</si>
  <si>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</si>
  <si>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</si>
  <si>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</si>
  <si>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</si>
  <si>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</si>
  <si>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</si>
  <si>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</si>
  <si>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</si>
  <si>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</si>
  <si>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</si>
  <si>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</si>
  <si>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</si>
  <si>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</si>
  <si>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</si>
  <si>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</si>
  <si>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</si>
  <si>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</si>
  <si>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</si>
  <si>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</si>
  <si>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</si>
  <si>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</si>
  <si>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</si>
  <si>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</si>
  <si>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</si>
  <si>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</si>
  <si>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</si>
  <si>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</si>
  <si>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</si>
  <si>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</si>
  <si>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</si>
  <si>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</si>
  <si>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</si>
  <si>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</si>
  <si>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</si>
  <si>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</si>
  <si>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</si>
  <si>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</si>
  <si>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</si>
  <si>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</si>
  <si>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</si>
  <si>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</si>
  <si>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</si>
  <si>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</si>
  <si>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</si>
  <si>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</si>
  <si>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</si>
  <si>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</si>
  <si>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</si>
  <si>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</si>
  <si>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</si>
  <si>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</si>
  <si>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</si>
  <si>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</si>
  <si>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</si>
  <si>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</si>
  <si>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</si>
  <si>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</si>
  <si>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</si>
  <si>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</si>
  <si>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</si>
  <si>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</si>
  <si>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</si>
  <si>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</si>
  <si>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</si>
  <si>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</si>
  <si>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</si>
  <si>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</si>
  <si>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</si>
  <si>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</si>
  <si>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</si>
  <si>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</si>
  <si>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</si>
  <si>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</si>
  <si>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</si>
  <si>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</si>
  <si>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</si>
  <si>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</si>
  <si>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</si>
  <si>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</si>
  <si>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</si>
  <si>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</si>
  <si>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</si>
  <si>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</si>
  <si>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</si>
  <si>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</si>
  <si>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</si>
  <si>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</si>
  <si>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</si>
  <si>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</si>
  <si>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</si>
  <si>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</si>
  <si>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</si>
  <si>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</si>
  <si>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</si>
  <si>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</si>
  <si>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</si>
  <si>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</si>
  <si>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</si>
  <si>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</si>
  <si>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</si>
  <si>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</si>
  <si>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</si>
  <si>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</si>
  <si>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</si>
  <si>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</si>
  <si>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</si>
  <si>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</si>
  <si>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</si>
  <si>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</si>
  <si>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</si>
  <si>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</si>
  <si>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</si>
  <si>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</si>
  <si>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</si>
  <si>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</si>
  <si>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</si>
  <si>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</si>
  <si>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</si>
  <si>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</si>
  <si>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</si>
  <si>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</si>
  <si>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</si>
  <si>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</si>
  <si>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</si>
  <si>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</si>
  <si>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</si>
  <si>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</si>
  <si>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</si>
  <si>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</si>
  <si>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</si>
  <si>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</si>
  <si>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</si>
  <si>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</si>
  <si>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</si>
  <si>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</si>
  <si>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</si>
  <si>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</si>
  <si>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</si>
  <si>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</si>
  <si>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</si>
  <si>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</si>
  <si>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</si>
  <si>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</si>
  <si>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</si>
  <si>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</si>
  <si>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</si>
  <si>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</si>
  <si>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</si>
  <si>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</si>
  <si>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</si>
  <si>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</si>
  <si>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</si>
  <si>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</si>
  <si>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</si>
  <si>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</si>
  <si>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</si>
  <si>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</si>
  <si>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</si>
  <si>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</si>
  <si>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</si>
  <si>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</si>
  <si>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</si>
  <si>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</si>
  <si>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</si>
  <si>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</si>
  <si>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</si>
  <si>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</si>
  <si>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</si>
  <si>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</si>
  <si>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</si>
  <si>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</si>
  <si>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</si>
  <si>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</si>
  <si>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</si>
  <si>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</si>
  <si>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</si>
  <si>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</si>
  <si>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</si>
  <si>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</si>
  <si>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</si>
  <si>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</si>
  <si>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</si>
  <si>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</si>
  <si>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</si>
  <si>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</si>
  <si>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</si>
  <si>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</si>
  <si>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</si>
  <si>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</si>
  <si>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</si>
  <si>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</si>
  <si>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</si>
  <si>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</si>
  <si>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</si>
  <si>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</si>
  <si>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</si>
  <si>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</si>
  <si>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</si>
  <si>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</si>
  <si>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</si>
  <si>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</si>
  <si>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</si>
  <si>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</si>
  <si>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</si>
  <si>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</si>
  <si>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</si>
  <si>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</si>
  <si>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</si>
  <si>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</si>
  <si>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</si>
  <si>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</si>
  <si>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</si>
  <si>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</si>
  <si>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</si>
  <si>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</si>
  <si>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</si>
  <si>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</si>
  <si>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</si>
  <si>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</si>
  <si>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</si>
  <si>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</si>
  <si>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</si>
  <si>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</si>
  <si>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</si>
  <si>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</si>
  <si>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</si>
  <si>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</si>
  <si>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</si>
  <si>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</si>
  <si>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</si>
  <si>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</si>
  <si>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</si>
  <si>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</si>
  <si>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</si>
  <si>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</si>
  <si>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</si>
  <si>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</si>
  <si>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</si>
  <si>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</si>
  <si>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</si>
  <si>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</si>
  <si>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</si>
  <si>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</si>
  <si>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</si>
  <si>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</si>
  <si>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</si>
  <si>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</si>
  <si>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</si>
  <si>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</si>
  <si>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</si>
  <si>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</si>
  <si>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</si>
  <si>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</si>
  <si>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</si>
  <si>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</si>
  <si>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</si>
  <si>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</si>
  <si>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</si>
  <si>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</si>
  <si>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</si>
  <si>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</si>
  <si>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</si>
  <si>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</si>
  <si>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</si>
  <si>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</si>
  <si>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</si>
  <si>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</si>
  <si>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</si>
  <si>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</si>
  <si>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</si>
  <si>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</si>
  <si>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</si>
  <si>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</si>
  <si>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</si>
  <si>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</si>
  <si>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</si>
  <si>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</si>
  <si>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</si>
  <si>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</si>
  <si>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</si>
  <si>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</si>
  <si>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</si>
  <si>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</si>
  <si>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</si>
  <si>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</si>
  <si>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</si>
  <si>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</si>
  <si>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</si>
  <si>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</si>
  <si>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</si>
  <si>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</si>
  <si>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</si>
  <si>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</si>
  <si>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</si>
  <si>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</si>
  <si>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</si>
  <si>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</si>
  <si>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</si>
  <si>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</si>
  <si>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</si>
  <si>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</si>
  <si>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</si>
  <si>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</si>
  <si>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</si>
  <si>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</si>
  <si>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</si>
  <si>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</si>
  <si>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</si>
  <si>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</si>
  <si>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</si>
  <si>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</si>
  <si>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</si>
  <si>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</si>
  <si>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</si>
  <si>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</si>
  <si>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</si>
  <si>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</si>
  <si>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</si>
  <si>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</si>
  <si>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</si>
  <si>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</si>
  <si>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</si>
  <si>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</si>
  <si>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</si>
  <si>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</si>
  <si>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</si>
  <si>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</si>
  <si>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</si>
  <si>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</si>
  <si>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</si>
  <si>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</si>
  <si>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</si>
  <si>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</si>
  <si>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</si>
  <si>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</si>
  <si>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</si>
  <si>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</si>
  <si>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</si>
  <si>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</si>
  <si>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</si>
  <si>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</si>
  <si>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</si>
  <si>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</si>
  <si>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</si>
  <si>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</si>
  <si>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</si>
  <si>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</si>
  <si>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</si>
  <si>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</si>
  <si>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</si>
  <si>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</si>
  <si>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</si>
  <si>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</si>
  <si>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</si>
  <si>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</si>
  <si>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</si>
  <si>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</si>
  <si>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</si>
  <si>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</si>
  <si>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</si>
  <si>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</si>
  <si>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</si>
  <si>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</si>
  <si>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</si>
  <si>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</si>
  <si>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</si>
  <si>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</si>
  <si>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</si>
  <si>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</si>
  <si>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</si>
  <si>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</si>
  <si>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</si>
  <si>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</si>
  <si>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</si>
  <si>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</si>
  <si>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</si>
  <si>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</si>
  <si>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</si>
  <si>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</si>
  <si>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</si>
  <si>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</si>
  <si>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</si>
  <si>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</si>
  <si>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</si>
  <si>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</si>
  <si>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</si>
  <si>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</si>
  <si>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</si>
  <si>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</si>
  <si>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</si>
  <si>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</si>
  <si>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</si>
  <si>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</si>
  <si>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</si>
  <si>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</si>
  <si>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</si>
  <si>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</si>
  <si>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</si>
  <si>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</si>
  <si>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</si>
  <si>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</si>
  <si>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</si>
  <si>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</si>
  <si>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</si>
  <si>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</si>
  <si>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</si>
  <si>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</si>
  <si>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</si>
  <si>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</si>
  <si>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</si>
  <si>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</si>
  <si>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</si>
  <si>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</si>
  <si>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</si>
  <si>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</si>
  <si>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</si>
  <si>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</si>
  <si>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</si>
  <si>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</si>
  <si>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</si>
  <si>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</si>
  <si>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</si>
  <si>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</si>
  <si>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</si>
  <si>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</si>
  <si>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</si>
  <si>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</si>
  <si>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</si>
  <si>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</si>
  <si>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</si>
  <si>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</si>
  <si>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</si>
  <si>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</si>
  <si>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</si>
  <si>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</si>
  <si>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</si>
  <si>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</si>
  <si>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</si>
  <si>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</si>
  <si>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</si>
  <si>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</si>
  <si>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</si>
  <si>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</si>
  <si>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</si>
  <si>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</si>
  <si>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</si>
  <si>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</si>
  <si>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</si>
  <si>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</si>
  <si>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</si>
  <si>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</si>
  <si>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</si>
  <si>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</si>
  <si>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</si>
  <si>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</si>
  <si>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</si>
  <si>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</si>
  <si>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</si>
  <si>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</si>
  <si>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</si>
  <si>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</si>
  <si>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</si>
  <si>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</si>
  <si>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</si>
  <si>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</si>
  <si>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</si>
  <si>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</si>
  <si>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</si>
  <si>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</si>
  <si>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</si>
  <si>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</si>
  <si>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</si>
  <si>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</si>
  <si>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</si>
  <si>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</si>
  <si>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</si>
  <si>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</si>
  <si>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</si>
  <si>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</si>
  <si>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</si>
  <si>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</si>
  <si>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</si>
  <si>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</si>
  <si>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</si>
  <si>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</si>
  <si>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</si>
  <si>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</si>
  <si>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</si>
  <si>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</si>
  <si>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</si>
  <si>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</si>
  <si>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</si>
  <si>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</si>
  <si>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</si>
  <si>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</si>
  <si>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</si>
  <si>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</si>
  <si>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</si>
  <si>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</si>
  <si>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</si>
  <si>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</si>
  <si>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</si>
  <si>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</si>
  <si>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</si>
  <si>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</si>
  <si>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</si>
  <si>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</si>
  <si>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</si>
  <si>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</si>
  <si>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</si>
  <si>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</si>
  <si>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</si>
  <si>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</si>
  <si>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</si>
  <si>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</si>
  <si>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</si>
  <si>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</si>
  <si>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</si>
  <si>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</si>
  <si>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</si>
  <si>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</si>
  <si>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</si>
  <si>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</si>
  <si>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</si>
  <si>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</si>
  <si>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</si>
  <si>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</si>
  <si>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</si>
  <si>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</si>
  <si>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</si>
  <si>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</si>
  <si>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</si>
  <si>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</si>
  <si>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</si>
  <si>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</si>
  <si>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</si>
  <si>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</si>
  <si>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</si>
  <si>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</si>
  <si>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</si>
  <si>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</si>
  <si>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</si>
  <si>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</si>
  <si>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</si>
  <si>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</si>
  <si>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</si>
  <si>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</si>
  <si>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</si>
  <si>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</si>
  <si>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</si>
  <si>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</si>
  <si>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</si>
  <si>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</si>
  <si>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</si>
  <si>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</si>
  <si>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</si>
  <si>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</si>
  <si>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</si>
  <si>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</si>
  <si>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</si>
  <si>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</si>
  <si>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</si>
  <si>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</si>
  <si>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</si>
  <si>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</si>
  <si>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</si>
  <si>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</si>
  <si>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</si>
  <si>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</si>
  <si>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</si>
  <si>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</si>
  <si>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</si>
  <si>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</si>
  <si>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</si>
  <si>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</si>
  <si>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</si>
  <si>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</si>
  <si>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</si>
  <si>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</si>
  <si>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</si>
  <si>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</si>
  <si>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</si>
  <si>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</si>
  <si>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</si>
  <si>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</si>
  <si>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</si>
  <si>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</si>
  <si>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</si>
  <si>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</si>
  <si>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</si>
  <si>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</si>
  <si>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</si>
  <si>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</si>
  <si>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</si>
  <si>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</si>
  <si>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</si>
  <si>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</si>
  <si>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</si>
  <si>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</si>
  <si>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</si>
  <si>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</si>
  <si>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</si>
  <si>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</si>
  <si>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</si>
  <si>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</si>
  <si>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</si>
  <si>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</si>
  <si>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</si>
  <si>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</si>
  <si>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</si>
  <si>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</si>
  <si>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</si>
  <si>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</si>
  <si>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</si>
  <si>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</si>
  <si>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</si>
  <si>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</si>
  <si>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</si>
  <si>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</si>
  <si>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</si>
  <si>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</si>
  <si>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</si>
  <si>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</si>
  <si>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</si>
  <si>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</si>
  <si>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</si>
  <si>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</si>
  <si>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</si>
  <si>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</si>
  <si>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</si>
  <si>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</si>
  <si>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</si>
  <si>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</si>
  <si>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</si>
  <si>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</si>
  <si>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</si>
  <si>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</si>
  <si>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</si>
  <si>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</si>
  <si>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</si>
  <si>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</si>
  <si>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</si>
  <si>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</si>
  <si>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</si>
  <si>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</si>
  <si>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</si>
  <si>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</si>
  <si>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</si>
  <si>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</si>
  <si>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</si>
  <si>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</si>
  <si>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</si>
  <si>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</si>
  <si>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</si>
  <si>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</si>
  <si>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</si>
  <si>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</si>
  <si>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</si>
  <si>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</si>
  <si>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</si>
  <si>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</si>
  <si>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</si>
  <si>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</si>
  <si>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</si>
  <si>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</si>
  <si>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</si>
  <si>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</si>
  <si>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</si>
  <si>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</si>
  <si>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</si>
  <si>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</si>
  <si>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</si>
  <si>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</si>
  <si>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</si>
  <si>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</si>
  <si>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</si>
  <si>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</si>
  <si>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</si>
  <si>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</si>
  <si>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</si>
  <si>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</si>
  <si>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</si>
  <si>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</si>
  <si>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</si>
  <si>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</si>
  <si>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</si>
  <si>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</si>
  <si>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</si>
  <si>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</si>
  <si>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</si>
  <si>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</si>
  <si>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</si>
  <si>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</si>
  <si>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</si>
  <si>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</si>
  <si>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</si>
  <si>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</si>
  <si>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</si>
  <si>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</si>
  <si>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</si>
  <si>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</si>
  <si>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</si>
  <si>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</si>
  <si>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</si>
  <si>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</si>
  <si>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</si>
  <si>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</si>
  <si>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</si>
  <si>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</si>
  <si>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</si>
  <si>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</si>
  <si>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</si>
  <si>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</si>
  <si>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</si>
  <si>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</si>
  <si>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</si>
  <si>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</si>
  <si>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</si>
  <si>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</si>
  <si>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</si>
  <si>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</si>
  <si>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</si>
  <si>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</si>
  <si>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</si>
  <si>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</si>
  <si>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</si>
  <si>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</si>
  <si>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</si>
  <si>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</si>
  <si>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</si>
  <si>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</si>
  <si>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</si>
  <si>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</si>
  <si>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</si>
  <si>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</si>
  <si>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</si>
  <si>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</si>
  <si>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</si>
  <si>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</si>
  <si>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</si>
  <si>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</si>
  <si>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</si>
  <si>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</si>
  <si>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</si>
  <si>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</si>
  <si>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</si>
  <si>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</si>
  <si>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</si>
  <si>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</si>
  <si>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</si>
  <si>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</si>
  <si>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</si>
  <si>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</si>
  <si>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</si>
  <si>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</si>
  <si>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</si>
  <si>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</si>
  <si>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</si>
  <si>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</si>
  <si>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</si>
  <si>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</si>
  <si>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</si>
  <si>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</si>
  <si>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</si>
  <si>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</si>
  <si>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</si>
  <si>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</si>
  <si>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</si>
  <si>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</si>
  <si>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</si>
  <si>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</si>
  <si>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</si>
  <si>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</si>
  <si>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</si>
  <si>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</si>
  <si>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</si>
  <si>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</si>
  <si>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</si>
  <si>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</si>
  <si>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</si>
  <si>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</si>
  <si>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</si>
  <si>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</si>
  <si>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</si>
  <si>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</si>
  <si>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</si>
  <si>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</si>
  <si>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</si>
  <si>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</si>
  <si>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</si>
  <si>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</si>
  <si>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</si>
  <si>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</si>
  <si>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</si>
  <si>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</si>
  <si>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</si>
  <si>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</si>
  <si>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</si>
  <si>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</si>
  <si>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</si>
  <si>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</si>
  <si>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</si>
  <si>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</si>
  <si>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</si>
  <si>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</si>
  <si>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</si>
  <si>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</si>
  <si>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</si>
  <si>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</si>
  <si>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</si>
  <si>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</si>
  <si>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</si>
  <si>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</si>
  <si>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</si>
  <si>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</si>
  <si>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</si>
  <si>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</si>
  <si>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</si>
  <si>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</si>
  <si>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</si>
  <si>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</si>
  <si>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</si>
  <si>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</si>
  <si>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</si>
  <si>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</si>
  <si>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</si>
  <si>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</si>
  <si>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</si>
  <si>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</si>
  <si>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</si>
  <si>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</si>
  <si>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</si>
  <si>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</si>
  <si>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</si>
  <si>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</si>
  <si>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</si>
  <si>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</si>
  <si>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</si>
  <si>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</si>
  <si>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</si>
  <si>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</si>
  <si>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</si>
  <si>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</si>
  <si>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</si>
  <si>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</si>
  <si>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</si>
  <si>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</si>
  <si>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</si>
  <si>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</si>
  <si>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</si>
  <si>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</si>
  <si>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</si>
  <si>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</si>
  <si>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</si>
  <si>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</si>
  <si>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</si>
  <si>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</si>
  <si>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</si>
  <si>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</si>
  <si>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</si>
  <si>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</si>
  <si>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</si>
  <si>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</si>
  <si>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</si>
  <si>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</si>
  <si>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</si>
  <si>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</si>
  <si>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</si>
  <si>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</si>
  <si>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</si>
  <si>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</si>
  <si>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</si>
  <si>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</si>
  <si>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</si>
  <si>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</si>
  <si>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</si>
  <si>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</si>
  <si>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</si>
  <si>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</si>
  <si>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</si>
  <si>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</si>
  <si>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</si>
  <si>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</si>
  <si>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</si>
  <si>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</si>
  <si>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</si>
  <si>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</si>
  <si>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</si>
  <si>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</si>
  <si>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</si>
  <si>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</si>
  <si>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</si>
  <si>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</si>
  <si>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</si>
  <si>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</si>
  <si>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</si>
  <si>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</si>
  <si>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</si>
  <si>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</si>
  <si>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</si>
  <si>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</si>
  <si>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</si>
  <si>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</si>
  <si>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</si>
  <si>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</si>
  <si>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</si>
  <si>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</si>
  <si>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</si>
  <si>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</si>
  <si>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</si>
  <si>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</si>
  <si>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</si>
  <si>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</si>
  <si>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</si>
  <si>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</si>
  <si>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</si>
  <si>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</si>
  <si>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</si>
  <si>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</si>
  <si>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</si>
  <si>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</si>
  <si>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</si>
  <si>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</si>
  <si>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</si>
  <si>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</si>
  <si>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</si>
  <si>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</si>
  <si>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</si>
  <si>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</si>
  <si>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</si>
  <si>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</si>
  <si>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</si>
  <si>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</si>
  <si>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</si>
  <si>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</si>
  <si>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</si>
  <si>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</si>
  <si>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</si>
  <si>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</si>
  <si>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</si>
  <si>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</si>
  <si>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</si>
  <si>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</si>
  <si>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</si>
  <si>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</si>
  <si>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</si>
  <si>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</si>
  <si>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</si>
  <si>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</si>
  <si>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</si>
  <si>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</si>
  <si>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</si>
  <si>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</si>
  <si>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</si>
  <si>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</si>
  <si>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</si>
  <si>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</si>
  <si>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</si>
  <si>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</si>
  <si>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</si>
  <si>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</si>
  <si>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</si>
  <si>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</si>
  <si>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</si>
  <si>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</si>
  <si>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</si>
  <si>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</si>
  <si>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</si>
  <si>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</si>
  <si>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</si>
  <si>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</si>
  <si>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</si>
  <si>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</si>
  <si>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</si>
  <si>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</si>
  <si>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</si>
  <si>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</si>
  <si>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</si>
  <si>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</si>
  <si>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</si>
  <si>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</si>
  <si>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</si>
  <si>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</si>
  <si>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</si>
  <si>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</si>
  <si>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</si>
  <si>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</si>
  <si>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</si>
  <si>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</si>
  <si>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</si>
  <si>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</si>
  <si>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</si>
  <si>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</si>
  <si>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</si>
  <si>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</si>
  <si>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</si>
  <si>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</si>
  <si>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</si>
  <si>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</si>
  <si>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</si>
  <si>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</si>
  <si>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</si>
  <si>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</si>
  <si>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</si>
  <si>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</si>
  <si>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</si>
  <si>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</si>
  <si>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</si>
  <si>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</si>
  <si>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</si>
  <si>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</si>
  <si>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</si>
  <si>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</si>
  <si>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</si>
  <si>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</si>
  <si>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</si>
  <si>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</si>
  <si>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</si>
  <si>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</si>
  <si>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</si>
  <si>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</si>
  <si>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</si>
  <si>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</si>
  <si>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</si>
  <si>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</si>
  <si>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</si>
  <si>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</si>
  <si>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</si>
  <si>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</si>
  <si>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</si>
  <si>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</si>
  <si>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</si>
  <si>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</si>
  <si>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</si>
  <si>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</si>
  <si>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</si>
  <si>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</si>
  <si>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</si>
  <si>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</si>
  <si>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</si>
  <si>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</si>
  <si>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</si>
  <si>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</si>
  <si>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</si>
  <si>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</si>
  <si>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</si>
  <si>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</si>
  <si>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</si>
  <si>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</si>
  <si>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</si>
  <si>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</si>
  <si>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</si>
  <si>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</si>
  <si>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</si>
  <si>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</si>
  <si>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</si>
  <si>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</si>
  <si>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</si>
  <si>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</si>
  <si>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</si>
  <si>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</si>
  <si>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</si>
  <si>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</si>
  <si>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</si>
  <si>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</si>
  <si>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</si>
  <si>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</si>
  <si>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</si>
  <si>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</si>
  <si>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</si>
  <si>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</si>
  <si>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</si>
  <si>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</si>
  <si>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</si>
  <si>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</si>
  <si>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</si>
  <si>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</si>
  <si>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</si>
  <si>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</si>
  <si>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</si>
  <si>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</si>
  <si>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</si>
  <si>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</si>
  <si>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</si>
  <si>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</si>
  <si>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</si>
  <si>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</si>
  <si>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</si>
  <si>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</si>
  <si>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</si>
  <si>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</si>
  <si>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</si>
  <si>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</si>
  <si>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</si>
  <si>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</si>
  <si>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</si>
  <si>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</si>
  <si>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</si>
  <si>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</si>
  <si>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</si>
  <si>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</si>
  <si>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</si>
  <si>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</si>
  <si>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</si>
  <si>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</si>
  <si>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</si>
  <si>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</si>
  <si>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</si>
  <si>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</si>
  <si>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</si>
  <si>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</si>
  <si>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</si>
  <si>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</si>
  <si>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</si>
  <si>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</si>
  <si>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</si>
  <si>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</si>
  <si>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</si>
  <si>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</si>
  <si>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</si>
  <si>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</si>
  <si>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</si>
  <si>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</si>
  <si>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</si>
  <si>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</si>
  <si>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</si>
  <si>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</si>
  <si>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</si>
  <si>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</si>
  <si>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</si>
  <si>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</si>
  <si>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</si>
  <si>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</si>
  <si>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</si>
  <si>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</si>
  <si>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</si>
  <si>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</si>
  <si>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</si>
  <si>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</si>
  <si>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</si>
  <si>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</si>
  <si>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</si>
  <si>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</si>
  <si>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</si>
  <si>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</si>
  <si>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</si>
  <si>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</si>
  <si>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</si>
  <si>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</si>
  <si>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</si>
  <si>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</si>
  <si>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</si>
  <si>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</si>
  <si>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</si>
  <si>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</si>
  <si>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</si>
  <si>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</si>
  <si>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</si>
  <si>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</si>
  <si>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</si>
  <si>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</si>
  <si>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</si>
  <si>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</si>
  <si>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</si>
  <si>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</si>
  <si>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</si>
  <si>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</si>
  <si>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</si>
  <si>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</si>
  <si>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</si>
  <si>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</si>
  <si>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</si>
  <si>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</si>
  <si>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</si>
  <si>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</si>
  <si>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</si>
  <si>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</si>
  <si>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</si>
  <si>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</si>
  <si>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</si>
  <si>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</si>
  <si>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</si>
  <si>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</si>
  <si>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</si>
  <si>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</si>
  <si>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</si>
  <si>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</si>
  <si>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</si>
  <si>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</si>
  <si>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</si>
  <si>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</si>
  <si>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</si>
  <si>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</si>
  <si>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</si>
  <si>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</si>
  <si>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</si>
  <si>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</si>
  <si>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</si>
  <si>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</si>
  <si>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</si>
  <si>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</si>
  <si>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</si>
  <si>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</si>
  <si>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</si>
  <si>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</si>
  <si>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</si>
  <si>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</si>
  <si>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</si>
  <si>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</si>
  <si>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</si>
  <si>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</si>
  <si>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</si>
  <si>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</si>
  <si>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</si>
  <si>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</si>
  <si>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</si>
  <si>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</si>
  <si>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</si>
  <si>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</si>
  <si>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</si>
  <si>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</si>
  <si>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</si>
  <si>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</si>
  <si>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</si>
  <si>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</si>
  <si>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</si>
  <si>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</si>
  <si>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</si>
  <si>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</si>
  <si>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</si>
  <si>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</si>
  <si>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</si>
  <si>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</si>
  <si>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</si>
  <si>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</si>
  <si>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</si>
  <si>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</si>
  <si>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</si>
  <si>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</si>
  <si>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</si>
  <si>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</si>
  <si>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</si>
  <si>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</si>
  <si>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</si>
  <si>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</si>
  <si>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</si>
  <si>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</si>
  <si>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</si>
  <si>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</si>
  <si>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</si>
  <si>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</si>
  <si>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</si>
  <si>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</si>
  <si>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</si>
  <si>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</si>
  <si>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</si>
  <si>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</si>
  <si>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</si>
  <si>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</si>
  <si>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</si>
  <si>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</si>
  <si>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</si>
  <si>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</si>
  <si>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</si>
  <si>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</si>
  <si>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</si>
  <si>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</si>
  <si>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</si>
  <si>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</si>
  <si>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</si>
  <si>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</si>
  <si>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</si>
  <si>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</si>
  <si>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</si>
  <si>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</si>
  <si>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</si>
  <si>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</si>
  <si>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</si>
  <si>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</si>
  <si>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</si>
  <si>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</si>
  <si>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</si>
  <si>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</si>
  <si>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</si>
  <si>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</si>
  <si>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</si>
  <si>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</si>
  <si>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</si>
  <si>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</si>
  <si>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</si>
  <si>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</si>
  <si>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</si>
  <si>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</si>
  <si>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</si>
  <si>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</si>
  <si>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</si>
  <si>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</si>
  <si>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</si>
  <si>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</si>
  <si>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</si>
  <si>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</si>
  <si>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</si>
  <si>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</si>
  <si>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</si>
  <si>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</si>
  <si>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</si>
  <si>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</si>
  <si>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</si>
  <si>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</si>
  <si>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</si>
  <si>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</si>
  <si>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</si>
  <si>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</si>
  <si>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</si>
  <si>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</si>
  <si>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</si>
  <si>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</si>
  <si>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</si>
  <si>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</si>
  <si>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</si>
  <si>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</si>
  <si>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</si>
  <si>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</si>
  <si>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</si>
  <si>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</si>
  <si>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</si>
  <si>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</si>
  <si>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</si>
  <si>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</si>
  <si>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</si>
  <si>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</si>
  <si>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</si>
  <si>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</si>
  <si>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</si>
  <si>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</si>
  <si>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</si>
  <si>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</si>
  <si>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</si>
  <si>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</si>
  <si>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</si>
  <si>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</si>
  <si>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</si>
  <si>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</si>
  <si>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</si>
  <si>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</si>
  <si>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</si>
  <si>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</si>
  <si>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</si>
  <si>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</si>
  <si>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</si>
  <si>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</si>
  <si>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</si>
  <si>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</si>
  <si>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</si>
  <si>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</si>
  <si>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</si>
  <si>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</si>
  <si>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</si>
  <si>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</si>
  <si>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</si>
  <si>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</si>
  <si>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</si>
  <si>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</si>
  <si>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</si>
  <si>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</si>
  <si>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</si>
  <si>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</si>
  <si>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</si>
  <si>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</si>
  <si>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</si>
  <si>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</si>
  <si>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</si>
  <si>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</si>
  <si>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</si>
  <si>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</si>
  <si>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</si>
  <si>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</si>
  <si>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</si>
  <si>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</si>
  <si>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</si>
  <si>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</si>
  <si>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</si>
  <si>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</si>
  <si>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</si>
  <si>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</si>
  <si>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</si>
  <si>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</si>
  <si>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</si>
  <si>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</si>
  <si>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</si>
  <si>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</si>
  <si>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</si>
  <si>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</si>
  <si>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</si>
  <si>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</si>
  <si>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</si>
  <si>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</si>
  <si>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</si>
  <si>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</si>
  <si>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</si>
  <si>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</si>
  <si>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</si>
  <si>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</si>
  <si>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</si>
  <si>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</si>
  <si>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</si>
  <si>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</si>
  <si>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</si>
  <si>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</si>
  <si>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</si>
  <si>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</si>
  <si>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</si>
  <si>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</si>
  <si>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</si>
  <si>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</si>
  <si>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</si>
  <si>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</si>
  <si>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</si>
  <si>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</si>
  <si>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</si>
  <si>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</si>
  <si>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</si>
  <si>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</si>
  <si>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</si>
  <si>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</si>
  <si>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</si>
  <si>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</si>
  <si>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</si>
  <si>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</si>
  <si>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</si>
  <si>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</si>
  <si>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</si>
  <si>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</si>
  <si>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</si>
  <si>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</si>
  <si>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</si>
  <si>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</si>
  <si>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</si>
  <si>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</si>
  <si>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</si>
  <si>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</si>
  <si>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</si>
  <si>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</si>
  <si>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</si>
  <si>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</si>
  <si>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</si>
  <si>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</si>
  <si>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</si>
  <si>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</si>
  <si>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</si>
  <si>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</si>
  <si>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</si>
  <si>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</si>
  <si>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</si>
  <si>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</si>
  <si>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</si>
  <si>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</si>
  <si>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</si>
  <si>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</si>
  <si>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</si>
  <si>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</si>
  <si>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</si>
  <si>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</si>
  <si>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</si>
  <si>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</si>
  <si>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</si>
  <si>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</si>
  <si>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</si>
  <si>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</si>
  <si>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</si>
  <si>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</si>
  <si>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</si>
  <si>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</si>
  <si>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</si>
  <si>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</si>
  <si>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</si>
  <si>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</si>
  <si>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</si>
  <si>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</si>
  <si>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</si>
  <si>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</si>
  <si>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</si>
  <si>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</si>
  <si>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</si>
  <si>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</si>
  <si>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</si>
  <si>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</si>
  <si>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</si>
  <si>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</si>
  <si>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</si>
  <si>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</si>
  <si>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</si>
  <si>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</si>
  <si>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</si>
  <si>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</si>
  <si>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</si>
  <si>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</si>
  <si>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</si>
  <si>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</si>
  <si>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</si>
  <si>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</si>
  <si>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</si>
  <si>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</si>
  <si>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</si>
  <si>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</si>
  <si>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</si>
  <si>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</si>
  <si>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</si>
  <si>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</si>
  <si>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</si>
  <si>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</si>
  <si>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</si>
  <si>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</si>
  <si>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</si>
  <si>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</si>
  <si>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</si>
  <si>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</si>
  <si>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</si>
  <si>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</si>
  <si>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</si>
  <si>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</si>
  <si>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</si>
  <si>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</si>
  <si>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</si>
  <si>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</si>
  <si>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</si>
  <si>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</si>
  <si>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</si>
  <si>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</si>
  <si>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</si>
  <si>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</si>
  <si>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</si>
  <si>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</si>
  <si>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</si>
  <si>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</si>
  <si>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</si>
  <si>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</si>
  <si>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</si>
  <si>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</si>
  <si>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</si>
  <si>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</si>
  <si>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</si>
  <si>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</si>
  <si>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</si>
  <si>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</si>
  <si>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</si>
  <si>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</si>
  <si>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</si>
  <si>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</si>
  <si>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</si>
  <si>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</si>
  <si>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</si>
  <si>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</si>
  <si>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</si>
  <si>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</si>
  <si>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</si>
  <si>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</si>
  <si>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</si>
  <si>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</si>
  <si>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</si>
  <si>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</si>
  <si>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</si>
  <si>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</si>
  <si>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</si>
  <si>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</si>
  <si>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</si>
  <si>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</si>
  <si>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</si>
  <si>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</si>
  <si>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</si>
  <si>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</si>
  <si>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</si>
  <si>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</si>
  <si>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</si>
  <si>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</si>
  <si>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</si>
  <si>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</si>
  <si>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</si>
  <si>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</si>
  <si>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</si>
  <si>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</si>
  <si>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</si>
  <si>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</si>
  <si>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</si>
  <si>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</si>
  <si>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</si>
  <si>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</si>
  <si>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</si>
  <si>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</si>
  <si>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</si>
  <si>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</si>
  <si>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</si>
  <si>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</si>
  <si>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</si>
  <si>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</si>
  <si>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</si>
  <si>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</si>
  <si>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</si>
  <si>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</si>
  <si>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</si>
  <si>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</si>
  <si>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</si>
  <si>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</si>
  <si>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</si>
  <si>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</si>
  <si>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</si>
  <si>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</si>
  <si>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</si>
  <si>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</si>
  <si>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</si>
  <si>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</si>
  <si>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</si>
  <si>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</si>
  <si>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</si>
  <si>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</si>
  <si>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</si>
  <si>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</si>
  <si>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</si>
  <si>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</si>
  <si>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</si>
  <si>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</si>
  <si>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</si>
  <si>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</si>
  <si>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</si>
  <si>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</si>
  <si>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</si>
  <si>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</si>
  <si>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</si>
  <si>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</si>
  <si>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</si>
  <si>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</si>
  <si>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</si>
  <si>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</si>
  <si>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</si>
  <si>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</si>
  <si>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</si>
  <si>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</si>
  <si>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</si>
  <si>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</si>
  <si>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</si>
  <si>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</si>
  <si>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</si>
  <si>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</si>
  <si>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</si>
  <si>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</si>
  <si>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</si>
  <si>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</si>
  <si>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</si>
  <si>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</si>
  <si>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</si>
  <si>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</si>
  <si>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</si>
  <si>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</si>
  <si>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</si>
  <si>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</si>
  <si>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</si>
  <si>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</si>
  <si>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</si>
  <si>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</si>
  <si>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</si>
  <si>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</si>
  <si>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</si>
  <si>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</si>
  <si>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</si>
  <si>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</si>
  <si>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</si>
  <si>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</si>
  <si>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</si>
  <si>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</si>
  <si>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</si>
  <si>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</si>
  <si>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</si>
  <si>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</si>
  <si>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</si>
  <si>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</si>
  <si>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</si>
  <si>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</si>
  <si>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</si>
  <si>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</si>
  <si>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</si>
  <si>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</si>
  <si>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</si>
  <si>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</si>
  <si>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</si>
  <si>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</si>
  <si>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</si>
  <si>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</si>
  <si>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</si>
  <si>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</si>
  <si>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</si>
  <si>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</si>
  <si>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</si>
  <si>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</si>
  <si>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</si>
  <si>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</si>
  <si>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</si>
  <si>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</si>
  <si>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</si>
  <si>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</si>
  <si>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</si>
  <si>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</si>
  <si>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</si>
  <si>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</si>
  <si>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</si>
  <si>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</si>
  <si>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</si>
  <si>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</si>
  <si>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</si>
  <si>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</si>
  <si>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</si>
  <si>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</si>
  <si>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</si>
  <si>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</si>
  <si>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</si>
  <si>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</si>
  <si>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</si>
  <si>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</si>
  <si>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</si>
  <si>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</si>
  <si>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</si>
  <si>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</si>
  <si>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</si>
  <si>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</si>
  <si>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</si>
  <si>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</si>
  <si>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</si>
  <si>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</si>
  <si>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</si>
  <si>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</si>
  <si>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</si>
  <si>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</si>
  <si>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</si>
  <si>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</si>
  <si>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</si>
  <si>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</si>
  <si>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</si>
  <si>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</si>
  <si>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</si>
  <si>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</si>
  <si>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</si>
  <si>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</si>
  <si>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</si>
  <si>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</si>
  <si>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</si>
  <si>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</si>
  <si>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</si>
  <si>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</si>
  <si>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</si>
  <si>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</si>
  <si>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</si>
  <si>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</si>
  <si>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</si>
  <si>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</si>
  <si>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</si>
  <si>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</si>
  <si>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</si>
  <si>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</si>
  <si>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</si>
  <si>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</si>
  <si>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</si>
  <si>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</si>
  <si>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</si>
  <si>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</si>
  <si>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</si>
  <si>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</si>
  <si>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</si>
  <si>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</si>
  <si>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</si>
  <si>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</si>
  <si>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</si>
  <si>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</si>
  <si>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</si>
  <si>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</si>
  <si>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</si>
  <si>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</si>
  <si>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</si>
  <si>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</si>
  <si>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</si>
  <si>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</si>
  <si>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</si>
  <si>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</si>
  <si>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</si>
  <si>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</si>
  <si>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</si>
  <si>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</si>
  <si>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</si>
  <si>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</si>
  <si>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</si>
  <si>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</si>
  <si>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</si>
  <si>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</si>
  <si>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</si>
  <si>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</si>
  <si>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</si>
  <si>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</si>
  <si>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</si>
  <si>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</si>
  <si>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</si>
  <si>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</si>
  <si>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</si>
  <si>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</si>
  <si>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</si>
  <si>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</si>
  <si>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</si>
  <si>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</si>
  <si>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</si>
  <si>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</si>
  <si>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</si>
  <si>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</si>
  <si>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</si>
  <si>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</si>
  <si>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</si>
  <si>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</si>
  <si>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</si>
  <si>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</si>
  <si>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</si>
  <si>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</si>
  <si>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</si>
  <si>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</si>
  <si>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</si>
  <si>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</si>
  <si>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</si>
  <si>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</si>
  <si>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</si>
  <si>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</si>
  <si>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</si>
  <si>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</si>
  <si>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</si>
  <si>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</si>
  <si>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</si>
  <si>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</si>
  <si>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</si>
  <si>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</si>
  <si>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</si>
  <si>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</si>
  <si>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</si>
  <si>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</si>
  <si>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</si>
  <si>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</si>
  <si>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</si>
  <si>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</si>
  <si>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</si>
  <si>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</si>
  <si>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</si>
  <si>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</si>
  <si>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</si>
  <si>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</si>
  <si>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</si>
  <si>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</si>
  <si>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</si>
  <si>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</si>
  <si>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</si>
  <si>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</si>
  <si>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</si>
  <si>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</si>
  <si>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</si>
  <si>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</si>
  <si>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</si>
  <si>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</si>
  <si>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</si>
  <si>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</si>
  <si>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</si>
  <si>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</si>
  <si>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</si>
  <si>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</si>
  <si>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</si>
  <si>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</si>
  <si>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</si>
  <si>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</si>
  <si>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</si>
  <si>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</si>
  <si>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</si>
  <si>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</si>
  <si>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</si>
  <si>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</si>
  <si>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</si>
  <si>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</si>
  <si>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</si>
  <si>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</si>
  <si>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</si>
  <si>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</si>
  <si>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</si>
  <si>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</si>
  <si>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</si>
  <si>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</si>
  <si>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</si>
  <si>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</si>
  <si>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</si>
  <si>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</si>
  <si>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</si>
  <si>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</si>
  <si>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</si>
  <si>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</si>
  <si>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</si>
  <si>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</si>
  <si>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</si>
  <si>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</si>
  <si>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</si>
  <si>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</si>
  <si>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</si>
  <si>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</si>
  <si>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</si>
  <si>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</si>
  <si>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</si>
  <si>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</si>
  <si>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</si>
  <si>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</si>
  <si>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</si>
  <si>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</si>
  <si>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</si>
  <si>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</si>
  <si>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</si>
  <si>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</si>
  <si>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</si>
  <si>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</si>
  <si>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</si>
  <si>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</si>
  <si>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</si>
  <si>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</si>
  <si>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</si>
  <si>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</si>
  <si>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</si>
  <si>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</si>
  <si>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</si>
  <si>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</si>
  <si>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</si>
  <si>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</si>
  <si>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</si>
  <si>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</si>
  <si>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</si>
  <si>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</si>
  <si>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</si>
  <si>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</si>
  <si>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</si>
  <si>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</si>
  <si>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</si>
  <si>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</si>
  <si>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</si>
  <si>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</si>
  <si>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</si>
  <si>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</si>
  <si>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</si>
  <si>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</si>
  <si>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</si>
  <si>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</si>
  <si>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</si>
  <si>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</si>
  <si>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</si>
  <si>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</si>
  <si>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</si>
  <si>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</si>
  <si>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</si>
  <si>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</si>
  <si>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</si>
  <si>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</si>
  <si>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</si>
  <si>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</si>
  <si>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</si>
  <si>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</si>
  <si>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</si>
  <si>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</si>
  <si>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</si>
  <si>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</si>
  <si>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</si>
  <si>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</si>
  <si>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</si>
  <si>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</si>
  <si>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</si>
  <si>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</si>
  <si>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</si>
  <si>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</si>
  <si>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</si>
  <si>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</si>
  <si>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</si>
  <si>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</si>
  <si>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</si>
  <si>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</si>
  <si>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</si>
  <si>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</si>
  <si>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</si>
  <si>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</si>
  <si>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</si>
  <si>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</si>
  <si>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</si>
  <si>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</si>
  <si>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</si>
  <si>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</si>
  <si>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</si>
  <si>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</si>
  <si>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</si>
  <si>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</si>
  <si>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</si>
  <si>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</si>
  <si>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</si>
  <si>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</si>
  <si>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</si>
  <si>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</si>
  <si>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</si>
  <si>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</si>
  <si>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</si>
  <si>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</si>
  <si>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</si>
  <si>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</si>
  <si>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</si>
  <si>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</si>
  <si>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</si>
  <si>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</si>
  <si>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</si>
  <si>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</si>
  <si>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</si>
  <si>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</si>
  <si>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</si>
  <si>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</si>
  <si>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</si>
  <si>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</si>
  <si>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</si>
  <si>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</si>
  <si>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</si>
  <si>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</si>
  <si>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</si>
  <si>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</si>
  <si>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</si>
  <si>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</si>
  <si>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</si>
  <si>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</si>
  <si>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</si>
  <si>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</si>
  <si>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</si>
  <si>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</si>
  <si>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</si>
  <si>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</si>
  <si>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</si>
  <si>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</si>
  <si>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</si>
  <si>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</si>
  <si>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</si>
  <si>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</si>
  <si>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</si>
  <si>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</si>
  <si>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</si>
  <si>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</si>
  <si>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</si>
  <si>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</si>
  <si>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</si>
  <si>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</si>
  <si>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</si>
  <si>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</si>
  <si>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</si>
  <si>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</si>
  <si>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</si>
  <si>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</si>
  <si>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</si>
  <si>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</si>
  <si>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</si>
  <si>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</si>
  <si>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</si>
  <si>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</si>
  <si>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</si>
  <si>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</si>
  <si>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</si>
  <si>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</si>
  <si>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</si>
  <si>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</si>
  <si>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</si>
  <si>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</si>
  <si>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</si>
  <si>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</si>
  <si>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</si>
  <si>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</si>
  <si>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</si>
  <si>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</si>
  <si>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</si>
  <si>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</si>
  <si>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</si>
  <si>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</si>
  <si>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</si>
  <si>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</si>
  <si>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</si>
  <si>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</si>
  <si>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</si>
  <si>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</si>
  <si>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</si>
  <si>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</si>
  <si>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</si>
  <si>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</si>
  <si>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</si>
  <si>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</si>
  <si>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</si>
  <si>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</si>
  <si>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</si>
  <si>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</si>
  <si>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</si>
  <si>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</si>
  <si>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</si>
  <si>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</si>
  <si>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</si>
  <si>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</si>
  <si>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</si>
  <si>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</si>
  <si>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</si>
  <si>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</si>
  <si>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</si>
  <si>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</si>
  <si>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</si>
  <si>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</si>
  <si>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</si>
  <si>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</si>
  <si>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</si>
  <si>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</si>
  <si>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</si>
  <si>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</si>
  <si>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</si>
  <si>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</si>
  <si>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</si>
  <si>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</si>
  <si>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</si>
  <si>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</si>
  <si>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</si>
  <si>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</si>
  <si>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</si>
  <si>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</si>
  <si>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</si>
  <si>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</si>
  <si>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</si>
  <si>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</si>
  <si>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</si>
  <si>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</si>
  <si>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</si>
  <si>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</si>
  <si>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</si>
  <si>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</si>
  <si>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</si>
  <si>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</si>
  <si>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</si>
  <si>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</si>
  <si>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</si>
  <si>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</si>
  <si>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</si>
  <si>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</si>
  <si>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</si>
  <si>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</si>
  <si>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</si>
  <si>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</si>
  <si>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</si>
  <si>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</si>
  <si>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</si>
  <si>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</si>
  <si>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</si>
  <si>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</si>
  <si>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</si>
  <si>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</si>
  <si>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</si>
  <si>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</si>
  <si>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</si>
  <si>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</si>
  <si>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</si>
  <si>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</si>
  <si>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</si>
  <si>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</si>
  <si>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</si>
  <si>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</si>
  <si>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</si>
  <si>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</si>
  <si>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</si>
  <si>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</si>
  <si>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</si>
  <si>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</si>
  <si>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</si>
  <si>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</si>
  <si>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</si>
  <si>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</si>
  <si>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</si>
  <si>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</si>
  <si>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</si>
  <si>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</si>
  <si>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</si>
  <si>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</si>
  <si>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</si>
  <si>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</si>
  <si>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</si>
  <si>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</si>
  <si>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</si>
  <si>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</si>
  <si>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</si>
  <si>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</si>
  <si>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</si>
  <si>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</si>
  <si>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</si>
  <si>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</si>
  <si>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</si>
  <si>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</si>
  <si>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</si>
  <si>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</si>
  <si>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</si>
  <si>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</si>
  <si>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</si>
  <si>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</si>
  <si>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</si>
  <si>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</si>
  <si>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</si>
  <si>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</si>
  <si>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</si>
  <si>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</si>
  <si>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</si>
  <si>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</si>
  <si>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</si>
  <si>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</si>
  <si>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</si>
  <si>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</si>
  <si>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</si>
  <si>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</si>
  <si>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</si>
  <si>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</si>
  <si>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</si>
  <si>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</si>
  <si>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</si>
  <si>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</si>
  <si>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</si>
  <si>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</si>
  <si>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</si>
  <si>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</si>
  <si>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</si>
  <si>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</si>
  <si>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</si>
  <si>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</si>
  <si>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</si>
  <si>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</si>
  <si>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</si>
  <si>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</si>
  <si>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</si>
  <si>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</si>
  <si>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</si>
  <si>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</si>
  <si>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</si>
  <si>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</si>
  <si>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</si>
  <si>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</si>
  <si>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</si>
  <si>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</si>
  <si>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</si>
  <si>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</si>
  <si>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</si>
  <si>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</si>
  <si>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</si>
  <si>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</si>
  <si>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</si>
  <si>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</si>
  <si>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</si>
  <si>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</si>
  <si>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</si>
  <si>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</si>
  <si>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</si>
  <si>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</si>
  <si>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</si>
  <si>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</si>
  <si>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</si>
  <si>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</si>
  <si>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</si>
  <si>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</si>
  <si>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</si>
  <si>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</si>
  <si>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</si>
  <si>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</si>
  <si>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</si>
  <si>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</si>
  <si>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</si>
  <si>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</si>
  <si>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</si>
  <si>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</si>
  <si>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</si>
  <si>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</si>
  <si>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</si>
  <si>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</si>
  <si>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</si>
  <si>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</si>
  <si>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</si>
  <si>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</si>
  <si>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</si>
  <si>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</si>
  <si>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</si>
  <si>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</si>
  <si>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</si>
  <si>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</si>
  <si>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</si>
  <si>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</si>
  <si>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</si>
  <si>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</si>
  <si>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</si>
  <si>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</si>
  <si>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</si>
  <si>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</si>
  <si>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</si>
  <si>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</si>
  <si>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</si>
  <si>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</si>
  <si>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</si>
  <si>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</si>
  <si>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</si>
  <si>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</si>
  <si>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</si>
  <si>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</si>
  <si>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</si>
  <si>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</si>
  <si>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</si>
  <si>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</si>
  <si>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</si>
  <si>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</si>
  <si>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</si>
  <si>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</si>
  <si>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</si>
  <si>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</si>
  <si>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</si>
  <si>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</si>
  <si>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</si>
  <si>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</si>
  <si>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</si>
  <si>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</si>
  <si>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</si>
  <si>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</si>
  <si>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</si>
  <si>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</si>
  <si>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</si>
  <si>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</si>
  <si>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</si>
  <si>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</si>
  <si>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</si>
  <si>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</si>
  <si>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</si>
  <si>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</si>
  <si>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</si>
  <si>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</si>
  <si>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</si>
  <si>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</si>
  <si>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</si>
  <si>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</si>
  <si>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</si>
  <si>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</si>
  <si>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</si>
  <si>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</si>
  <si>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</si>
  <si>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</si>
  <si>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</si>
  <si>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</si>
  <si>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</si>
  <si>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</si>
  <si>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</si>
  <si>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</si>
  <si>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</si>
  <si>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</si>
  <si>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</si>
  <si>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</si>
  <si>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</si>
  <si>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</si>
  <si>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</si>
  <si>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</si>
  <si>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</si>
  <si>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</si>
  <si>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</si>
  <si>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</si>
  <si>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</si>
  <si>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</si>
  <si>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</si>
  <si>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</si>
  <si>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</si>
  <si>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</si>
  <si>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</si>
  <si>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</si>
  <si>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</si>
  <si>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</si>
  <si>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</si>
  <si>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</si>
  <si>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</si>
  <si>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</si>
  <si>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</si>
  <si>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</si>
  <si>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</si>
  <si>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</si>
  <si>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</si>
  <si>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</si>
  <si>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</si>
  <si>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</si>
  <si>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</si>
  <si>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</si>
  <si>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</si>
  <si>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</si>
  <si>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</si>
  <si>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</si>
  <si>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</si>
  <si>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</si>
  <si>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</si>
  <si>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</si>
  <si>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</si>
  <si>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</si>
  <si>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</si>
  <si>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</si>
  <si>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</si>
  <si>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</si>
  <si>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</si>
  <si>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</si>
  <si>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</si>
  <si>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</si>
  <si>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</si>
  <si>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</si>
  <si>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</si>
  <si>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</si>
  <si>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</si>
  <si>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</si>
  <si>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</si>
  <si>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</si>
  <si>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</si>
  <si>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</si>
  <si>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</si>
  <si>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</si>
  <si>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</si>
  <si>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</si>
  <si>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</si>
  <si>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</si>
  <si>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</si>
  <si>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</si>
  <si>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</si>
  <si>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</si>
  <si>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</si>
  <si>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</si>
  <si>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</si>
  <si>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</si>
  <si>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</si>
  <si>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</si>
  <si>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</si>
  <si>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</si>
  <si>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</si>
  <si>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</si>
  <si>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</si>
  <si>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</si>
  <si>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</si>
  <si>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</si>
  <si>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</si>
  <si>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</si>
  <si>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</si>
  <si>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</si>
  <si>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</si>
  <si>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</si>
  <si>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</si>
  <si>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</si>
  <si>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</si>
  <si>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</si>
  <si>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</si>
  <si>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</si>
  <si>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</si>
  <si>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</si>
  <si>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</si>
  <si>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</si>
  <si>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</si>
  <si>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</si>
  <si>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</si>
  <si>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</si>
  <si>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</si>
  <si>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</si>
  <si>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</si>
  <si>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</si>
  <si>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</si>
  <si>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</si>
  <si>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</si>
  <si>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</si>
  <si>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</si>
  <si>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</si>
  <si>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</si>
  <si>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</si>
  <si>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</si>
  <si>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</si>
  <si>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</si>
  <si>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</si>
  <si>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</si>
  <si>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</si>
  <si>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</si>
  <si>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</si>
  <si>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</si>
  <si>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</si>
  <si>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</si>
  <si>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</si>
  <si>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</si>
  <si>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</si>
  <si>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</si>
  <si>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</si>
  <si>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</si>
  <si>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</si>
  <si>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</si>
  <si>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</si>
  <si>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</si>
  <si>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</si>
  <si>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</si>
  <si>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</si>
  <si>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</si>
  <si>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</si>
  <si>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</si>
  <si>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</si>
  <si>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</si>
  <si>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</si>
  <si>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</si>
  <si>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</si>
  <si>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</si>
  <si>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</si>
  <si>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</si>
  <si>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</si>
  <si>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</si>
  <si>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</si>
  <si>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</si>
  <si>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</si>
  <si>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</si>
  <si>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</si>
  <si>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</si>
  <si>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</si>
  <si>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</si>
  <si>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</si>
  <si>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</si>
  <si>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</si>
  <si>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</si>
  <si>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</si>
  <si>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</si>
  <si>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</si>
  <si>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</si>
  <si>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</si>
  <si>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</si>
  <si>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</si>
  <si>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</si>
  <si>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</si>
  <si>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</si>
  <si>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</si>
  <si>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</si>
  <si>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</si>
  <si>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</si>
  <si>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</si>
  <si>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</si>
  <si>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</si>
  <si>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</si>
  <si>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</si>
  <si>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</si>
  <si>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</si>
  <si>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</si>
  <si>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</si>
  <si>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</si>
  <si>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</si>
  <si>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</si>
  <si>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</si>
  <si>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</si>
  <si>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</si>
  <si>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</si>
  <si>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</si>
  <si>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</si>
  <si>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</si>
  <si>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</si>
  <si>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</si>
  <si>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</si>
  <si>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</si>
  <si>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</si>
  <si>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</si>
  <si>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</si>
  <si>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</si>
  <si>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</si>
  <si>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</si>
  <si>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</si>
  <si>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</si>
  <si>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</si>
  <si>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</si>
  <si>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</si>
  <si>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</si>
  <si>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</si>
  <si>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</si>
  <si>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</si>
  <si>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</si>
  <si>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</si>
  <si>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</si>
  <si>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</si>
  <si>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</si>
  <si>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</si>
  <si>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</si>
  <si>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</si>
  <si>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</si>
  <si>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</si>
  <si>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</si>
  <si>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</si>
  <si>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</si>
  <si>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</si>
  <si>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</si>
  <si>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</si>
  <si>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</si>
  <si>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</si>
  <si>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</si>
  <si>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</si>
  <si>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</si>
  <si>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</si>
  <si>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</si>
  <si>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</si>
  <si>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</si>
  <si>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</si>
  <si>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</si>
  <si>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</si>
  <si>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</si>
  <si>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</si>
  <si>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</si>
  <si>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</si>
  <si>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</si>
  <si>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</si>
  <si>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</si>
  <si>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</si>
  <si>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</si>
  <si>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</si>
  <si>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</si>
  <si>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</si>
  <si>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</si>
  <si>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</si>
  <si>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</si>
  <si>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</si>
  <si>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</si>
  <si>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</si>
  <si>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</si>
  <si>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</si>
  <si>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</si>
  <si>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</si>
  <si>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</si>
  <si>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</si>
  <si>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</si>
  <si>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</si>
  <si>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</si>
  <si>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</si>
  <si>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</si>
  <si>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</si>
  <si>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</si>
  <si>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</si>
  <si>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</si>
  <si>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</si>
  <si>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</si>
  <si>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</si>
  <si>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</si>
  <si>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</si>
  <si>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</si>
  <si>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</si>
  <si>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</si>
  <si>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</si>
  <si>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</si>
  <si>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</si>
  <si>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</si>
  <si>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</si>
  <si>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</si>
  <si>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</si>
  <si>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</si>
  <si>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</si>
  <si>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</si>
  <si>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</si>
  <si>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</si>
  <si>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</si>
  <si>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</si>
  <si>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</si>
  <si>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</si>
  <si>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</si>
  <si>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</si>
  <si>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</si>
  <si>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</si>
  <si>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</si>
  <si>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</si>
  <si>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</si>
  <si>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</si>
  <si>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</si>
  <si>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</si>
  <si>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</si>
  <si>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</si>
  <si>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</si>
  <si>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</si>
  <si>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</si>
  <si>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</si>
  <si>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</si>
  <si>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</si>
  <si>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</si>
  <si>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</si>
  <si>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</si>
  <si>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</si>
  <si>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</si>
  <si>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</si>
  <si>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</si>
  <si>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</si>
  <si>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</si>
  <si>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</si>
  <si>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</si>
  <si>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</si>
  <si>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</si>
  <si>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</si>
  <si>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</si>
  <si>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</si>
  <si>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</si>
  <si>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</si>
  <si>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</si>
  <si>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</si>
  <si>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</si>
  <si>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</si>
  <si>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</si>
  <si>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</si>
  <si>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</si>
  <si>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</si>
  <si>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</si>
  <si>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</si>
  <si>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</si>
  <si>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</si>
  <si>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</si>
  <si>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</si>
  <si>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</si>
  <si>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</si>
  <si>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</si>
  <si>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</si>
  <si>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</si>
  <si>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</si>
  <si>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</si>
  <si>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</si>
  <si>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</si>
  <si>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</si>
  <si>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</si>
  <si>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</si>
  <si>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</si>
  <si>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</si>
  <si>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</si>
  <si>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</si>
  <si>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</si>
  <si>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</si>
  <si>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</si>
  <si>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</si>
  <si>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</si>
  <si>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</si>
  <si>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</si>
  <si>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</si>
  <si>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</si>
  <si>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</si>
  <si>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</si>
  <si>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</si>
  <si>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</si>
  <si>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</si>
  <si>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</si>
  <si>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</si>
  <si>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</si>
  <si>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</si>
  <si>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</si>
  <si>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</si>
  <si>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</si>
  <si>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</si>
  <si>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</si>
  <si>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</si>
  <si>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</si>
  <si>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</si>
  <si>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</si>
  <si>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</si>
  <si>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</si>
  <si>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</si>
  <si>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</si>
  <si>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</si>
  <si>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</si>
  <si>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</si>
  <si>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</si>
  <si>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</si>
  <si>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</si>
  <si>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</si>
  <si>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</si>
  <si>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</si>
  <si>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</si>
  <si>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</si>
  <si>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</si>
  <si>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</si>
  <si>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</si>
  <si>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</si>
  <si>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</si>
  <si>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</si>
  <si>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</si>
  <si>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</si>
  <si>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</si>
  <si>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</si>
  <si>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</si>
  <si>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</si>
  <si>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</si>
  <si>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</si>
  <si>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</si>
  <si>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</si>
  <si>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</si>
  <si>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</si>
  <si>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</si>
  <si>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</si>
  <si>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</si>
  <si>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</si>
  <si>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</si>
  <si>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</si>
  <si>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</si>
  <si>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</si>
  <si>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</si>
  <si>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</si>
  <si>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</si>
  <si>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</si>
  <si>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</si>
  <si>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</si>
  <si>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</si>
  <si>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</si>
  <si>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</si>
  <si>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</si>
  <si>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</si>
  <si>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</si>
  <si>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</si>
  <si>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</si>
  <si>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</si>
  <si>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</si>
  <si>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</si>
  <si>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</si>
  <si>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</si>
  <si>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</si>
  <si>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</si>
  <si>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</si>
  <si>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</si>
  <si>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</si>
  <si>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</si>
  <si>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</si>
  <si>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</si>
  <si>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</si>
  <si>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</si>
  <si>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</si>
  <si>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</si>
  <si>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</si>
  <si>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</si>
  <si>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</si>
  <si>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</si>
  <si>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</si>
  <si>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</si>
  <si>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</si>
  <si>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</si>
  <si>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</si>
  <si>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</si>
  <si>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</si>
  <si>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</si>
  <si>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</si>
  <si>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</si>
  <si>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</si>
  <si>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</si>
  <si>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</si>
  <si>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</si>
  <si>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</si>
  <si>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</si>
  <si>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</si>
  <si>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</si>
  <si>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</si>
  <si>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</si>
  <si>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</si>
  <si>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</si>
  <si>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</si>
  <si>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</si>
  <si>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</si>
  <si>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</si>
  <si>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</si>
  <si>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</si>
  <si>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</si>
  <si>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</si>
  <si>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</si>
  <si>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</si>
  <si>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</si>
  <si>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</si>
  <si>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</si>
  <si>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</si>
  <si>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</si>
  <si>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</si>
  <si>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</si>
  <si>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</si>
  <si>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</si>
  <si>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</si>
  <si>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</si>
  <si>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</si>
  <si>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</si>
  <si>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</si>
  <si>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</si>
  <si>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</si>
  <si>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</si>
  <si>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</si>
  <si>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</si>
  <si>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</si>
  <si>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</si>
  <si>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</si>
  <si>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</si>
  <si>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</si>
  <si>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</si>
  <si>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</si>
  <si>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</si>
  <si>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</si>
  <si>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</si>
  <si>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</si>
  <si>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</si>
  <si>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</si>
  <si>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</si>
  <si>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</si>
  <si>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</si>
  <si>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</si>
  <si>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</si>
  <si>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</si>
  <si>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</si>
  <si>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</si>
  <si>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</si>
  <si>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</si>
  <si>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</si>
  <si>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</si>
  <si>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</si>
  <si>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</si>
  <si>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</si>
  <si>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</si>
  <si>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</si>
  <si>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</si>
  <si>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</si>
  <si>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</si>
  <si>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</si>
  <si>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</si>
  <si>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</si>
  <si>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</si>
  <si>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</si>
  <si>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</si>
  <si>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</si>
  <si>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</si>
  <si>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</si>
  <si>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</si>
  <si>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</si>
  <si>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</si>
  <si>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</si>
  <si>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</si>
  <si>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</si>
  <si>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</si>
  <si>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</si>
  <si>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</si>
  <si>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</si>
  <si>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</si>
  <si>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</si>
  <si>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</si>
  <si>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</si>
  <si>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</si>
  <si>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</si>
  <si>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</si>
  <si>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</si>
  <si>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</si>
  <si>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</si>
  <si>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</si>
  <si>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</si>
  <si>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</si>
  <si>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</si>
  <si>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</si>
  <si>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</si>
  <si>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</si>
  <si>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</si>
  <si>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</si>
  <si>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</si>
  <si>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</si>
  <si>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</si>
  <si>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</si>
  <si>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</si>
  <si>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</si>
  <si>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</si>
  <si>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</si>
  <si>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</si>
  <si>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</si>
  <si>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</si>
  <si>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</si>
  <si>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</si>
  <si>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</si>
  <si>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</si>
  <si>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</si>
  <si>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</si>
  <si>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</si>
  <si>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</si>
  <si>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</si>
  <si>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</si>
  <si>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</si>
  <si>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</si>
  <si>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</si>
  <si>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</si>
  <si>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</si>
  <si>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</si>
  <si>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</si>
  <si>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</si>
  <si>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</si>
  <si>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</si>
  <si>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</si>
  <si>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</si>
  <si>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</si>
  <si>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</si>
  <si>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</si>
  <si>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</si>
  <si>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</si>
  <si>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</si>
  <si>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</si>
  <si>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</si>
  <si>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</si>
  <si>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</si>
  <si>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</si>
  <si>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</si>
  <si>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</si>
  <si>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</si>
  <si>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</si>
  <si>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</si>
  <si>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</si>
  <si>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</si>
  <si>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</si>
  <si>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</si>
  <si>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</si>
  <si>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</si>
  <si>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</si>
  <si>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</si>
  <si>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</si>
  <si>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</si>
  <si>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</si>
  <si>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</si>
  <si>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</si>
  <si>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</si>
  <si>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</si>
  <si>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</si>
  <si>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</si>
  <si>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</si>
  <si>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</si>
  <si>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</si>
  <si>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</si>
  <si>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</si>
  <si>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</si>
  <si>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</si>
  <si>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</si>
  <si>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</si>
  <si>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</si>
  <si>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</si>
  <si>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</si>
  <si>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</si>
  <si>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</si>
  <si>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</si>
  <si>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</si>
  <si>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</si>
  <si>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</si>
  <si>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</si>
  <si>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</si>
  <si>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</si>
  <si>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</si>
  <si>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</si>
  <si>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</si>
  <si>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</si>
  <si>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</si>
  <si>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</si>
  <si>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</si>
  <si>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</si>
  <si>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</si>
  <si>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</si>
  <si>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</si>
  <si>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</si>
  <si>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</si>
  <si>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</si>
  <si>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</si>
  <si>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</si>
  <si>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</si>
  <si>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</si>
  <si>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</si>
  <si>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</si>
  <si>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</si>
  <si>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</si>
  <si>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</si>
  <si>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</si>
  <si>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</si>
  <si>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</si>
  <si>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</si>
  <si>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</si>
  <si>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</si>
  <si>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</si>
  <si>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</si>
  <si>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</si>
  <si>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</si>
  <si>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</si>
  <si>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</si>
  <si>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</si>
  <si>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</si>
  <si>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</si>
  <si>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</si>
  <si>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</si>
  <si>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</si>
  <si>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</si>
  <si>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</si>
  <si>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</si>
  <si>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</si>
  <si>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</si>
  <si>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</si>
  <si>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</si>
  <si>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</si>
  <si>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</si>
  <si>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</si>
  <si>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</si>
  <si>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</si>
  <si>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</si>
  <si>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</si>
  <si>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</si>
  <si>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</si>
  <si>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</si>
  <si>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</si>
  <si>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</si>
  <si>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</si>
  <si>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</si>
  <si>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</si>
  <si>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</si>
  <si>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</si>
  <si>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</si>
  <si>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</si>
  <si>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</si>
  <si>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</si>
  <si>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</si>
  <si>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</si>
  <si>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</si>
  <si>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</si>
  <si>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</si>
  <si>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</si>
  <si>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</si>
  <si>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</si>
  <si>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</si>
  <si>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</si>
  <si>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</si>
  <si>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</si>
  <si>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</si>
  <si>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</si>
  <si>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</si>
  <si>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</si>
  <si>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</si>
  <si>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</si>
  <si>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</si>
  <si>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</si>
  <si>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</si>
  <si>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</si>
  <si>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</si>
  <si>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</si>
  <si>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</si>
  <si>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</si>
  <si>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</si>
  <si>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</si>
  <si>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</si>
  <si>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</si>
  <si>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</si>
  <si>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</si>
  <si>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</si>
  <si>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</si>
  <si>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</si>
  <si>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</si>
  <si>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</si>
  <si>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</si>
  <si>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</si>
  <si>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</si>
  <si>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</si>
  <si>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</si>
  <si>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</si>
  <si>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</si>
  <si>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</si>
  <si>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</si>
  <si>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</si>
  <si>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</si>
  <si>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</si>
  <si>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</si>
  <si>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</si>
  <si>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</si>
  <si>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</si>
  <si>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</si>
  <si>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</si>
  <si>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</si>
  <si>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</si>
  <si>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</si>
  <si>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</si>
  <si>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</si>
  <si>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</si>
  <si>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</si>
  <si>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</si>
  <si>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</si>
  <si>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</si>
  <si>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</si>
  <si>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</si>
  <si>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</si>
  <si>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</si>
  <si>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</si>
  <si>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</si>
  <si>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</si>
  <si>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</si>
  <si>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</si>
  <si>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</si>
  <si>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</si>
  <si>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</si>
  <si>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</si>
  <si>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</si>
  <si>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Values</t>
  </si>
  <si>
    <t>Sum of Profit</t>
  </si>
  <si>
    <t>Jan</t>
  </si>
  <si>
    <t>Feb</t>
  </si>
  <si>
    <t>Mar</t>
  </si>
  <si>
    <t>Apr</t>
  </si>
  <si>
    <t>May</t>
  </si>
  <si>
    <t>Jun</t>
  </si>
  <si>
    <t>Jul</t>
  </si>
  <si>
    <t>Aug</t>
  </si>
  <si>
    <t>Sep</t>
  </si>
  <si>
    <t>Oct</t>
  </si>
  <si>
    <t>Nov</t>
  </si>
  <si>
    <t>Dec</t>
  </si>
  <si>
    <t>Sum of Sales in %</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</si>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</sst>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Green]\▲0.00%;[Red]\ \▼0.00%"/>
    <numFmt numFmtId="165" formatCode="&quot;$&quot;\ 0.00,&quot;k&quot;"/>
    <numFmt numFmtId="166" formatCode="&quot;#&quot;\ 0"/>
  </numFmts>
  <fonts count="8">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Arial Rounded MT Bold"/>
      <family val="2"/>
    </font>
  </fonts>
  <fills count="2">
    <fill>
      <patternFill patternType="none"/>
    </fill>
    <fill>
      <patternFill patternType="gray125"/>
    </fill>
  </fills>
  <borders count="16">
    <border>
      <left/>
      <right/>
      <top/>
      <bottom/>
      <diagonal/>
    </border>
    <border>
      <left style="thin">
        <color indexed="8"/>
      </left>
      <right/>
      <top style="thin">
        <color indexed="8"/>
      </top>
      <bottom/>
      <diagonal/>
    </border>
    <border>
      <left style="thin">
        <color indexed="8"/>
      </left>
      <right/>
      <top style="thin">
        <color indexed="65"/>
      </top>
      <bottom/>
      <diagonal/>
    </border>
    <border>
      <left style="thin">
        <color indexed="8"/>
      </left>
      <right style="thin">
        <color indexed="8"/>
      </right>
      <top style="thin">
        <color indexed="8"/>
      </top>
      <bottom/>
      <diagonal/>
    </border>
    <border>
      <left style="thin">
        <color indexed="8"/>
      </left>
      <right style="thin">
        <color indexed="8"/>
      </right>
      <top style="thin">
        <color indexed="65"/>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style="thin">
        <color indexed="8"/>
      </bottom>
      <diagonal/>
    </border>
    <border>
      <left/>
      <right style="thin">
        <color indexed="8"/>
      </right>
      <top style="thin">
        <color indexed="8"/>
      </top>
      <bottom/>
      <diagonal/>
    </border>
    <border>
      <left/>
      <right style="thin">
        <color indexed="8"/>
      </right>
      <top style="thin">
        <color indexed="65"/>
      </top>
      <bottom/>
      <diagonal/>
    </border>
    <border>
      <left/>
      <right/>
      <top style="thin">
        <color indexed="8"/>
      </top>
      <bottom/>
      <diagonal/>
    </border>
    <border>
      <left/>
      <right/>
      <top style="thin">
        <color indexed="65"/>
      </top>
      <bottom/>
      <diagonal/>
    </border>
    <border>
      <left/>
      <right/>
      <top style="thin">
        <color indexed="65"/>
      </top>
      <bottom style="thin">
        <color indexed="8"/>
      </bottom>
      <diagonal/>
    </border>
    <border>
      <left/>
      <right style="thin">
        <color indexed="8"/>
      </right>
      <top style="thin">
        <color indexed="65"/>
      </top>
      <bottom style="thin">
        <color indexed="8"/>
      </bottom>
      <diagonal/>
    </border>
  </borders>
  <cellStyleXfs count="2">
    <xf numFmtId="0" fontId="0" fillId="0" borderId="0"/>
    <xf numFmtId="44" fontId="4" fillId="0" borderId="0" applyFont="0" applyFill="0" applyBorder="0" applyAlignment="0" applyProtection="0"/>
  </cellStyleXfs>
  <cellXfs count="47">
    <xf numFmtId="0" fontId="0" fillId="0" borderId="0" xfId="0" applyFont="1" applyAlignment="1"/>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4" fillId="0" borderId="0" xfId="0" applyFont="1"/>
    <xf numFmtId="0" fontId="0" fillId="0" borderId="1" xfId="0" pivotButton="1" applyFont="1" applyBorder="1" applyAlignment="1"/>
    <xf numFmtId="0" fontId="0" fillId="0" borderId="3" xfId="0" applyFont="1" applyBorder="1" applyAlignment="1"/>
    <xf numFmtId="0" fontId="0" fillId="0" borderId="3" xfId="0" applyNumberFormat="1" applyFont="1" applyBorder="1" applyAlignment="1"/>
    <xf numFmtId="0" fontId="0" fillId="0" borderId="4" xfId="0" applyNumberFormat="1" applyFont="1" applyBorder="1" applyAlignment="1"/>
    <xf numFmtId="0" fontId="0" fillId="0" borderId="5" xfId="0" applyNumberFormat="1" applyFont="1" applyBorder="1" applyAlignment="1"/>
    <xf numFmtId="0" fontId="0" fillId="0" borderId="0" xfId="0" applyNumberFormat="1" applyFont="1" applyAlignment="1"/>
    <xf numFmtId="14" fontId="0" fillId="0" borderId="0" xfId="0" pivotButton="1" applyNumberFormat="1" applyFont="1" applyAlignment="1"/>
    <xf numFmtId="0" fontId="0" fillId="0" borderId="0" xfId="0" pivotButton="1" applyNumberFormat="1" applyFont="1" applyAlignment="1"/>
    <xf numFmtId="165" fontId="0" fillId="0" borderId="0" xfId="0" applyNumberFormat="1" applyFont="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0" fontId="2" fillId="0" borderId="0" xfId="0" applyFont="1" applyAlignment="1"/>
    <xf numFmtId="0" fontId="2" fillId="0" borderId="0" xfId="0" applyFont="1" applyFill="1" applyBorder="1" applyAlignment="1"/>
    <xf numFmtId="10" fontId="0" fillId="0" borderId="0" xfId="0" applyNumberFormat="1" applyFont="1" applyAlignment="1"/>
    <xf numFmtId="0" fontId="0" fillId="0" borderId="0" xfId="0" applyNumberFormat="1" applyFont="1" applyBorder="1" applyAlignment="1"/>
    <xf numFmtId="0" fontId="2" fillId="0" borderId="0" xfId="0" applyFont="1" applyBorder="1" applyAlignment="1"/>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6" xfId="0" applyNumberFormat="1" applyFont="1" applyBorder="1" applyAlignment="1">
      <alignment horizontal="left"/>
    </xf>
    <xf numFmtId="14" fontId="0" fillId="0" borderId="0" xfId="0" applyNumberFormat="1" applyFont="1" applyAlignment="1"/>
    <xf numFmtId="44" fontId="0" fillId="0" borderId="0" xfId="0" applyNumberFormat="1" applyFont="1" applyAlignment="1"/>
    <xf numFmtId="44" fontId="0" fillId="0" borderId="0" xfId="1" applyFont="1" applyAlignment="1"/>
    <xf numFmtId="166" fontId="0" fillId="0" borderId="0" xfId="0" applyNumberFormat="1" applyFont="1" applyAlignment="1"/>
    <xf numFmtId="0" fontId="0" fillId="0" borderId="1" xfId="0" applyFont="1" applyBorder="1" applyAlignment="1"/>
    <xf numFmtId="0" fontId="0" fillId="0" borderId="7" xfId="0" applyFont="1" applyBorder="1" applyAlignment="1"/>
    <xf numFmtId="0" fontId="0" fillId="0" borderId="8" xfId="0" applyFont="1" applyBorder="1" applyAlignment="1"/>
    <xf numFmtId="0" fontId="0" fillId="0" borderId="10" xfId="0" applyFont="1" applyBorder="1" applyAlignment="1"/>
    <xf numFmtId="0" fontId="0" fillId="0" borderId="1" xfId="0" applyNumberFormat="1" applyFont="1" applyBorder="1" applyAlignment="1"/>
    <xf numFmtId="0" fontId="0" fillId="0" borderId="10" xfId="0" applyNumberFormat="1" applyFont="1" applyBorder="1" applyAlignment="1"/>
    <xf numFmtId="0" fontId="0" fillId="0" borderId="2" xfId="0" applyNumberFormat="1" applyFont="1" applyBorder="1" applyAlignment="1"/>
    <xf numFmtId="0" fontId="0" fillId="0" borderId="11" xfId="0" applyNumberFormat="1" applyFont="1" applyBorder="1" applyAlignment="1"/>
    <xf numFmtId="0" fontId="0" fillId="0" borderId="12" xfId="0" applyFont="1" applyBorder="1" applyAlignment="1"/>
    <xf numFmtId="0" fontId="0" fillId="0" borderId="12" xfId="0" applyNumberFormat="1" applyFont="1" applyBorder="1" applyAlignment="1"/>
    <xf numFmtId="0" fontId="0" fillId="0" borderId="13" xfId="0" applyNumberFormat="1" applyFont="1" applyBorder="1" applyAlignment="1"/>
    <xf numFmtId="0" fontId="0" fillId="0" borderId="9" xfId="0" applyFont="1" applyBorder="1" applyAlignment="1">
      <alignment horizontal="left"/>
    </xf>
    <xf numFmtId="0" fontId="0" fillId="0" borderId="9" xfId="0" applyNumberFormat="1" applyFont="1" applyBorder="1" applyAlignment="1"/>
    <xf numFmtId="0" fontId="0" fillId="0" borderId="14" xfId="0" applyNumberFormat="1" applyFont="1" applyBorder="1" applyAlignment="1"/>
    <xf numFmtId="0" fontId="0" fillId="0" borderId="15" xfId="0" applyNumberFormat="1" applyFont="1" applyBorder="1" applyAlignment="1"/>
    <xf numFmtId="0" fontId="1" fillId="0" borderId="0" xfId="0" applyFont="1" applyAlignment="1"/>
    <xf numFmtId="164" fontId="7" fillId="0" borderId="0" xfId="0" applyNumberFormat="1" applyFont="1" applyAlignment="1"/>
  </cellXfs>
  <cellStyles count="2">
    <cellStyle name="Currency" xfId="1" builtinId="4"/>
    <cellStyle name="Normal" xfId="0" builtinId="0"/>
  </cellStyles>
  <dxfs count="57">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numFmt numFmtId="0" formatCode="General"/>
    </dxf>
    <dxf>
      <numFmt numFmtId="19" formatCode="m/d/yyyy"/>
    </dxf>
    <dxf>
      <numFmt numFmtId="19" formatCode="m/d/yyyy"/>
    </dxf>
    <dxf>
      <numFmt numFmtId="165" formatCode="&quot;$&quot;\ 0.00,&quot;k&quot;"/>
    </dxf>
    <dxf>
      <font>
        <color theme="0"/>
      </font>
      <fill>
        <gradientFill degree="180">
          <stop position="0">
            <color theme="3" tint="0.25098422193060094"/>
          </stop>
          <stop position="1">
            <color theme="3" tint="0.34900967436750391"/>
          </stop>
        </gradientFill>
      </fill>
      <border>
        <bottom style="thin">
          <color theme="4"/>
        </bottom>
        <vertical/>
        <horizontal/>
      </border>
    </dxf>
    <dxf>
      <font>
        <color theme="1"/>
      </font>
      <fill>
        <gradientFill degree="180">
          <stop position="0">
            <color theme="3" tint="0.25098422193060094"/>
          </stop>
          <stop position="1">
            <color theme="3" tint="0.34900967436750391"/>
          </stop>
        </gradientFill>
      </fill>
      <border diagonalUp="0" diagonalDown="0">
        <left/>
        <right/>
        <top/>
        <bottom/>
        <vertical/>
        <horizontal/>
      </border>
    </dxf>
    <dxf>
      <numFmt numFmtId="165" formatCode="&quot;$&quot;\ 0.00,&quot;k&quot;"/>
    </dxf>
    <dxf>
      <numFmt numFmtId="19" formatCode="m/d/yyyy"/>
    </dxf>
    <dxf>
      <numFmt numFmtId="19" formatCode="m/d/yyyy"/>
    </dxf>
    <dxf>
      <numFmt numFmtId="0" formatCode="Genera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tableStyleElement type="headerRow" dxfId="56"/>
      <tableStyleElement type="firstRowStripe" dxfId="55"/>
      <tableStyleElement type="secondRowStripe" dxfId="54"/>
    </tableStyle>
    <tableStyle name="New " pivot="0" table="0" count="10">
      <tableStyleElement type="wholeTable" dxfId="49"/>
      <tableStyleElement type="headerRow" dxfId="4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180">
              <stop position="0">
                <color theme="3" tint="0.25098422193060094"/>
              </stop>
              <stop position="1">
                <color theme="3" tint="0.34900967436750391"/>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3"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marker>
          <c:symbol val="none"/>
        </c:marker>
      </c:pivotFmt>
      <c:pivotFmt>
        <c:idx val="1"/>
        <c:marker>
          <c:symbol val="none"/>
        </c:marker>
      </c:pivotFmt>
    </c:pivotFmts>
    <c:plotArea>
      <c:layout/>
      <c:areaChart>
        <c:grouping val="stacked"/>
        <c:varyColors val="0"/>
        <c:ser>
          <c:idx val="1"/>
          <c:order val="1"/>
          <c:tx>
            <c:strRef>
              <c:f>'Combo chart'!$C$3:$C$4</c:f>
              <c:strCache>
                <c:ptCount val="1"/>
                <c:pt idx="0">
                  <c:v>Sum of Profit</c:v>
                </c:pt>
              </c:strCache>
            </c:strRef>
          </c:tx>
          <c:cat>
            <c:strRef>
              <c:f>'Combo chart'!$A$5:$A$17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chart'!$C$5:$C$17</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dLbls>
          <c:showLegendKey val="0"/>
          <c:showVal val="0"/>
          <c:showCatName val="0"/>
          <c:showSerName val="0"/>
          <c:showPercent val="0"/>
          <c:showBubbleSize val="0"/>
        </c:dLbls>
        <c:axId val="163471360"/>
        <c:axId val="163465472"/>
      </c:areaChart>
      <c:barChart>
        <c:barDir val="col"/>
        <c:grouping val="clustered"/>
        <c:varyColors val="0"/>
        <c:ser>
          <c:idx val="0"/>
          <c:order val="0"/>
          <c:tx>
            <c:strRef>
              <c:f>'Combo chart'!$B$3:$B$4</c:f>
              <c:strCache>
                <c:ptCount val="1"/>
                <c:pt idx="0">
                  <c:v>Sum of Sales</c:v>
                </c:pt>
              </c:strCache>
            </c:strRef>
          </c:tx>
          <c:invertIfNegative val="0"/>
          <c:cat>
            <c:strRef>
              <c:f>'Combo chart'!$A$5:$A$17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chart'!$B$5:$B$17</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150"/>
        <c:axId val="163458048"/>
        <c:axId val="163463936"/>
      </c:barChart>
      <c:catAx>
        <c:axId val="163458048"/>
        <c:scaling>
          <c:orientation val="minMax"/>
        </c:scaling>
        <c:delete val="0"/>
        <c:axPos val="b"/>
        <c:majorTickMark val="out"/>
        <c:minorTickMark val="none"/>
        <c:tickLblPos val="nextTo"/>
        <c:crossAx val="163463936"/>
        <c:crosses val="autoZero"/>
        <c:auto val="1"/>
        <c:lblAlgn val="ctr"/>
        <c:lblOffset val="100"/>
        <c:noMultiLvlLbl val="0"/>
      </c:catAx>
      <c:valAx>
        <c:axId val="163463936"/>
        <c:scaling>
          <c:orientation val="minMax"/>
        </c:scaling>
        <c:delete val="0"/>
        <c:axPos val="l"/>
        <c:majorGridlines/>
        <c:numFmt formatCode="&quot;$&quot;\ 0.00,&quot;k&quot;" sourceLinked="1"/>
        <c:majorTickMark val="out"/>
        <c:minorTickMark val="none"/>
        <c:tickLblPos val="nextTo"/>
        <c:crossAx val="163458048"/>
        <c:crosses val="autoZero"/>
        <c:crossBetween val="between"/>
      </c:valAx>
      <c:valAx>
        <c:axId val="163465472"/>
        <c:scaling>
          <c:orientation val="minMax"/>
        </c:scaling>
        <c:delete val="0"/>
        <c:axPos val="r"/>
        <c:numFmt formatCode="&quot;$&quot;\ 0.00,&quot;k&quot;" sourceLinked="1"/>
        <c:majorTickMark val="out"/>
        <c:minorTickMark val="none"/>
        <c:tickLblPos val="nextTo"/>
        <c:crossAx val="163471360"/>
        <c:crosses val="max"/>
        <c:crossBetween val="between"/>
      </c:valAx>
      <c:catAx>
        <c:axId val="163471360"/>
        <c:scaling>
          <c:orientation val="minMax"/>
        </c:scaling>
        <c:delete val="1"/>
        <c:axPos val="b"/>
        <c:majorTickMark val="out"/>
        <c:minorTickMark val="none"/>
        <c:tickLblPos val="nextTo"/>
        <c:crossAx val="163465472"/>
        <c:crosses val="autoZero"/>
        <c:auto val="1"/>
        <c:lblAlgn val="ctr"/>
        <c:lblOffset val="100"/>
        <c:noMultiLvlLbl val="0"/>
      </c:catAx>
    </c:plotArea>
    <c:legend>
      <c:legendPos val="r"/>
      <c:layout/>
      <c:overlay val="0"/>
    </c:legend>
    <c:plotVisOnly val="1"/>
    <c:dispBlanksAs val="zero"/>
    <c:showDLblsOverMax val="0"/>
  </c:chart>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bar"/>
        <c:grouping val="clustered"/>
        <c:varyColors val="0"/>
        <c:ser>
          <c:idx val="0"/>
          <c:order val="0"/>
          <c:tx>
            <c:strRef>
              <c:f>'Bar chart(waterfall chart)'!$E$3</c:f>
              <c:strCache>
                <c:ptCount val="1"/>
                <c:pt idx="0">
                  <c:v>Profit</c:v>
                </c:pt>
              </c:strCache>
            </c:strRef>
          </c:tx>
          <c:invertIfNegative val="0"/>
          <c:cat>
            <c:strRef>
              <c:f>'Bar chart(waterfall chart)'!$D$4:$D$7</c:f>
              <c:strCache>
                <c:ptCount val="4"/>
                <c:pt idx="0">
                  <c:v>Furniture</c:v>
                </c:pt>
                <c:pt idx="1">
                  <c:v>Office Supplies</c:v>
                </c:pt>
                <c:pt idx="2">
                  <c:v>Technology</c:v>
                </c:pt>
                <c:pt idx="3">
                  <c:v>Grand Total</c:v>
                </c:pt>
              </c:strCache>
            </c:strRef>
          </c:cat>
          <c:val>
            <c:numRef>
              <c:f>'Bar chart(waterfall chart)'!$E$4:$E$7</c:f>
              <c:numCache>
                <c:formatCode>"$"\ 0.00,"k"</c:formatCode>
                <c:ptCount val="4"/>
                <c:pt idx="0">
                  <c:v>18451.272799999992</c:v>
                </c:pt>
                <c:pt idx="1">
                  <c:v>122490.8008000001</c:v>
                </c:pt>
                <c:pt idx="2">
                  <c:v>145454.9480999998</c:v>
                </c:pt>
                <c:pt idx="3">
                  <c:v>286397.02169999992</c:v>
                </c:pt>
              </c:numCache>
            </c:numRef>
          </c:val>
        </c:ser>
        <c:dLbls>
          <c:showLegendKey val="0"/>
          <c:showVal val="0"/>
          <c:showCatName val="0"/>
          <c:showSerName val="0"/>
          <c:showPercent val="0"/>
          <c:showBubbleSize val="0"/>
        </c:dLbls>
        <c:gapWidth val="150"/>
        <c:axId val="237383680"/>
        <c:axId val="237385216"/>
      </c:barChart>
      <c:catAx>
        <c:axId val="237383680"/>
        <c:scaling>
          <c:orientation val="minMax"/>
        </c:scaling>
        <c:delete val="0"/>
        <c:axPos val="l"/>
        <c:majorTickMark val="out"/>
        <c:minorTickMark val="none"/>
        <c:tickLblPos val="nextTo"/>
        <c:crossAx val="237385216"/>
        <c:crosses val="autoZero"/>
        <c:auto val="1"/>
        <c:lblAlgn val="ctr"/>
        <c:lblOffset val="100"/>
        <c:noMultiLvlLbl val="0"/>
      </c:catAx>
      <c:valAx>
        <c:axId val="237385216"/>
        <c:scaling>
          <c:orientation val="minMax"/>
        </c:scaling>
        <c:delete val="0"/>
        <c:axPos val="b"/>
        <c:majorGridlines/>
        <c:numFmt formatCode="&quot;$&quot;\ 0.00,&quot;k&quot;" sourceLinked="1"/>
        <c:majorTickMark val="out"/>
        <c:minorTickMark val="none"/>
        <c:tickLblPos val="nextTo"/>
        <c:crossAx val="237383680"/>
        <c:crosses val="autoZero"/>
        <c:crossBetween val="between"/>
      </c:valAx>
    </c:plotArea>
    <c:legend>
      <c:legendPos val="r"/>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doughnutChart>
        <c:varyColors val="1"/>
        <c:ser>
          <c:idx val="0"/>
          <c:order val="0"/>
          <c:tx>
            <c:strRef>
              <c:f>'pie chart'!$E$3</c:f>
              <c:strCache>
                <c:ptCount val="1"/>
                <c:pt idx="0">
                  <c:v>Sum of Sales in %</c:v>
                </c:pt>
              </c:strCache>
            </c:strRef>
          </c:tx>
          <c:dLbls>
            <c:showLegendKey val="0"/>
            <c:showVal val="1"/>
            <c:showCatName val="0"/>
            <c:showSerName val="0"/>
            <c:showPercent val="0"/>
            <c:showBubbleSize val="0"/>
            <c:showLeaderLines val="1"/>
          </c:dLbls>
          <c:cat>
            <c:strRef>
              <c:f>'pie chart'!$D$4:$D$7</c:f>
              <c:strCache>
                <c:ptCount val="4"/>
                <c:pt idx="0">
                  <c:v>Furniture</c:v>
                </c:pt>
                <c:pt idx="1">
                  <c:v>Office Supplies</c:v>
                </c:pt>
                <c:pt idx="2">
                  <c:v>Technology</c:v>
                </c:pt>
                <c:pt idx="3">
                  <c:v>Grand Total</c:v>
                </c:pt>
              </c:strCache>
            </c:strRef>
          </c:cat>
          <c:val>
            <c:numRef>
              <c:f>'pie chart'!$E$4:$E$6</c:f>
              <c:numCache>
                <c:formatCode>0.00%</c:formatCode>
                <c:ptCount val="3"/>
                <c:pt idx="0">
                  <c:v>0.32300170530281774</c:v>
                </c:pt>
                <c:pt idx="1">
                  <c:v>0.31301008302169103</c:v>
                </c:pt>
                <c:pt idx="2">
                  <c:v>0.36398821167549117</c:v>
                </c:pt>
              </c:numCache>
            </c:numRef>
          </c:val>
        </c:ser>
        <c:dLbls>
          <c:showLegendKey val="0"/>
          <c:showVal val="0"/>
          <c:showCatName val="0"/>
          <c:showSerName val="0"/>
          <c:showPercent val="0"/>
          <c:showBubbleSize val="0"/>
          <c:showLeaderLines val="1"/>
        </c:dLbls>
        <c:firstSliceAng val="0"/>
        <c:holeSize val="59"/>
      </c:doughnutChart>
    </c:plotArea>
    <c:legend>
      <c:legendPos val="r"/>
      <c:layout/>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view3D>
      <c:rotX val="15"/>
      <c:rotY val="20"/>
      <c:rAngAx val="0"/>
      <c:perspective val="30"/>
    </c:view3D>
    <c:floor>
      <c:thickness val="0"/>
    </c:floor>
    <c:sideWall>
      <c:thickness val="0"/>
    </c:sideWall>
    <c:backWall>
      <c:thickness val="0"/>
    </c:backWall>
    <c:plotArea>
      <c:layout/>
      <c:area3DChart>
        <c:grouping val="standard"/>
        <c:varyColors val="0"/>
        <c:ser>
          <c:idx val="0"/>
          <c:order val="0"/>
          <c:tx>
            <c:strRef>
              <c:f>'Map chart '!$E$3</c:f>
              <c:strCache>
                <c:ptCount val="1"/>
                <c:pt idx="0">
                  <c:v>Sales</c:v>
                </c:pt>
              </c:strCache>
            </c:strRef>
          </c:tx>
          <c:cat>
            <c:strRef>
              <c:f>'Map chart '!$D$4:$D$52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'Map chart '!$E$4:$E$52</c:f>
              <c:numCache>
                <c:formatCode>"$"\ 0.00,"k"</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er>
        <c:dLbls>
          <c:showLegendKey val="0"/>
          <c:showVal val="0"/>
          <c:showCatName val="0"/>
          <c:showSerName val="0"/>
          <c:showPercent val="0"/>
          <c:showBubbleSize val="0"/>
        </c:dLbls>
        <c:axId val="254838272"/>
        <c:axId val="254839808"/>
        <c:axId val="253654336"/>
      </c:area3DChart>
      <c:catAx>
        <c:axId val="254838272"/>
        <c:scaling>
          <c:orientation val="minMax"/>
        </c:scaling>
        <c:delete val="0"/>
        <c:axPos val="b"/>
        <c:majorTickMark val="out"/>
        <c:minorTickMark val="none"/>
        <c:tickLblPos val="nextTo"/>
        <c:crossAx val="254839808"/>
        <c:crosses val="autoZero"/>
        <c:auto val="1"/>
        <c:lblAlgn val="ctr"/>
        <c:lblOffset val="100"/>
        <c:noMultiLvlLbl val="0"/>
      </c:catAx>
      <c:valAx>
        <c:axId val="254839808"/>
        <c:scaling>
          <c:orientation val="minMax"/>
        </c:scaling>
        <c:delete val="0"/>
        <c:axPos val="l"/>
        <c:majorGridlines/>
        <c:numFmt formatCode="&quot;$&quot;\ 0.00,&quot;k&quot;" sourceLinked="1"/>
        <c:majorTickMark val="out"/>
        <c:minorTickMark val="none"/>
        <c:tickLblPos val="nextTo"/>
        <c:crossAx val="254838272"/>
        <c:crosses val="autoZero"/>
        <c:crossBetween val="midCat"/>
      </c:valAx>
      <c:serAx>
        <c:axId val="253654336"/>
        <c:scaling>
          <c:orientation val="minMax"/>
        </c:scaling>
        <c:delete val="0"/>
        <c:axPos val="b"/>
        <c:majorTickMark val="out"/>
        <c:minorTickMark val="none"/>
        <c:tickLblPos val="nextTo"/>
        <c:crossAx val="254839808"/>
        <c:crosses val="autoZero"/>
      </c:serAx>
    </c:plotArea>
    <c:legend>
      <c:legendPos val="r"/>
      <c:layout/>
      <c:overlay val="0"/>
    </c:legend>
    <c:plotVisOnly val="1"/>
    <c:dispBlanksAs val="zero"/>
    <c:showDLblsOverMax val="0"/>
  </c:chart>
  <c:printSettings>
    <c:headerFooter/>
    <c:pageMargins b="0.75000000000000033" l="0.70000000000000029" r="0.70000000000000029" t="0.75000000000000033" header="0.30000000000000016" footer="0.30000000000000016"/>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0"/>
  </c:pivotSource>
  <c:chart>
    <c:autoTitleDeleted val="1"/>
    <c:pivotFmts>
      <c:pivotFmt>
        <c:idx val="0"/>
        <c:marker>
          <c:symbol val="none"/>
        </c:marker>
      </c:pivotFmt>
    </c:pivotFmts>
    <c:plotArea>
      <c:layout/>
      <c:barChart>
        <c:barDir val="bar"/>
        <c:grouping val="clustered"/>
        <c:varyColors val="0"/>
        <c:ser>
          <c:idx val="0"/>
          <c:order val="0"/>
          <c:tx>
            <c:strRef>
              <c:f>'Top 5'!$B$3</c:f>
              <c:strCache>
                <c:ptCount val="1"/>
                <c:pt idx="0">
                  <c:v>Total</c:v>
                </c:pt>
              </c:strCache>
            </c:strRef>
          </c:tx>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ser>
        <c:dLbls>
          <c:showLegendKey val="0"/>
          <c:showVal val="0"/>
          <c:showCatName val="0"/>
          <c:showSerName val="0"/>
          <c:showPercent val="0"/>
          <c:showBubbleSize val="0"/>
        </c:dLbls>
        <c:gapWidth val="150"/>
        <c:axId val="257066880"/>
        <c:axId val="257068416"/>
      </c:barChart>
      <c:catAx>
        <c:axId val="257066880"/>
        <c:scaling>
          <c:orientation val="minMax"/>
        </c:scaling>
        <c:delete val="0"/>
        <c:axPos val="l"/>
        <c:majorTickMark val="out"/>
        <c:minorTickMark val="none"/>
        <c:tickLblPos val="nextTo"/>
        <c:crossAx val="257068416"/>
        <c:crosses val="autoZero"/>
        <c:auto val="1"/>
        <c:lblAlgn val="ctr"/>
        <c:lblOffset val="100"/>
        <c:noMultiLvlLbl val="0"/>
      </c:catAx>
      <c:valAx>
        <c:axId val="257068416"/>
        <c:scaling>
          <c:orientation val="minMax"/>
        </c:scaling>
        <c:delete val="0"/>
        <c:axPos val="b"/>
        <c:majorGridlines/>
        <c:numFmt formatCode="General" sourceLinked="1"/>
        <c:majorTickMark val="out"/>
        <c:minorTickMark val="none"/>
        <c:tickLblPos val="nextTo"/>
        <c:crossAx val="257066880"/>
        <c:crosses val="autoZero"/>
        <c:crossBetween val="between"/>
      </c:valAx>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1"/>
  </c:pivotSource>
  <c:chart>
    <c:autoTitleDeleted val="1"/>
    <c:pivotFmts>
      <c:pivotFmt>
        <c:idx val="0"/>
        <c:marker>
          <c:symbol val="none"/>
        </c:marker>
      </c:pivotFmt>
    </c:pivotFmts>
    <c:plotArea>
      <c:layout/>
      <c:lineChart>
        <c:grouping val="standard"/>
        <c:varyColors val="0"/>
        <c:ser>
          <c:idx val="0"/>
          <c:order val="0"/>
          <c:tx>
            <c:strRef>
              <c:f>KPI!$B$3</c:f>
              <c:strCache>
                <c:ptCount val="1"/>
                <c:pt idx="0">
                  <c:v>Total</c:v>
                </c:pt>
              </c:strCache>
            </c:strRef>
          </c:tx>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ser>
        <c:dLbls>
          <c:showLegendKey val="0"/>
          <c:showVal val="0"/>
          <c:showCatName val="0"/>
          <c:showSerName val="0"/>
          <c:showPercent val="0"/>
          <c:showBubbleSize val="0"/>
        </c:dLbls>
        <c:marker val="1"/>
        <c:smooth val="0"/>
        <c:axId val="257197952"/>
        <c:axId val="257199488"/>
      </c:lineChart>
      <c:catAx>
        <c:axId val="257197952"/>
        <c:scaling>
          <c:orientation val="minMax"/>
        </c:scaling>
        <c:delete val="1"/>
        <c:axPos val="b"/>
        <c:majorTickMark val="out"/>
        <c:minorTickMark val="none"/>
        <c:tickLblPos val="nextTo"/>
        <c:crossAx val="257199488"/>
        <c:crosses val="autoZero"/>
        <c:auto val="1"/>
        <c:lblAlgn val="ctr"/>
        <c:lblOffset val="100"/>
        <c:noMultiLvlLbl val="0"/>
      </c:catAx>
      <c:valAx>
        <c:axId val="257199488"/>
        <c:scaling>
          <c:orientation val="minMax"/>
        </c:scaling>
        <c:delete val="1"/>
        <c:axPos val="l"/>
        <c:numFmt formatCode="General" sourceLinked="1"/>
        <c:majorTickMark val="out"/>
        <c:minorTickMark val="none"/>
        <c:tickLblPos val="nextTo"/>
        <c:crossAx val="257197952"/>
        <c:crosses val="autoZero"/>
        <c:crossBetween val="between"/>
      </c:valAx>
      <c:spPr>
        <a:noFill/>
        <a:ln w="25400">
          <a:noFill/>
        </a:ln>
      </c:spPr>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2"/>
  </c:pivotSource>
  <c:chart>
    <c:autoTitleDeleted val="1"/>
    <c:pivotFmts>
      <c:pivotFmt>
        <c:idx val="0"/>
        <c:marker>
          <c:symbol val="none"/>
        </c:marker>
      </c:pivotFmt>
    </c:pivotFmts>
    <c:plotArea>
      <c:layout/>
      <c:lineChart>
        <c:grouping val="standard"/>
        <c:varyColors val="0"/>
        <c:ser>
          <c:idx val="0"/>
          <c:order val="0"/>
          <c:tx>
            <c:strRef>
              <c:f>KPI!$E$3</c:f>
              <c:strCache>
                <c:ptCount val="1"/>
                <c:pt idx="0">
                  <c:v>Total</c:v>
                </c:pt>
              </c:strCache>
            </c:strRef>
          </c:tx>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ser>
        <c:dLbls>
          <c:showLegendKey val="0"/>
          <c:showVal val="0"/>
          <c:showCatName val="0"/>
          <c:showSerName val="0"/>
          <c:showPercent val="0"/>
          <c:showBubbleSize val="0"/>
        </c:dLbls>
        <c:marker val="1"/>
        <c:smooth val="0"/>
        <c:axId val="257497728"/>
        <c:axId val="257507712"/>
      </c:lineChart>
      <c:catAx>
        <c:axId val="257497728"/>
        <c:scaling>
          <c:orientation val="minMax"/>
        </c:scaling>
        <c:delete val="1"/>
        <c:axPos val="b"/>
        <c:majorTickMark val="out"/>
        <c:minorTickMark val="none"/>
        <c:tickLblPos val="nextTo"/>
        <c:crossAx val="257507712"/>
        <c:crosses val="autoZero"/>
        <c:auto val="1"/>
        <c:lblAlgn val="ctr"/>
        <c:lblOffset val="100"/>
        <c:noMultiLvlLbl val="0"/>
      </c:catAx>
      <c:valAx>
        <c:axId val="257507712"/>
        <c:scaling>
          <c:orientation val="minMax"/>
        </c:scaling>
        <c:delete val="1"/>
        <c:axPos val="l"/>
        <c:numFmt formatCode="General" sourceLinked="1"/>
        <c:majorTickMark val="out"/>
        <c:minorTickMark val="none"/>
        <c:tickLblPos val="nextTo"/>
        <c:crossAx val="257497728"/>
        <c:crosses val="autoZero"/>
        <c:crossBetween val="between"/>
      </c:valAx>
      <c:spPr>
        <a:noFill/>
        <a:ln w="25400">
          <a:noFill/>
        </a:ln>
      </c:spPr>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3"/>
  </c:pivotSource>
  <c:chart>
    <c:autoTitleDeleted val="1"/>
    <c:pivotFmts>
      <c:pivotFmt>
        <c:idx val="0"/>
        <c:marker>
          <c:symbol val="none"/>
        </c:marker>
      </c:pivotFmt>
    </c:pivotFmts>
    <c:plotArea>
      <c:layout>
        <c:manualLayout>
          <c:layoutTarget val="inner"/>
          <c:xMode val="edge"/>
          <c:yMode val="edge"/>
          <c:x val="3.333333333333334E-2"/>
          <c:y val="2.3148148148148147E-2"/>
          <c:w val="0.93888888888888911"/>
          <c:h val="0.89814814814814814"/>
        </c:manualLayout>
      </c:layout>
      <c:lineChart>
        <c:grouping val="standard"/>
        <c:varyColors val="0"/>
        <c:ser>
          <c:idx val="0"/>
          <c:order val="0"/>
          <c:tx>
            <c:strRef>
              <c:f>KPI!$H$3</c:f>
              <c:strCache>
                <c:ptCount val="1"/>
                <c:pt idx="0">
                  <c:v>Total</c:v>
                </c:pt>
              </c:strCache>
            </c:strRef>
          </c:tx>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ser>
        <c:dLbls>
          <c:showLegendKey val="0"/>
          <c:showVal val="0"/>
          <c:showCatName val="0"/>
          <c:showSerName val="0"/>
          <c:showPercent val="0"/>
          <c:showBubbleSize val="0"/>
        </c:dLbls>
        <c:marker val="1"/>
        <c:smooth val="0"/>
        <c:axId val="257518976"/>
        <c:axId val="257528960"/>
      </c:lineChart>
      <c:catAx>
        <c:axId val="257518976"/>
        <c:scaling>
          <c:orientation val="minMax"/>
        </c:scaling>
        <c:delete val="1"/>
        <c:axPos val="b"/>
        <c:majorTickMark val="out"/>
        <c:minorTickMark val="none"/>
        <c:tickLblPos val="nextTo"/>
        <c:crossAx val="257528960"/>
        <c:crosses val="autoZero"/>
        <c:auto val="1"/>
        <c:lblAlgn val="ctr"/>
        <c:lblOffset val="100"/>
        <c:noMultiLvlLbl val="0"/>
      </c:catAx>
      <c:valAx>
        <c:axId val="257528960"/>
        <c:scaling>
          <c:orientation val="minMax"/>
        </c:scaling>
        <c:delete val="1"/>
        <c:axPos val="l"/>
        <c:numFmt formatCode="General" sourceLinked="1"/>
        <c:majorTickMark val="out"/>
        <c:minorTickMark val="none"/>
        <c:tickLblPos val="nextTo"/>
        <c:crossAx val="257518976"/>
        <c:crosses val="autoZero"/>
        <c:crossBetween val="between"/>
      </c:valAx>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3"/>
  </c:pivotSource>
  <c:chart>
    <c:autoTitleDeleted val="1"/>
    <c:pivotFmts>
      <c:pivotFmt>
        <c:idx val="0"/>
        <c:marker>
          <c:symbol val="none"/>
        </c:marker>
      </c:pivotFmt>
    </c:pivotFmts>
    <c:plotArea>
      <c:layout/>
      <c:lineChart>
        <c:grouping val="standard"/>
        <c:varyColors val="0"/>
        <c:ser>
          <c:idx val="0"/>
          <c:order val="0"/>
          <c:tx>
            <c:strRef>
              <c:f>KPI!$K$3</c:f>
              <c:strCache>
                <c:ptCount val="1"/>
                <c:pt idx="0">
                  <c:v>Total</c:v>
                </c:pt>
              </c:strCache>
            </c:strRef>
          </c:tx>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ser>
        <c:dLbls>
          <c:showLegendKey val="0"/>
          <c:showVal val="0"/>
          <c:showCatName val="0"/>
          <c:showSerName val="0"/>
          <c:showPercent val="0"/>
          <c:showBubbleSize val="0"/>
        </c:dLbls>
        <c:marker val="1"/>
        <c:smooth val="0"/>
        <c:axId val="257534208"/>
        <c:axId val="257548288"/>
      </c:lineChart>
      <c:catAx>
        <c:axId val="257534208"/>
        <c:scaling>
          <c:orientation val="minMax"/>
        </c:scaling>
        <c:delete val="1"/>
        <c:axPos val="b"/>
        <c:majorTickMark val="out"/>
        <c:minorTickMark val="none"/>
        <c:tickLblPos val="nextTo"/>
        <c:crossAx val="257548288"/>
        <c:crosses val="autoZero"/>
        <c:auto val="1"/>
        <c:lblAlgn val="ctr"/>
        <c:lblOffset val="100"/>
        <c:noMultiLvlLbl val="0"/>
      </c:catAx>
      <c:valAx>
        <c:axId val="257548288"/>
        <c:scaling>
          <c:orientation val="minMax"/>
        </c:scaling>
        <c:delete val="1"/>
        <c:axPos val="l"/>
        <c:numFmt formatCode="General" sourceLinked="1"/>
        <c:majorTickMark val="out"/>
        <c:minorTickMark val="none"/>
        <c:tickLblPos val="nextTo"/>
        <c:crossAx val="257534208"/>
        <c:crosses val="autoZero"/>
        <c:crossBetween val="between"/>
      </c:valAx>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
  </c:pivotSource>
  <c:chart>
    <c:autoTitleDeleted val="1"/>
    <c:pivotFmts>
      <c:pivotFmt>
        <c:idx val="0"/>
        <c:marker>
          <c:symbol val="none"/>
        </c:marker>
      </c:pivotFmt>
    </c:pivotFmts>
    <c:plotArea>
      <c:layout/>
      <c:lineChart>
        <c:grouping val="standard"/>
        <c:varyColors val="0"/>
        <c:ser>
          <c:idx val="0"/>
          <c:order val="0"/>
          <c:tx>
            <c:strRef>
              <c:f>KPI!$N$3</c:f>
              <c:strCache>
                <c:ptCount val="1"/>
                <c:pt idx="0">
                  <c:v>Total</c:v>
                </c:pt>
              </c:strCache>
            </c:strRef>
          </c:tx>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ser>
        <c:dLbls>
          <c:showLegendKey val="0"/>
          <c:showVal val="0"/>
          <c:showCatName val="0"/>
          <c:showSerName val="0"/>
          <c:showPercent val="0"/>
          <c:showBubbleSize val="0"/>
        </c:dLbls>
        <c:marker val="1"/>
        <c:smooth val="0"/>
        <c:axId val="257563648"/>
        <c:axId val="257585920"/>
      </c:lineChart>
      <c:catAx>
        <c:axId val="257563648"/>
        <c:scaling>
          <c:orientation val="minMax"/>
        </c:scaling>
        <c:delete val="1"/>
        <c:axPos val="b"/>
        <c:majorTickMark val="out"/>
        <c:minorTickMark val="none"/>
        <c:tickLblPos val="nextTo"/>
        <c:crossAx val="257585920"/>
        <c:crosses val="autoZero"/>
        <c:auto val="1"/>
        <c:lblAlgn val="ctr"/>
        <c:lblOffset val="100"/>
        <c:noMultiLvlLbl val="0"/>
      </c:catAx>
      <c:valAx>
        <c:axId val="257585920"/>
        <c:scaling>
          <c:orientation val="minMax"/>
        </c:scaling>
        <c:delete val="1"/>
        <c:axPos val="l"/>
        <c:numFmt formatCode="General" sourceLinked="1"/>
        <c:majorTickMark val="out"/>
        <c:minorTickMark val="none"/>
        <c:tickLblPos val="nextTo"/>
        <c:crossAx val="257563648"/>
        <c:crosses val="autoZero"/>
        <c:crossBetween val="between"/>
      </c:valAx>
      <c:spPr>
        <a:noFill/>
        <a:ln w="25400">
          <a:noFill/>
        </a:ln>
      </c:spPr>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5"/>
  </c:pivotSource>
  <c:chart>
    <c:autoTitleDeleted val="1"/>
    <c:pivotFmts>
      <c:pivotFmt>
        <c:idx val="0"/>
        <c:marker>
          <c:symbol val="none"/>
        </c:marker>
      </c:pivotFmt>
      <c:pivotFmt>
        <c:idx val="1"/>
        <c:marker>
          <c:symbol val="none"/>
        </c:marker>
      </c:pivotFmt>
      <c:pivotFmt>
        <c:idx val="2"/>
        <c:spPr>
          <a:ln w="34925"/>
        </c:spPr>
        <c:marker>
          <c:symbol val="none"/>
        </c:marker>
      </c:pivotFmt>
      <c:pivotFmt>
        <c:idx val="3"/>
        <c:spPr>
          <a:ln w="34925"/>
        </c:spPr>
        <c:marker>
          <c:symbol val="none"/>
        </c:marker>
      </c:pivotFmt>
      <c:pivotFmt>
        <c:idx val="4"/>
        <c:spPr>
          <a:ln w="34925"/>
        </c:spPr>
        <c:marker>
          <c:symbol val="none"/>
        </c:marker>
      </c:pivotFmt>
    </c:pivotFmts>
    <c:plotArea>
      <c:layout/>
      <c:lineChart>
        <c:grouping val="standard"/>
        <c:varyColors val="0"/>
        <c:ser>
          <c:idx val="0"/>
          <c:order val="0"/>
          <c:tx>
            <c:strRef>
              <c:f>KPI!$B$3</c:f>
              <c:strCache>
                <c:ptCount val="1"/>
                <c:pt idx="0">
                  <c:v>Total</c:v>
                </c:pt>
              </c:strCache>
            </c:strRef>
          </c:tx>
          <c:spPr>
            <a:ln w="34925"/>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ser>
        <c:dLbls>
          <c:showLegendKey val="0"/>
          <c:showVal val="0"/>
          <c:showCatName val="0"/>
          <c:showSerName val="0"/>
          <c:showPercent val="0"/>
          <c:showBubbleSize val="0"/>
        </c:dLbls>
        <c:marker val="1"/>
        <c:smooth val="0"/>
        <c:axId val="257416192"/>
        <c:axId val="262542080"/>
      </c:lineChart>
      <c:catAx>
        <c:axId val="257416192"/>
        <c:scaling>
          <c:orientation val="minMax"/>
        </c:scaling>
        <c:delete val="1"/>
        <c:axPos val="b"/>
        <c:majorTickMark val="out"/>
        <c:minorTickMark val="none"/>
        <c:tickLblPos val="nextTo"/>
        <c:crossAx val="262542080"/>
        <c:crosses val="autoZero"/>
        <c:auto val="1"/>
        <c:lblAlgn val="ctr"/>
        <c:lblOffset val="100"/>
        <c:noMultiLvlLbl val="0"/>
      </c:catAx>
      <c:valAx>
        <c:axId val="262542080"/>
        <c:scaling>
          <c:orientation val="minMax"/>
        </c:scaling>
        <c:delete val="1"/>
        <c:axPos val="l"/>
        <c:numFmt formatCode="General" sourceLinked="1"/>
        <c:majorTickMark val="out"/>
        <c:minorTickMark val="none"/>
        <c:tickLblPos val="nextTo"/>
        <c:crossAx val="257416192"/>
        <c:crosses val="autoZero"/>
        <c:crossBetween val="between"/>
      </c:valAx>
      <c:spPr>
        <a:noFill/>
        <a:ln w="25400">
          <a:noFill/>
        </a:ln>
      </c:spPr>
    </c:plotArea>
    <c:plotVisOnly val="1"/>
    <c:dispBlanksAs val="gap"/>
    <c:showDLblsOverMax val="0"/>
  </c:chart>
  <c:spPr>
    <a:noFill/>
    <a:ln w="25400">
      <a:noFill/>
    </a:ln>
    <a:effectLst>
      <a:outerShdw blurRad="50800" dist="50800" sx="1000" sy="1000" algn="ctr" rotWithShape="0">
        <a:srgbClr val="000000"/>
      </a:outerShdw>
    </a:effectLst>
  </c:spPr>
  <c:printSettings>
    <c:headerFooter/>
    <c:pageMargins b="0.75000000000000078" l="0.70000000000000062" r="0.70000000000000062" t="0.75000000000000078"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10"/>
  </c:pivotSource>
  <c:chart>
    <c:autoTitleDeleted val="1"/>
    <c:pivotFmts>
      <c:pivotFmt>
        <c:idx val="0"/>
        <c:marker>
          <c:symbol val="none"/>
        </c:marker>
      </c:pivotFmt>
      <c:pivotFmt>
        <c:idx val="1"/>
        <c:marker>
          <c:symbol val="none"/>
        </c:marker>
      </c:pivotFmt>
      <c:pivotFmt>
        <c:idx val="2"/>
        <c:spPr>
          <a:ln w="34925"/>
        </c:spPr>
        <c:marker>
          <c:symbol val="none"/>
        </c:marker>
      </c:pivotFmt>
      <c:pivotFmt>
        <c:idx val="3"/>
        <c:spPr>
          <a:ln w="34925"/>
        </c:spPr>
        <c:marker>
          <c:symbol val="none"/>
        </c:marker>
      </c:pivotFmt>
      <c:pivotFmt>
        <c:idx val="4"/>
        <c:spPr>
          <a:ln w="34925"/>
        </c:spPr>
        <c:marker>
          <c:symbol val="none"/>
        </c:marker>
      </c:pivotFmt>
    </c:pivotFmts>
    <c:plotArea>
      <c:layout/>
      <c:lineChart>
        <c:grouping val="standard"/>
        <c:varyColors val="0"/>
        <c:ser>
          <c:idx val="0"/>
          <c:order val="0"/>
          <c:tx>
            <c:strRef>
              <c:f>KPI!$E$3</c:f>
              <c:strCache>
                <c:ptCount val="1"/>
                <c:pt idx="0">
                  <c:v>Total</c:v>
                </c:pt>
              </c:strCache>
            </c:strRef>
          </c:tx>
          <c:spPr>
            <a:ln w="34925"/>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ser>
        <c:dLbls>
          <c:showLegendKey val="0"/>
          <c:showVal val="0"/>
          <c:showCatName val="0"/>
          <c:showSerName val="0"/>
          <c:showPercent val="0"/>
          <c:showBubbleSize val="0"/>
        </c:dLbls>
        <c:marker val="1"/>
        <c:smooth val="0"/>
        <c:axId val="262575232"/>
        <c:axId val="262576768"/>
      </c:lineChart>
      <c:catAx>
        <c:axId val="262575232"/>
        <c:scaling>
          <c:orientation val="minMax"/>
        </c:scaling>
        <c:delete val="1"/>
        <c:axPos val="b"/>
        <c:majorTickMark val="out"/>
        <c:minorTickMark val="none"/>
        <c:tickLblPos val="nextTo"/>
        <c:crossAx val="262576768"/>
        <c:crosses val="autoZero"/>
        <c:auto val="1"/>
        <c:lblAlgn val="ctr"/>
        <c:lblOffset val="100"/>
        <c:noMultiLvlLbl val="0"/>
      </c:catAx>
      <c:valAx>
        <c:axId val="262576768"/>
        <c:scaling>
          <c:orientation val="minMax"/>
        </c:scaling>
        <c:delete val="1"/>
        <c:axPos val="l"/>
        <c:numFmt formatCode="General" sourceLinked="1"/>
        <c:majorTickMark val="out"/>
        <c:minorTickMark val="none"/>
        <c:tickLblPos val="nextTo"/>
        <c:crossAx val="262575232"/>
        <c:crosses val="autoZero"/>
        <c:crossBetween val="between"/>
      </c:valAx>
      <c:spPr>
        <a:noFill/>
        <a:ln w="25400">
          <a:noFill/>
        </a:ln>
      </c:spPr>
    </c:plotArea>
    <c:plotVisOnly val="1"/>
    <c:dispBlanksAs val="gap"/>
    <c:showDLblsOverMax val="0"/>
  </c:chart>
  <c:spPr>
    <a:noFill/>
    <a:ln>
      <a:noFill/>
    </a:ln>
  </c:spPr>
  <c:printSettings>
    <c:headerFooter/>
    <c:pageMargins b="0.75000000000000078" l="0.70000000000000062" r="0.70000000000000062" t="0.7500000000000007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7"/>
  </c:pivotSource>
  <c:chart>
    <c:autoTitleDeleted val="1"/>
    <c:pivotFmts>
      <c:pivotFmt>
        <c:idx val="0"/>
        <c:marker>
          <c:symbol val="none"/>
        </c:marker>
      </c:pivotFmt>
      <c:pivotFmt>
        <c:idx val="1"/>
        <c:marker>
          <c:symbol val="none"/>
        </c:marker>
      </c:pivotFmt>
      <c:pivotFmt>
        <c:idx val="2"/>
        <c:spPr>
          <a:ln w="34925"/>
        </c:spPr>
        <c:marker>
          <c:symbol val="none"/>
        </c:marker>
      </c:pivotFmt>
      <c:pivotFmt>
        <c:idx val="3"/>
        <c:spPr>
          <a:ln w="34925"/>
        </c:spPr>
        <c:marker>
          <c:symbol val="none"/>
        </c:marker>
      </c:pivotFmt>
      <c:pivotFmt>
        <c:idx val="4"/>
        <c:spPr>
          <a:ln w="34925"/>
        </c:spPr>
        <c:marker>
          <c:symbol val="none"/>
        </c:marker>
      </c:pivotFmt>
    </c:pivotFmts>
    <c:plotArea>
      <c:layout>
        <c:manualLayout>
          <c:layoutTarget val="inner"/>
          <c:xMode val="edge"/>
          <c:yMode val="edge"/>
          <c:x val="3.333333333333334E-2"/>
          <c:y val="2.3148148148148147E-2"/>
          <c:w val="0.93888888888888955"/>
          <c:h val="0.89814814814814814"/>
        </c:manualLayout>
      </c:layout>
      <c:lineChart>
        <c:grouping val="standard"/>
        <c:varyColors val="0"/>
        <c:ser>
          <c:idx val="0"/>
          <c:order val="0"/>
          <c:tx>
            <c:strRef>
              <c:f>KPI!$H$3</c:f>
              <c:strCache>
                <c:ptCount val="1"/>
                <c:pt idx="0">
                  <c:v>Total</c:v>
                </c:pt>
              </c:strCache>
            </c:strRef>
          </c:tx>
          <c:spPr>
            <a:ln w="34925"/>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ser>
        <c:dLbls>
          <c:showLegendKey val="0"/>
          <c:showVal val="0"/>
          <c:showCatName val="0"/>
          <c:showSerName val="0"/>
          <c:showPercent val="0"/>
          <c:showBubbleSize val="0"/>
        </c:dLbls>
        <c:marker val="1"/>
        <c:smooth val="0"/>
        <c:axId val="262589440"/>
        <c:axId val="262615808"/>
      </c:lineChart>
      <c:catAx>
        <c:axId val="262589440"/>
        <c:scaling>
          <c:orientation val="minMax"/>
        </c:scaling>
        <c:delete val="1"/>
        <c:axPos val="b"/>
        <c:majorTickMark val="out"/>
        <c:minorTickMark val="none"/>
        <c:tickLblPos val="nextTo"/>
        <c:crossAx val="262615808"/>
        <c:crosses val="autoZero"/>
        <c:auto val="1"/>
        <c:lblAlgn val="ctr"/>
        <c:lblOffset val="100"/>
        <c:noMultiLvlLbl val="0"/>
      </c:catAx>
      <c:valAx>
        <c:axId val="262615808"/>
        <c:scaling>
          <c:orientation val="minMax"/>
        </c:scaling>
        <c:delete val="1"/>
        <c:axPos val="l"/>
        <c:numFmt formatCode="General" sourceLinked="1"/>
        <c:majorTickMark val="out"/>
        <c:minorTickMark val="none"/>
        <c:tickLblPos val="nextTo"/>
        <c:crossAx val="262589440"/>
        <c:crosses val="autoZero"/>
        <c:crossBetween val="between"/>
      </c:valAx>
      <c:spPr>
        <a:noFill/>
        <a:ln>
          <a:noFill/>
        </a:ln>
      </c:spPr>
    </c:plotArea>
    <c:plotVisOnly val="1"/>
    <c:dispBlanksAs val="gap"/>
    <c:showDLblsOverMax val="0"/>
  </c:chart>
  <c:spPr>
    <a:noFill/>
    <a:ln>
      <a:noFill/>
    </a:ln>
  </c:spPr>
  <c:printSettings>
    <c:headerFooter/>
    <c:pageMargins b="0.75000000000000078" l="0.70000000000000062" r="0.70000000000000062" t="0.75000000000000078"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7"/>
  </c:pivotSource>
  <c:chart>
    <c:autoTitleDeleted val="1"/>
    <c:pivotFmts>
      <c:pivotFmt>
        <c:idx val="0"/>
        <c:marker>
          <c:symbol val="none"/>
        </c:marker>
      </c:pivotFmt>
      <c:pivotFmt>
        <c:idx val="1"/>
        <c:marker>
          <c:symbol val="none"/>
        </c:marker>
      </c:pivotFmt>
      <c:pivotFmt>
        <c:idx val="2"/>
        <c:spPr>
          <a:ln w="34925"/>
        </c:spPr>
        <c:marker>
          <c:symbol val="none"/>
        </c:marker>
      </c:pivotFmt>
      <c:pivotFmt>
        <c:idx val="3"/>
        <c:spPr>
          <a:ln w="34925"/>
        </c:spPr>
        <c:marker>
          <c:symbol val="none"/>
        </c:marker>
      </c:pivotFmt>
      <c:pivotFmt>
        <c:idx val="4"/>
        <c:spPr>
          <a:ln w="34925"/>
        </c:spPr>
        <c:marker>
          <c:symbol val="none"/>
        </c:marker>
      </c:pivotFmt>
    </c:pivotFmts>
    <c:plotArea>
      <c:layout/>
      <c:lineChart>
        <c:grouping val="standard"/>
        <c:varyColors val="0"/>
        <c:ser>
          <c:idx val="0"/>
          <c:order val="0"/>
          <c:tx>
            <c:strRef>
              <c:f>KPI!$K$3</c:f>
              <c:strCache>
                <c:ptCount val="1"/>
                <c:pt idx="0">
                  <c:v>Total</c:v>
                </c:pt>
              </c:strCache>
            </c:strRef>
          </c:tx>
          <c:spPr>
            <a:ln w="34925"/>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ser>
        <c:dLbls>
          <c:showLegendKey val="0"/>
          <c:showVal val="0"/>
          <c:showCatName val="0"/>
          <c:showSerName val="0"/>
          <c:showPercent val="0"/>
          <c:showBubbleSize val="0"/>
        </c:dLbls>
        <c:marker val="1"/>
        <c:smooth val="0"/>
        <c:axId val="262648960"/>
        <c:axId val="262650496"/>
      </c:lineChart>
      <c:catAx>
        <c:axId val="262648960"/>
        <c:scaling>
          <c:orientation val="minMax"/>
        </c:scaling>
        <c:delete val="1"/>
        <c:axPos val="b"/>
        <c:majorTickMark val="out"/>
        <c:minorTickMark val="none"/>
        <c:tickLblPos val="nextTo"/>
        <c:crossAx val="262650496"/>
        <c:crosses val="autoZero"/>
        <c:auto val="1"/>
        <c:lblAlgn val="ctr"/>
        <c:lblOffset val="100"/>
        <c:noMultiLvlLbl val="0"/>
      </c:catAx>
      <c:valAx>
        <c:axId val="262650496"/>
        <c:scaling>
          <c:orientation val="minMax"/>
        </c:scaling>
        <c:delete val="1"/>
        <c:axPos val="l"/>
        <c:numFmt formatCode="General" sourceLinked="1"/>
        <c:majorTickMark val="out"/>
        <c:minorTickMark val="none"/>
        <c:tickLblPos val="nextTo"/>
        <c:crossAx val="262648960"/>
        <c:crosses val="autoZero"/>
        <c:crossBetween val="between"/>
      </c:valAx>
      <c:spPr>
        <a:noFill/>
        <a:ln>
          <a:noFill/>
        </a:ln>
      </c:spPr>
    </c:plotArea>
    <c:plotVisOnly val="1"/>
    <c:dispBlanksAs val="gap"/>
    <c:showDLblsOverMax val="0"/>
  </c:chart>
  <c:spPr>
    <a:noFill/>
    <a:ln>
      <a:noFill/>
    </a:ln>
  </c:spPr>
  <c:printSettings>
    <c:headerFooter/>
    <c:pageMargins b="0.75000000000000078" l="0.70000000000000062" r="0.70000000000000062" t="0.75000000000000078"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8"/>
  </c:pivotSource>
  <c:chart>
    <c:autoTitleDeleted val="1"/>
    <c:pivotFmts>
      <c:pivotFmt>
        <c:idx val="0"/>
        <c:marker>
          <c:symbol val="none"/>
        </c:marker>
      </c:pivotFmt>
      <c:pivotFmt>
        <c:idx val="1"/>
        <c:marker>
          <c:symbol val="none"/>
        </c:marker>
      </c:pivotFmt>
      <c:pivotFmt>
        <c:idx val="2"/>
        <c:spPr>
          <a:ln w="31750"/>
        </c:spPr>
        <c:marker>
          <c:symbol val="none"/>
        </c:marker>
      </c:pivotFmt>
      <c:pivotFmt>
        <c:idx val="3"/>
        <c:spPr>
          <a:ln w="31750"/>
        </c:spPr>
        <c:marker>
          <c:symbol val="none"/>
        </c:marker>
      </c:pivotFmt>
      <c:pivotFmt>
        <c:idx val="4"/>
        <c:spPr>
          <a:ln w="31750"/>
        </c:spPr>
        <c:marker>
          <c:symbol val="none"/>
        </c:marker>
      </c:pivotFmt>
    </c:pivotFmts>
    <c:plotArea>
      <c:layout/>
      <c:lineChart>
        <c:grouping val="standard"/>
        <c:varyColors val="0"/>
        <c:ser>
          <c:idx val="0"/>
          <c:order val="0"/>
          <c:tx>
            <c:strRef>
              <c:f>KPI!$N$3</c:f>
              <c:strCache>
                <c:ptCount val="1"/>
                <c:pt idx="0">
                  <c:v>Total</c:v>
                </c:pt>
              </c:strCache>
            </c:strRef>
          </c:tx>
          <c:spPr>
            <a:ln w="31750"/>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ser>
        <c:dLbls>
          <c:showLegendKey val="0"/>
          <c:showVal val="0"/>
          <c:showCatName val="0"/>
          <c:showSerName val="0"/>
          <c:showPercent val="0"/>
          <c:showBubbleSize val="0"/>
        </c:dLbls>
        <c:marker val="1"/>
        <c:smooth val="0"/>
        <c:axId val="262667264"/>
        <c:axId val="264778496"/>
      </c:lineChart>
      <c:catAx>
        <c:axId val="262667264"/>
        <c:scaling>
          <c:orientation val="minMax"/>
        </c:scaling>
        <c:delete val="1"/>
        <c:axPos val="b"/>
        <c:majorTickMark val="out"/>
        <c:minorTickMark val="none"/>
        <c:tickLblPos val="nextTo"/>
        <c:crossAx val="264778496"/>
        <c:crosses val="autoZero"/>
        <c:auto val="1"/>
        <c:lblAlgn val="ctr"/>
        <c:lblOffset val="100"/>
        <c:noMultiLvlLbl val="0"/>
      </c:catAx>
      <c:valAx>
        <c:axId val="264778496"/>
        <c:scaling>
          <c:orientation val="minMax"/>
        </c:scaling>
        <c:delete val="1"/>
        <c:axPos val="l"/>
        <c:numFmt formatCode="General" sourceLinked="1"/>
        <c:majorTickMark val="out"/>
        <c:minorTickMark val="none"/>
        <c:tickLblPos val="nextTo"/>
        <c:crossAx val="262667264"/>
        <c:crosses val="autoZero"/>
        <c:crossBetween val="between"/>
      </c:valAx>
      <c:spPr>
        <a:noFill/>
        <a:ln w="25400">
          <a:noFill/>
        </a:ln>
      </c:spPr>
    </c:plotArea>
    <c:plotVisOnly val="1"/>
    <c:dispBlanksAs val="gap"/>
    <c:showDLblsOverMax val="0"/>
  </c:chart>
  <c:spPr>
    <a:noFill/>
    <a:ln>
      <a:noFill/>
    </a:ln>
  </c:spPr>
  <c:printSettings>
    <c:headerFooter/>
    <c:pageMargins b="0.75000000000000078" l="0.70000000000000062" r="0.70000000000000062" t="0.75000000000000078"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s>
    <c:plotArea>
      <c:layout/>
      <c:areaChart>
        <c:grouping val="stacked"/>
        <c:varyColors val="0"/>
        <c:ser>
          <c:idx val="1"/>
          <c:order val="1"/>
          <c:tx>
            <c:strRef>
              <c:f>'Combo chart'!$C$3:$C$4</c:f>
              <c:strCache>
                <c:ptCount val="1"/>
                <c:pt idx="0">
                  <c:v>Sum of Profit</c:v>
                </c:pt>
              </c:strCache>
            </c:strRef>
          </c:tx>
          <c:cat>
            <c:strRef>
              <c:f>'Combo chart'!$A$5:$A$17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chart'!$C$5:$C$17</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er>
        <c:dLbls>
          <c:showLegendKey val="0"/>
          <c:showVal val="0"/>
          <c:showCatName val="0"/>
          <c:showSerName val="0"/>
          <c:showPercent val="0"/>
          <c:showBubbleSize val="0"/>
        </c:dLbls>
        <c:axId val="264829568"/>
        <c:axId val="264828032"/>
      </c:areaChart>
      <c:barChart>
        <c:barDir val="col"/>
        <c:grouping val="clustered"/>
        <c:varyColors val="0"/>
        <c:ser>
          <c:idx val="0"/>
          <c:order val="0"/>
          <c:tx>
            <c:strRef>
              <c:f>'Combo chart'!$B$3:$B$4</c:f>
              <c:strCache>
                <c:ptCount val="1"/>
                <c:pt idx="0">
                  <c:v>Sum of Sales</c:v>
                </c:pt>
              </c:strCache>
            </c:strRef>
          </c:tx>
          <c:invertIfNegative val="0"/>
          <c:cat>
            <c:strRef>
              <c:f>'Combo chart'!$A$5:$A$17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chart'!$B$5:$B$17</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er>
        <c:dLbls>
          <c:showLegendKey val="0"/>
          <c:showVal val="0"/>
          <c:showCatName val="0"/>
          <c:showSerName val="0"/>
          <c:showPercent val="0"/>
          <c:showBubbleSize val="0"/>
        </c:dLbls>
        <c:gapWidth val="150"/>
        <c:overlap val="1"/>
        <c:axId val="264808320"/>
        <c:axId val="264809856"/>
      </c:barChart>
      <c:catAx>
        <c:axId val="264808320"/>
        <c:scaling>
          <c:orientation val="minMax"/>
        </c:scaling>
        <c:delete val="0"/>
        <c:axPos val="b"/>
        <c:majorTickMark val="out"/>
        <c:minorTickMark val="none"/>
        <c:tickLblPos val="nextTo"/>
        <c:crossAx val="264809856"/>
        <c:crosses val="autoZero"/>
        <c:auto val="1"/>
        <c:lblAlgn val="ctr"/>
        <c:lblOffset val="100"/>
        <c:noMultiLvlLbl val="0"/>
      </c:catAx>
      <c:valAx>
        <c:axId val="264809856"/>
        <c:scaling>
          <c:orientation val="minMax"/>
        </c:scaling>
        <c:delete val="0"/>
        <c:axPos val="l"/>
        <c:numFmt formatCode="&quot;$&quot;\ 0,.&quot;k&quot;" sourceLinked="0"/>
        <c:majorTickMark val="out"/>
        <c:minorTickMark val="none"/>
        <c:tickLblPos val="nextTo"/>
        <c:spPr>
          <a:noFill/>
          <a:ln>
            <a:noFill/>
          </a:ln>
        </c:spPr>
        <c:crossAx val="264808320"/>
        <c:crosses val="autoZero"/>
        <c:crossBetween val="between"/>
      </c:valAx>
      <c:valAx>
        <c:axId val="264828032"/>
        <c:scaling>
          <c:orientation val="minMax"/>
        </c:scaling>
        <c:delete val="0"/>
        <c:axPos val="r"/>
        <c:numFmt formatCode="&quot;$&quot;\ 0,.&quot;k&quot;" sourceLinked="0"/>
        <c:majorTickMark val="out"/>
        <c:minorTickMark val="none"/>
        <c:tickLblPos val="nextTo"/>
        <c:spPr>
          <a:noFill/>
          <a:ln>
            <a:noFill/>
          </a:ln>
        </c:spPr>
        <c:crossAx val="264829568"/>
        <c:crosses val="max"/>
        <c:crossBetween val="between"/>
      </c:valAx>
      <c:catAx>
        <c:axId val="264829568"/>
        <c:scaling>
          <c:orientation val="minMax"/>
        </c:scaling>
        <c:delete val="1"/>
        <c:axPos val="b"/>
        <c:majorTickMark val="out"/>
        <c:minorTickMark val="none"/>
        <c:tickLblPos val="nextTo"/>
        <c:crossAx val="264828032"/>
        <c:crosses val="autoZero"/>
        <c:auto val="1"/>
        <c:lblAlgn val="ctr"/>
        <c:lblOffset val="100"/>
        <c:noMultiLvlLbl val="0"/>
      </c:catAx>
      <c:spPr>
        <a:noFill/>
        <a:ln>
          <a:noFill/>
        </a:ln>
      </c:spPr>
    </c:plotArea>
    <c:legend>
      <c:legendPos val="t"/>
      <c:layout/>
      <c:overlay val="0"/>
      <c:spPr>
        <a:ln>
          <a:noFill/>
        </a:ln>
      </c:spPr>
    </c:legend>
    <c:plotVisOnly val="1"/>
    <c:dispBlanksAs val="zero"/>
    <c:showDLblsOverMax val="0"/>
  </c:chart>
  <c:spPr>
    <a:noFill/>
    <a:ln>
      <a:noFill/>
    </a:ln>
  </c:spPr>
  <c:txPr>
    <a:bodyPr/>
    <a:lstStyle/>
    <a:p>
      <a:pPr>
        <a:defRPr>
          <a:solidFill>
            <a:schemeClr val="bg1"/>
          </a:solidFill>
        </a:defRPr>
      </a:pPr>
      <a:endParaRPr lang="en-US"/>
    </a:p>
  </c:txPr>
  <c:printSettings>
    <c:headerFooter/>
    <c:pageMargins b="0.75000000000000089" l="0.70000000000000062" r="0.70000000000000062" t="0.75000000000000089" header="0.30000000000000032" footer="0.30000000000000032"/>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'Bar chart(waterfall chart)'!$E$3</c:f>
              <c:strCache>
                <c:ptCount val="1"/>
                <c:pt idx="0">
                  <c:v>Profit</c:v>
                </c:pt>
              </c:strCache>
            </c:strRef>
          </c:tx>
          <c:invertIfNegative val="0"/>
          <c:cat>
            <c:strRef>
              <c:f>'Bar chart(waterfall chart)'!$D$4:$D$7</c:f>
              <c:strCache>
                <c:ptCount val="4"/>
                <c:pt idx="0">
                  <c:v>Furniture</c:v>
                </c:pt>
                <c:pt idx="1">
                  <c:v>Office Supplies</c:v>
                </c:pt>
                <c:pt idx="2">
                  <c:v>Technology</c:v>
                </c:pt>
                <c:pt idx="3">
                  <c:v>Grand Total</c:v>
                </c:pt>
              </c:strCache>
            </c:strRef>
          </c:cat>
          <c:val>
            <c:numRef>
              <c:f>'Bar chart(waterfall chart)'!$E$4:$E$7</c:f>
              <c:numCache>
                <c:formatCode>"$"\ 0.00,"k"</c:formatCode>
                <c:ptCount val="4"/>
                <c:pt idx="0">
                  <c:v>18451.272799999992</c:v>
                </c:pt>
                <c:pt idx="1">
                  <c:v>122490.8008000001</c:v>
                </c:pt>
                <c:pt idx="2">
                  <c:v>145454.9480999998</c:v>
                </c:pt>
                <c:pt idx="3">
                  <c:v>286397.02169999992</c:v>
                </c:pt>
              </c:numCache>
            </c:numRef>
          </c:val>
        </c:ser>
        <c:dLbls>
          <c:showLegendKey val="0"/>
          <c:showVal val="0"/>
          <c:showCatName val="0"/>
          <c:showSerName val="0"/>
          <c:showPercent val="0"/>
          <c:showBubbleSize val="0"/>
        </c:dLbls>
        <c:gapWidth val="150"/>
        <c:axId val="264972544"/>
        <c:axId val="264974336"/>
      </c:barChart>
      <c:catAx>
        <c:axId val="264972544"/>
        <c:scaling>
          <c:orientation val="minMax"/>
        </c:scaling>
        <c:delete val="0"/>
        <c:axPos val="l"/>
        <c:majorTickMark val="out"/>
        <c:minorTickMark val="none"/>
        <c:tickLblPos val="nextTo"/>
        <c:spPr>
          <a:ln>
            <a:noFill/>
          </a:ln>
        </c:spPr>
        <c:crossAx val="264974336"/>
        <c:crosses val="autoZero"/>
        <c:auto val="1"/>
        <c:lblAlgn val="ctr"/>
        <c:lblOffset val="100"/>
        <c:noMultiLvlLbl val="0"/>
      </c:catAx>
      <c:valAx>
        <c:axId val="264974336"/>
        <c:scaling>
          <c:orientation val="minMax"/>
        </c:scaling>
        <c:delete val="0"/>
        <c:axPos val="b"/>
        <c:majorGridlines/>
        <c:numFmt formatCode="&quot;$&quot;\ 0,.&quot;k&quot;" sourceLinked="0"/>
        <c:majorTickMark val="out"/>
        <c:minorTickMark val="none"/>
        <c:tickLblPos val="nextTo"/>
        <c:spPr>
          <a:noFill/>
          <a:ln>
            <a:noFill/>
          </a:ln>
        </c:spPr>
        <c:crossAx val="264972544"/>
        <c:crosses val="autoZero"/>
        <c:crossBetween val="between"/>
      </c:valAx>
      <c:spPr>
        <a:noFill/>
      </c:spPr>
    </c:plotArea>
    <c:plotVisOnly val="1"/>
    <c:dispBlanksAs val="gap"/>
    <c:showDLblsOverMax val="0"/>
  </c:chart>
  <c:spPr>
    <a:noFill/>
    <a:ln>
      <a:noFill/>
    </a:ln>
  </c:spPr>
  <c:txPr>
    <a:bodyPr/>
    <a:lstStyle/>
    <a:p>
      <a:pPr>
        <a:defRPr>
          <a:solidFill>
            <a:schemeClr val="bg1"/>
          </a:solidFill>
        </a:defRPr>
      </a:pPr>
      <a:endParaRPr lang="en-US"/>
    </a:p>
  </c:txPr>
  <c:printSettings>
    <c:headerFooter/>
    <c:pageMargins b="0.75000000000000089" l="0.70000000000000062" r="0.70000000000000062" t="0.75000000000000089"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42592592592594"/>
          <c:y val="2.3148148148148147E-2"/>
          <c:w val="0.58611111111111081"/>
          <c:h val="0.97685185185185219"/>
        </c:manualLayout>
      </c:layout>
      <c:doughnutChart>
        <c:varyColors val="1"/>
        <c:ser>
          <c:idx val="0"/>
          <c:order val="0"/>
          <c:tx>
            <c:strRef>
              <c:f>'pie chart'!$E$3</c:f>
              <c:strCache>
                <c:ptCount val="1"/>
                <c:pt idx="0">
                  <c:v>Sum of Sales in %</c:v>
                </c:pt>
              </c:strCache>
            </c:strRef>
          </c:tx>
          <c:spPr>
            <a:ln>
              <a:noFill/>
            </a:ln>
          </c:spPr>
          <c:dLbls>
            <c:dLbl>
              <c:idx val="2"/>
              <c:layout>
                <c:manualLayout>
                  <c:x val="0"/>
                  <c:y val="-3.8580246913580245E-2"/>
                </c:manualLayout>
              </c:layout>
              <c:showLegendKey val="0"/>
              <c:showVal val="1"/>
              <c:showCatName val="0"/>
              <c:showSerName val="0"/>
              <c:showPercent val="0"/>
              <c:showBubbleSize val="0"/>
            </c:dLbl>
            <c:spPr>
              <a:noFill/>
              <a:scene3d>
                <a:camera prst="orthographicFront"/>
                <a:lightRig rig="threePt" dir="t"/>
              </a:scene3d>
              <a:sp3d>
                <a:bevelB prst="relaxedInset"/>
              </a:sp3d>
            </c:spPr>
            <c:txPr>
              <a:bodyPr rot="0"/>
              <a:lstStyle/>
              <a:p>
                <a:pPr>
                  <a:defRPr/>
                </a:pPr>
                <a:endParaRPr lang="en-US"/>
              </a:p>
            </c:txPr>
            <c:showLegendKey val="0"/>
            <c:showVal val="1"/>
            <c:showCatName val="0"/>
            <c:showSerName val="0"/>
            <c:showPercent val="0"/>
            <c:showBubbleSize val="0"/>
            <c:showLeaderLines val="1"/>
          </c:dLbls>
          <c:cat>
            <c:strRef>
              <c:f>'pie chart'!$D$4:$D$7</c:f>
              <c:strCache>
                <c:ptCount val="4"/>
                <c:pt idx="0">
                  <c:v>Furniture</c:v>
                </c:pt>
                <c:pt idx="1">
                  <c:v>Office Supplies</c:v>
                </c:pt>
                <c:pt idx="2">
                  <c:v>Technology</c:v>
                </c:pt>
                <c:pt idx="3">
                  <c:v>Grand Total</c:v>
                </c:pt>
              </c:strCache>
            </c:strRef>
          </c:cat>
          <c:val>
            <c:numRef>
              <c:f>'pie chart'!$E$4:$E$6</c:f>
              <c:numCache>
                <c:formatCode>0.00%</c:formatCode>
                <c:ptCount val="3"/>
                <c:pt idx="0">
                  <c:v>0.32300170530281774</c:v>
                </c:pt>
                <c:pt idx="1">
                  <c:v>0.31301008302169103</c:v>
                </c:pt>
                <c:pt idx="2">
                  <c:v>0.36398821167549117</c:v>
                </c:pt>
              </c:numCache>
            </c:numRef>
          </c:val>
        </c:ser>
        <c:dLbls>
          <c:showLegendKey val="0"/>
          <c:showVal val="0"/>
          <c:showCatName val="0"/>
          <c:showSerName val="0"/>
          <c:showPercent val="0"/>
          <c:showBubbleSize val="0"/>
          <c:showLeaderLines val="1"/>
        </c:dLbls>
        <c:firstSliceAng val="0"/>
        <c:holeSize val="63"/>
      </c:doughnutChart>
    </c:plotArea>
    <c:plotVisOnly val="1"/>
    <c:dispBlanksAs val="gap"/>
    <c:showDLblsOverMax val="0"/>
  </c:chart>
  <c:spPr>
    <a:noFill/>
    <a:ln>
      <a:noFill/>
    </a:ln>
  </c:spPr>
  <c:txPr>
    <a:bodyPr/>
    <a:lstStyle/>
    <a:p>
      <a:pPr>
        <a:defRPr>
          <a:solidFill>
            <a:schemeClr val="tx1"/>
          </a:solidFill>
        </a:defRPr>
      </a:pPr>
      <a:endParaRPr lang="en-US"/>
    </a:p>
  </c:txPr>
  <c:printSettings>
    <c:headerFooter/>
    <c:pageMargins b="0.75000000000000089" l="0.70000000000000062" r="0.70000000000000062" t="0.75000000000000089"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perspective val="30"/>
    </c:view3D>
    <c:floor>
      <c:thickness val="0"/>
    </c:floor>
    <c:sideWall>
      <c:thickness val="0"/>
    </c:sideWall>
    <c:backWall>
      <c:thickness val="0"/>
    </c:backWall>
    <c:plotArea>
      <c:layout/>
      <c:area3DChart>
        <c:grouping val="standard"/>
        <c:varyColors val="0"/>
        <c:ser>
          <c:idx val="0"/>
          <c:order val="0"/>
          <c:tx>
            <c:strRef>
              <c:f>'Map chart '!$E$3</c:f>
              <c:strCache>
                <c:ptCount val="1"/>
                <c:pt idx="0">
                  <c:v>Sales</c:v>
                </c:pt>
              </c:strCache>
            </c:strRef>
          </c:tx>
          <c:spPr>
            <a:gradFill flip="none" rotWithShape="1">
              <a:gsLst>
                <a:gs pos="26000">
                  <a:srgbClr val="4472C4">
                    <a:lumMod val="60000"/>
                    <a:lumOff val="40000"/>
                  </a:srgbClr>
                </a:gs>
                <a:gs pos="39999">
                  <a:srgbClr val="85C2FF"/>
                </a:gs>
                <a:gs pos="70000">
                  <a:srgbClr val="C4D6EB"/>
                </a:gs>
                <a:gs pos="100000">
                  <a:srgbClr val="FFEBFA"/>
                </a:gs>
              </a:gsLst>
              <a:path path="shape">
                <a:fillToRect l="50000" t="50000" r="50000" b="50000"/>
              </a:path>
              <a:tileRect/>
            </a:gradFill>
          </c:spPr>
          <c:cat>
            <c:strRef>
              <c:f>'Map chart '!$D$4:$D$52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'Map chart '!$E$4:$E$52</c:f>
              <c:numCache>
                <c:formatCode>"$"\ 0.00,"k"</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er>
        <c:dLbls>
          <c:showLegendKey val="0"/>
          <c:showVal val="0"/>
          <c:showCatName val="0"/>
          <c:showSerName val="0"/>
          <c:showPercent val="0"/>
          <c:showBubbleSize val="0"/>
        </c:dLbls>
        <c:axId val="265020928"/>
        <c:axId val="265022464"/>
        <c:axId val="264978432"/>
      </c:area3DChart>
      <c:catAx>
        <c:axId val="265020928"/>
        <c:scaling>
          <c:orientation val="minMax"/>
        </c:scaling>
        <c:delete val="0"/>
        <c:axPos val="b"/>
        <c:majorTickMark val="out"/>
        <c:minorTickMark val="none"/>
        <c:tickLblPos val="nextTo"/>
        <c:txPr>
          <a:bodyPr/>
          <a:lstStyle/>
          <a:p>
            <a:pPr>
              <a:defRPr>
                <a:solidFill>
                  <a:schemeClr val="bg1"/>
                </a:solidFill>
              </a:defRPr>
            </a:pPr>
            <a:endParaRPr lang="en-US"/>
          </a:p>
        </c:txPr>
        <c:crossAx val="265022464"/>
        <c:crosses val="autoZero"/>
        <c:auto val="1"/>
        <c:lblAlgn val="ctr"/>
        <c:lblOffset val="100"/>
        <c:noMultiLvlLbl val="0"/>
      </c:catAx>
      <c:valAx>
        <c:axId val="265022464"/>
        <c:scaling>
          <c:orientation val="minMax"/>
        </c:scaling>
        <c:delete val="0"/>
        <c:axPos val="l"/>
        <c:numFmt formatCode="&quot;$&quot;\ 0,.&quot;k&quot;" sourceLinked="0"/>
        <c:majorTickMark val="out"/>
        <c:minorTickMark val="none"/>
        <c:tickLblPos val="nextTo"/>
        <c:spPr>
          <a:ln>
            <a:noFill/>
          </a:ln>
        </c:spPr>
        <c:txPr>
          <a:bodyPr/>
          <a:lstStyle/>
          <a:p>
            <a:pPr>
              <a:defRPr>
                <a:solidFill>
                  <a:schemeClr val="bg1"/>
                </a:solidFill>
              </a:defRPr>
            </a:pPr>
            <a:endParaRPr lang="en-US"/>
          </a:p>
        </c:txPr>
        <c:crossAx val="265020928"/>
        <c:crosses val="autoZero"/>
        <c:crossBetween val="midCat"/>
      </c:valAx>
      <c:serAx>
        <c:axId val="264978432"/>
        <c:scaling>
          <c:orientation val="minMax"/>
        </c:scaling>
        <c:delete val="0"/>
        <c:axPos val="b"/>
        <c:majorTickMark val="out"/>
        <c:minorTickMark val="none"/>
        <c:tickLblPos val="nextTo"/>
        <c:txPr>
          <a:bodyPr/>
          <a:lstStyle/>
          <a:p>
            <a:pPr>
              <a:defRPr>
                <a:solidFill>
                  <a:schemeClr val="bg1"/>
                </a:solidFill>
              </a:defRPr>
            </a:pPr>
            <a:endParaRPr lang="en-US"/>
          </a:p>
        </c:txPr>
        <c:crossAx val="265022464"/>
        <c:crosses val="autoZero"/>
      </c:serAx>
      <c:spPr>
        <a:noFill/>
      </c:spPr>
    </c:plotArea>
    <c:plotVisOnly val="1"/>
    <c:dispBlanksAs val="zero"/>
    <c:showDLblsOverMax val="0"/>
  </c:chart>
  <c:spPr>
    <a:noFill/>
    <a:ln>
      <a:noFill/>
    </a:ln>
  </c:spPr>
  <c:printSettings>
    <c:headerFooter/>
    <c:pageMargins b="0.75000000000000089" l="0.70000000000000062" r="0.70000000000000062" t="0.75000000000000089"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4"/>
  </c:pivotSource>
  <c:chart>
    <c:autoTitleDeleted val="1"/>
    <c:pivotFmts>
      <c:pivotFmt>
        <c:idx val="0"/>
        <c:marker>
          <c:symbol val="none"/>
        </c:marker>
      </c:pivotFmt>
      <c:pivotFmt>
        <c:idx val="1"/>
        <c:marker>
          <c:symbol val="none"/>
        </c:marker>
      </c:pivotFmt>
      <c:pivotFmt>
        <c:idx val="2"/>
        <c:spPr>
          <a:gradFill>
            <a:gsLst>
              <a:gs pos="0">
                <a:srgbClr val="5E9EFF"/>
              </a:gs>
              <a:gs pos="71000">
                <a:srgbClr val="85C2FF"/>
              </a:gs>
              <a:gs pos="70000">
                <a:srgbClr val="C4D6EB"/>
              </a:gs>
              <a:gs pos="100000">
                <a:srgbClr val="FFEBFA"/>
              </a:gs>
            </a:gsLst>
            <a:lin ang="5400000" scaled="0"/>
          </a:gradFill>
        </c:spPr>
        <c:marker>
          <c:symbol val="none"/>
        </c:marker>
      </c:pivotFmt>
      <c:pivotFmt>
        <c:idx val="3"/>
        <c:spPr>
          <a:gradFill>
            <a:gsLst>
              <a:gs pos="0">
                <a:srgbClr val="5E9EFF"/>
              </a:gs>
              <a:gs pos="71000">
                <a:srgbClr val="85C2FF"/>
              </a:gs>
              <a:gs pos="70000">
                <a:srgbClr val="C4D6EB"/>
              </a:gs>
              <a:gs pos="100000">
                <a:srgbClr val="FFEBFA"/>
              </a:gs>
            </a:gsLst>
            <a:lin ang="5400000" scaled="0"/>
          </a:gradFill>
        </c:spPr>
        <c:marker>
          <c:symbol val="none"/>
        </c:marker>
      </c:pivotFmt>
      <c:pivotFmt>
        <c:idx val="4"/>
        <c:spPr>
          <a:gradFill>
            <a:gsLst>
              <a:gs pos="0">
                <a:srgbClr val="5E9EFF"/>
              </a:gs>
              <a:gs pos="71000">
                <a:srgbClr val="85C2FF"/>
              </a:gs>
              <a:gs pos="70000">
                <a:srgbClr val="C4D6EB"/>
              </a:gs>
              <a:gs pos="100000">
                <a:srgbClr val="FFEBFA"/>
              </a:gs>
            </a:gsLst>
            <a:lin ang="5400000" scaled="0"/>
          </a:gradFill>
        </c:spPr>
        <c:marker>
          <c:symbol val="none"/>
        </c:marker>
      </c:pivotFmt>
    </c:pivotFmts>
    <c:plotArea>
      <c:layout/>
      <c:barChart>
        <c:barDir val="bar"/>
        <c:grouping val="clustered"/>
        <c:varyColors val="0"/>
        <c:ser>
          <c:idx val="0"/>
          <c:order val="0"/>
          <c:tx>
            <c:strRef>
              <c:f>'Top 5'!$B$3</c:f>
              <c:strCache>
                <c:ptCount val="1"/>
                <c:pt idx="0">
                  <c:v>Total</c:v>
                </c:pt>
              </c:strCache>
            </c:strRef>
          </c:tx>
          <c:spPr>
            <a:gradFill>
              <a:gsLst>
                <a:gs pos="0">
                  <a:srgbClr val="5E9EFF"/>
                </a:gs>
                <a:gs pos="71000">
                  <a:srgbClr val="85C2FF"/>
                </a:gs>
                <a:gs pos="70000">
                  <a:srgbClr val="C4D6EB"/>
                </a:gs>
                <a:gs pos="100000">
                  <a:srgbClr val="FFEBFA"/>
                </a:gs>
              </a:gsLst>
              <a:lin ang="5400000" scaled="0"/>
            </a:gradFill>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ser>
        <c:dLbls>
          <c:showLegendKey val="0"/>
          <c:showVal val="0"/>
          <c:showCatName val="0"/>
          <c:showSerName val="0"/>
          <c:showPercent val="0"/>
          <c:showBubbleSize val="0"/>
        </c:dLbls>
        <c:gapWidth val="150"/>
        <c:axId val="265073408"/>
        <c:axId val="265074944"/>
      </c:barChart>
      <c:catAx>
        <c:axId val="265073408"/>
        <c:scaling>
          <c:orientation val="minMax"/>
        </c:scaling>
        <c:delete val="0"/>
        <c:axPos val="l"/>
        <c:majorTickMark val="out"/>
        <c:minorTickMark val="none"/>
        <c:tickLblPos val="nextTo"/>
        <c:crossAx val="265074944"/>
        <c:crosses val="autoZero"/>
        <c:auto val="1"/>
        <c:lblAlgn val="ctr"/>
        <c:lblOffset val="100"/>
        <c:noMultiLvlLbl val="0"/>
      </c:catAx>
      <c:valAx>
        <c:axId val="265074944"/>
        <c:scaling>
          <c:orientation val="minMax"/>
        </c:scaling>
        <c:delete val="0"/>
        <c:axPos val="b"/>
        <c:numFmt formatCode="&quot;$&quot;\ 0,.&quot;k&quot;" sourceLinked="0"/>
        <c:majorTickMark val="out"/>
        <c:minorTickMark val="none"/>
        <c:tickLblPos val="nextTo"/>
        <c:spPr>
          <a:ln w="12700"/>
        </c:spPr>
        <c:crossAx val="265073408"/>
        <c:crosses val="autoZero"/>
        <c:crossBetween val="between"/>
      </c:valAx>
      <c:spPr>
        <a:noFill/>
      </c:spPr>
    </c:plotArea>
    <c:plotVisOnly val="1"/>
    <c:dispBlanksAs val="gap"/>
    <c:showDLblsOverMax val="0"/>
  </c:chart>
  <c:spPr>
    <a:noFill/>
    <a:ln>
      <a:noFill/>
    </a:ln>
  </c:spPr>
  <c:txPr>
    <a:bodyPr/>
    <a:lstStyle/>
    <a:p>
      <a:pPr>
        <a:defRPr>
          <a:solidFill>
            <a:schemeClr val="bg1"/>
          </a:solidFill>
        </a:defRPr>
      </a:pPr>
      <a:endParaRPr lang="en-US"/>
    </a:p>
  </c:txPr>
  <c:printSettings>
    <c:headerFooter/>
    <c:pageMargins b="0.75000000000000089" l="0.70000000000000062" r="0.70000000000000062" t="0.75000000000000089"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4.emf"/><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image" Target="../media/image3.emf"/><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2.emf"/><Relationship Id="rId5" Type="http://schemas.openxmlformats.org/officeDocument/2006/relationships/chart" Target="../charts/chart15.xml"/><Relationship Id="rId15" Type="http://schemas.openxmlformats.org/officeDocument/2006/relationships/image" Target="../media/image6.emf"/><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476250</xdr:colOff>
      <xdr:row>3</xdr:row>
      <xdr:rowOff>0</xdr:rowOff>
    </xdr:from>
    <xdr:to>
      <xdr:col>11</xdr:col>
      <xdr:colOff>171450</xdr:colOff>
      <xdr:row>17</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323850</xdr:colOff>
      <xdr:row>2</xdr:row>
      <xdr:rowOff>76200</xdr:rowOff>
    </xdr:from>
    <xdr:to>
      <xdr:col>13</xdr:col>
      <xdr:colOff>19050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180975</xdr:rowOff>
    </xdr:from>
    <xdr:to>
      <xdr:col>13</xdr:col>
      <xdr:colOff>304800</xdr:colOff>
      <xdr:row>16</xdr:row>
      <xdr:rowOff>66675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438150</xdr:colOff>
      <xdr:row>3</xdr:row>
      <xdr:rowOff>66675</xdr:rowOff>
    </xdr:from>
    <xdr:to>
      <xdr:col>13</xdr:col>
      <xdr:colOff>133350</xdr:colOff>
      <xdr:row>17</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57150</xdr:colOff>
      <xdr:row>1</xdr:row>
      <xdr:rowOff>133350</xdr:rowOff>
    </xdr:from>
    <xdr:to>
      <xdr:col>11</xdr:col>
      <xdr:colOff>361950</xdr:colOff>
      <xdr:row>16</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180976</xdr:colOff>
      <xdr:row>18</xdr:row>
      <xdr:rowOff>152401</xdr:rowOff>
    </xdr:from>
    <xdr:to>
      <xdr:col>1</xdr:col>
      <xdr:colOff>314325</xdr:colOff>
      <xdr:row>21</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19</xdr:row>
      <xdr:rowOff>28575</xdr:rowOff>
    </xdr:from>
    <xdr:to>
      <xdr:col>4</xdr:col>
      <xdr:colOff>828675</xdr:colOff>
      <xdr:row>22</xdr:row>
      <xdr:rowOff>28574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xdr:colOff>
      <xdr:row>19</xdr:row>
      <xdr:rowOff>19050</xdr:rowOff>
    </xdr:from>
    <xdr:to>
      <xdr:col>7</xdr:col>
      <xdr:colOff>923925</xdr:colOff>
      <xdr:row>22</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1019175</xdr:colOff>
      <xdr:row>19</xdr:row>
      <xdr:rowOff>9525</xdr:rowOff>
    </xdr:from>
    <xdr:to>
      <xdr:col>11</xdr:col>
      <xdr:colOff>85725</xdr:colOff>
      <xdr:row>22</xdr:row>
      <xdr:rowOff>95249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85726</xdr:colOff>
      <xdr:row>19</xdr:row>
      <xdr:rowOff>19050</xdr:rowOff>
    </xdr:from>
    <xdr:to>
      <xdr:col>13</xdr:col>
      <xdr:colOff>1209676</xdr:colOff>
      <xdr:row>23</xdr:row>
      <xdr:rowOff>38099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xdr:colOff>
      <xdr:row>0</xdr:row>
      <xdr:rowOff>76200</xdr:rowOff>
    </xdr:from>
    <xdr:to>
      <xdr:col>21</xdr:col>
      <xdr:colOff>381000</xdr:colOff>
      <xdr:row>35</xdr:row>
      <xdr:rowOff>38101</xdr:rowOff>
    </xdr:to>
    <xdr:grpSp>
      <xdr:nvGrpSpPr>
        <xdr:cNvPr id="68" name="Group 67"/>
        <xdr:cNvGrpSpPr/>
      </xdr:nvGrpSpPr>
      <xdr:grpSpPr>
        <a:xfrm>
          <a:off x="9525" y="76200"/>
          <a:ext cx="12573000" cy="6296026"/>
          <a:chOff x="0" y="76200"/>
          <a:chExt cx="12573000" cy="6296026"/>
        </a:xfrm>
      </xdr:grpSpPr>
      <xdr:sp macro="" textlink="">
        <xdr:nvSpPr>
          <xdr:cNvPr id="73" name="Shape 19"/>
          <xdr:cNvSpPr/>
        </xdr:nvSpPr>
        <xdr:spPr>
          <a:xfrm>
            <a:off x="9010182" y="4038600"/>
            <a:ext cx="3542632"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6" name="Shape 17"/>
          <xdr:cNvSpPr/>
        </xdr:nvSpPr>
        <xdr:spPr>
          <a:xfrm>
            <a:off x="5427178" y="4038600"/>
            <a:ext cx="350226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8" name="Shape 15"/>
          <xdr:cNvSpPr/>
        </xdr:nvSpPr>
        <xdr:spPr>
          <a:xfrm>
            <a:off x="47625" y="4029075"/>
            <a:ext cx="5288716"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9" name="Shape 16"/>
          <xdr:cNvSpPr/>
        </xdr:nvSpPr>
        <xdr:spPr>
          <a:xfrm>
            <a:off x="142875" y="408622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sp macro="" textlink="">
        <xdr:nvSpPr>
          <xdr:cNvPr id="70" name="Shape 18"/>
          <xdr:cNvSpPr/>
        </xdr:nvSpPr>
        <xdr:spPr>
          <a:xfrm>
            <a:off x="5514975" y="408622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sp macro="" textlink="">
        <xdr:nvSpPr>
          <xdr:cNvPr id="71" name="Shape 20"/>
          <xdr:cNvSpPr/>
        </xdr:nvSpPr>
        <xdr:spPr>
          <a:xfrm>
            <a:off x="9115425" y="4086225"/>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grpSp>
        <xdr:nvGrpSpPr>
          <xdr:cNvPr id="84" name="Shape 2"/>
          <xdr:cNvGrpSpPr/>
        </xdr:nvGrpSpPr>
        <xdr:grpSpPr>
          <a:xfrm>
            <a:off x="57718" y="1933575"/>
            <a:ext cx="12515282" cy="2057400"/>
            <a:chOff x="0" y="2751300"/>
            <a:chExt cx="10692000" cy="2057400"/>
          </a:xfrm>
        </xdr:grpSpPr>
        <xdr:grpSp>
          <xdr:nvGrpSpPr>
            <xdr:cNvPr id="130" name="Shape 4"/>
            <xdr:cNvGrpSpPr/>
          </xdr:nvGrpSpPr>
          <xdr:grpSpPr>
            <a:xfrm>
              <a:off x="0" y="2751300"/>
              <a:ext cx="10692000" cy="2057400"/>
              <a:chOff x="152400" y="1971675"/>
              <a:chExt cx="12515850" cy="2228850"/>
            </a:xfrm>
          </xdr:grpSpPr>
          <xdr:sp macro="" textlink="">
            <xdr:nvSpPr>
              <xdr:cNvPr id="131" name="Shape 5"/>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2" name="Shape 6"/>
              <xdr:cNvGrpSpPr/>
            </xdr:nvGrpSpPr>
            <xdr:grpSpPr>
              <a:xfrm>
                <a:off x="152400" y="1971675"/>
                <a:ext cx="5219701" cy="2219325"/>
                <a:chOff x="152400" y="1971675"/>
                <a:chExt cx="5219701" cy="2219325"/>
              </a:xfrm>
            </xdr:grpSpPr>
            <xdr:sp macro="" textlink="">
              <xdr:nvSpPr>
                <xdr:cNvPr id="139" name="Shape 7"/>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0" name="Shape 8"/>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133" name="Shape 9"/>
              <xdr:cNvGrpSpPr/>
            </xdr:nvGrpSpPr>
            <xdr:grpSpPr>
              <a:xfrm>
                <a:off x="5448301" y="1971675"/>
                <a:ext cx="4305300" cy="2219325"/>
                <a:chOff x="5448301" y="1971675"/>
                <a:chExt cx="4305300" cy="2219325"/>
              </a:xfrm>
            </xdr:grpSpPr>
            <xdr:sp macro="" textlink="">
              <xdr:nvSpPr>
                <xdr:cNvPr id="137" name="Shape 10"/>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38" name="Shape 11"/>
                <xdr:cNvSpPr/>
              </xdr:nvSpPr>
              <xdr:spPr>
                <a:xfrm>
                  <a:off x="5591174" y="2010569"/>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34" name="Shape 12"/>
              <xdr:cNvGrpSpPr/>
            </xdr:nvGrpSpPr>
            <xdr:grpSpPr>
              <a:xfrm>
                <a:off x="9848850" y="1971675"/>
                <a:ext cx="2819400" cy="2228850"/>
                <a:chOff x="9848850" y="1866900"/>
                <a:chExt cx="2819400" cy="2219325"/>
              </a:xfrm>
            </xdr:grpSpPr>
            <xdr:sp macro="" textlink="">
              <xdr:nvSpPr>
                <xdr:cNvPr id="135" name="Shape 13"/>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36" name="Shape 14"/>
                <xdr:cNvSpPr/>
              </xdr:nvSpPr>
              <xdr:spPr>
                <a:xfrm>
                  <a:off x="9905753" y="1905750"/>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sp macro="" textlink="">
        <xdr:nvSpPr>
          <xdr:cNvPr id="90" name="Shape 3"/>
          <xdr:cNvSpPr/>
        </xdr:nvSpPr>
        <xdr:spPr>
          <a:xfrm>
            <a:off x="47625" y="76200"/>
            <a:ext cx="12515282"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grpSp>
        <xdr:nvGrpSpPr>
          <xdr:cNvPr id="91" name="Shape 2"/>
          <xdr:cNvGrpSpPr/>
        </xdr:nvGrpSpPr>
        <xdr:grpSpPr>
          <a:xfrm>
            <a:off x="47625" y="438150"/>
            <a:ext cx="12505189" cy="1438275"/>
            <a:chOff x="0" y="3060863"/>
            <a:chExt cx="10692000" cy="1438275"/>
          </a:xfrm>
        </xdr:grpSpPr>
        <xdr:grpSp>
          <xdr:nvGrpSpPr>
            <xdr:cNvPr id="113" name="Shape 21"/>
            <xdr:cNvGrpSpPr/>
          </xdr:nvGrpSpPr>
          <xdr:grpSpPr>
            <a:xfrm>
              <a:off x="0" y="3060863"/>
              <a:ext cx="10692000" cy="1438275"/>
              <a:chOff x="152399" y="453254"/>
              <a:chExt cx="12498639" cy="1383567"/>
            </a:xfrm>
          </xdr:grpSpPr>
          <xdr:sp macro="" textlink="">
            <xdr:nvSpPr>
              <xdr:cNvPr id="114" name="Shape 5"/>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15" name="Shape 22"/>
              <xdr:cNvGrpSpPr/>
            </xdr:nvGrpSpPr>
            <xdr:grpSpPr>
              <a:xfrm>
                <a:off x="152399" y="453254"/>
                <a:ext cx="2499729" cy="1383567"/>
                <a:chOff x="152399" y="459938"/>
                <a:chExt cx="2667001" cy="1359337"/>
              </a:xfrm>
            </xdr:grpSpPr>
            <xdr:sp macro="" textlink="layout!$B$17">
              <xdr:nvSpPr>
                <xdr:cNvPr id="128" name="Shape 23"/>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fld id="{3E2C60CB-373D-4055-A5C2-1B9AB51B55BE}" type="TxLink">
                    <a:rPr lang="en-US" sz="1050">
                      <a:solidFill>
                        <a:schemeClr val="lt1"/>
                      </a:solidFill>
                    </a:rPr>
                    <a:pPr marL="0" lvl="0" indent="0" algn="l" rtl="0">
                      <a:spcBef>
                        <a:spcPts val="0"/>
                      </a:spcBef>
                      <a:spcAft>
                        <a:spcPts val="0"/>
                      </a:spcAft>
                      <a:buNone/>
                    </a:pPr>
                    <a:t> </a:t>
                  </a:fld>
                  <a:endParaRPr sz="1050">
                    <a:solidFill>
                      <a:schemeClr val="lt1"/>
                    </a:solidFill>
                  </a:endParaRPr>
                </a:p>
              </xdr:txBody>
            </xdr:sp>
            <xdr:sp macro="" textlink="">
              <xdr:nvSpPr>
                <xdr:cNvPr id="129" name="Shape 24"/>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116" name="Shape 25"/>
              <xdr:cNvGrpSpPr/>
            </xdr:nvGrpSpPr>
            <xdr:grpSpPr>
              <a:xfrm>
                <a:off x="2699752" y="453254"/>
                <a:ext cx="2490203" cy="1383567"/>
                <a:chOff x="152399" y="459938"/>
                <a:chExt cx="2667001" cy="1359337"/>
              </a:xfrm>
            </xdr:grpSpPr>
            <xdr:sp macro="" textlink="">
              <xdr:nvSpPr>
                <xdr:cNvPr id="126" name="Shape 26"/>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127" name="Shape 27"/>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117" name="Shape 28"/>
              <xdr:cNvGrpSpPr/>
            </xdr:nvGrpSpPr>
            <xdr:grpSpPr>
              <a:xfrm>
                <a:off x="5256629" y="453254"/>
                <a:ext cx="2452104" cy="1383567"/>
                <a:chOff x="152399" y="459938"/>
                <a:chExt cx="2667001" cy="1359337"/>
              </a:xfrm>
            </xdr:grpSpPr>
            <xdr:sp macro="" textlink="">
              <xdr:nvSpPr>
                <xdr:cNvPr id="124" name="Shape 29"/>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125" name="Shape 30"/>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118" name="Shape 31"/>
              <xdr:cNvGrpSpPr/>
            </xdr:nvGrpSpPr>
            <xdr:grpSpPr>
              <a:xfrm>
                <a:off x="7756358" y="453254"/>
                <a:ext cx="2394953" cy="1383567"/>
                <a:chOff x="152399" y="459938"/>
                <a:chExt cx="2667001" cy="1359337"/>
              </a:xfrm>
            </xdr:grpSpPr>
            <xdr:sp macro="" textlink="">
              <xdr:nvSpPr>
                <xdr:cNvPr id="122" name="Shape 32"/>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123" name="Shape 33"/>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119" name="Shape 34"/>
              <xdr:cNvGrpSpPr/>
            </xdr:nvGrpSpPr>
            <xdr:grpSpPr>
              <a:xfrm>
                <a:off x="10208461" y="453254"/>
                <a:ext cx="2442577" cy="1383567"/>
                <a:chOff x="152399" y="459938"/>
                <a:chExt cx="2667001" cy="1359337"/>
              </a:xfrm>
            </xdr:grpSpPr>
            <xdr:sp macro="" textlink="">
              <xdr:nvSpPr>
                <xdr:cNvPr id="120" name="Shape 35"/>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121" name="Shape 36"/>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sp macro="" textlink="KPI!B17">
        <xdr:nvSpPr>
          <xdr:cNvPr id="92" name="Rounded Rectangle 91"/>
          <xdr:cNvSpPr/>
        </xdr:nvSpPr>
        <xdr:spPr>
          <a:xfrm>
            <a:off x="180975" y="676275"/>
            <a:ext cx="2266950" cy="390525"/>
          </a:xfrm>
          <a:prstGeom prst="round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28F02C2C-F2D7-43DE-A416-F1ED3BEBA8FB}" type="TxLink">
              <a:rPr lang="en-US" sz="1600" b="1">
                <a:solidFill>
                  <a:schemeClr val="lt1"/>
                </a:solidFill>
                <a:latin typeface="Lato"/>
                <a:ea typeface="Lato"/>
                <a:cs typeface="Lato"/>
                <a:sym typeface="Lato"/>
              </a:rPr>
              <a:pPr marL="0" lvl="0" indent="0" algn="ctr" rtl="0">
                <a:spcBef>
                  <a:spcPts val="0"/>
                </a:spcBef>
                <a:spcAft>
                  <a:spcPts val="0"/>
                </a:spcAft>
                <a:buNone/>
              </a:pPr>
              <a:t> $2,297,200.86 </a:t>
            </a:fld>
            <a:endParaRPr lang="en-US" sz="1600" b="1">
              <a:solidFill>
                <a:schemeClr val="lt1"/>
              </a:solidFill>
              <a:latin typeface="Lato"/>
              <a:ea typeface="Lato"/>
              <a:cs typeface="Lato"/>
              <a:sym typeface="Lato"/>
            </a:endParaRPr>
          </a:p>
        </xdr:txBody>
      </xdr:sp>
      <xdr:graphicFrame macro="">
        <xdr:nvGraphicFramePr>
          <xdr:cNvPr id="93" name="Chart 92"/>
          <xdr:cNvGraphicFramePr/>
        </xdr:nvGraphicFramePr>
        <xdr:xfrm>
          <a:off x="342900" y="990600"/>
          <a:ext cx="1933575" cy="48577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94" name="Shape 24"/>
          <xdr:cNvSpPr/>
        </xdr:nvSpPr>
        <xdr:spPr>
          <a:xfrm>
            <a:off x="0" y="1533526"/>
            <a:ext cx="1524000" cy="285749"/>
          </a:xfrm>
          <a:prstGeom prst="roundRect">
            <a:avLst>
              <a:gd name="adj" fmla="val 16667"/>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400" b="1">
                <a:solidFill>
                  <a:schemeClr val="lt1"/>
                </a:solidFill>
                <a:latin typeface="Lato"/>
                <a:ea typeface="Lato"/>
                <a:cs typeface="Lato"/>
                <a:sym typeface="Lato"/>
              </a:rPr>
              <a:t>YOY</a:t>
            </a:r>
            <a:r>
              <a:rPr lang="en-US" sz="1400" b="1" baseline="0">
                <a:solidFill>
                  <a:schemeClr val="lt1"/>
                </a:solidFill>
                <a:latin typeface="Lato"/>
                <a:ea typeface="Lato"/>
                <a:cs typeface="Lato"/>
                <a:sym typeface="Lato"/>
              </a:rPr>
              <a:t> GROWTH</a:t>
            </a:r>
            <a:endParaRPr sz="1400"/>
          </a:p>
        </xdr:txBody>
      </xdr:sp>
      <xdr:sp macro="" textlink="KPI!$E$17">
        <xdr:nvSpPr>
          <xdr:cNvPr id="95" name="Rounded Rectangle 94"/>
          <xdr:cNvSpPr/>
        </xdr:nvSpPr>
        <xdr:spPr>
          <a:xfrm>
            <a:off x="2628900" y="666750"/>
            <a:ext cx="2266950" cy="390525"/>
          </a:xfrm>
          <a:prstGeom prst="round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58241F8E-1F97-4448-84CE-037354382F21}" type="TxLink">
              <a:rPr lang="en-US" sz="1600" b="1">
                <a:solidFill>
                  <a:schemeClr val="lt1"/>
                </a:solidFill>
                <a:latin typeface="Lato"/>
                <a:ea typeface="Lato"/>
                <a:cs typeface="Lato"/>
                <a:sym typeface="Lato"/>
              </a:rPr>
              <a:pPr marL="0" lvl="0" indent="0" algn="ctr" rtl="0">
                <a:spcBef>
                  <a:spcPts val="0"/>
                </a:spcBef>
                <a:spcAft>
                  <a:spcPts val="0"/>
                </a:spcAft>
                <a:buNone/>
              </a:pPr>
              <a:t> $286,397.02 </a:t>
            </a:fld>
            <a:endParaRPr lang="en-US" sz="1600" b="1">
              <a:solidFill>
                <a:schemeClr val="lt1"/>
              </a:solidFill>
              <a:latin typeface="Lato"/>
              <a:ea typeface="Lato"/>
              <a:cs typeface="Lato"/>
              <a:sym typeface="Lato"/>
            </a:endParaRPr>
          </a:p>
        </xdr:txBody>
      </xdr:sp>
      <xdr:graphicFrame macro="">
        <xdr:nvGraphicFramePr>
          <xdr:cNvPr id="96" name="Chart 95"/>
          <xdr:cNvGraphicFramePr/>
        </xdr:nvGraphicFramePr>
        <xdr:xfrm>
          <a:off x="2771775" y="952500"/>
          <a:ext cx="1895475" cy="5143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97" name="Shape 24"/>
          <xdr:cNvSpPr/>
        </xdr:nvSpPr>
        <xdr:spPr>
          <a:xfrm>
            <a:off x="2495550" y="1533525"/>
            <a:ext cx="1524000" cy="285749"/>
          </a:xfrm>
          <a:prstGeom prst="roundRect">
            <a:avLst>
              <a:gd name="adj" fmla="val 16667"/>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400" b="1">
                <a:solidFill>
                  <a:schemeClr val="lt1"/>
                </a:solidFill>
                <a:latin typeface="Lato"/>
                <a:ea typeface="Lato"/>
                <a:cs typeface="Lato"/>
                <a:sym typeface="Lato"/>
              </a:rPr>
              <a:t>YOY</a:t>
            </a:r>
            <a:r>
              <a:rPr lang="en-US" sz="1400" b="1" baseline="0">
                <a:solidFill>
                  <a:schemeClr val="lt1"/>
                </a:solidFill>
                <a:latin typeface="Lato"/>
                <a:ea typeface="Lato"/>
                <a:cs typeface="Lato"/>
                <a:sym typeface="Lato"/>
              </a:rPr>
              <a:t> GROWTH</a:t>
            </a:r>
            <a:endParaRPr sz="1400"/>
          </a:p>
        </xdr:txBody>
      </xdr:sp>
      <xdr:sp macro="" textlink="KPI!$H$17">
        <xdr:nvSpPr>
          <xdr:cNvPr id="98" name="Rounded Rectangle 97"/>
          <xdr:cNvSpPr/>
        </xdr:nvSpPr>
        <xdr:spPr>
          <a:xfrm>
            <a:off x="5210175" y="676275"/>
            <a:ext cx="2266950" cy="390525"/>
          </a:xfrm>
          <a:prstGeom prst="round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2BF198AD-6534-4EE0-88D0-972E650BF371}" type="TxLink">
              <a:rPr lang="en-US" sz="1600" b="1">
                <a:solidFill>
                  <a:schemeClr val="lt1"/>
                </a:solidFill>
                <a:latin typeface="Lato"/>
                <a:ea typeface="Lato"/>
                <a:cs typeface="Lato"/>
                <a:sym typeface="Lato"/>
              </a:rPr>
              <a:pPr marL="0" lvl="0" indent="0" algn="ctr" rtl="0">
                <a:spcBef>
                  <a:spcPts val="0"/>
                </a:spcBef>
                <a:spcAft>
                  <a:spcPts val="0"/>
                </a:spcAft>
                <a:buNone/>
              </a:pPr>
              <a:t># 37873</a:t>
            </a:fld>
            <a:endParaRPr lang="en-US" sz="1600" b="1">
              <a:solidFill>
                <a:schemeClr val="lt1"/>
              </a:solidFill>
              <a:latin typeface="Lato"/>
              <a:ea typeface="Lato"/>
              <a:cs typeface="Lato"/>
              <a:sym typeface="Lato"/>
            </a:endParaRPr>
          </a:p>
        </xdr:txBody>
      </xdr:sp>
      <xdr:sp macro="" textlink="">
        <xdr:nvSpPr>
          <xdr:cNvPr id="99" name="Shape 24"/>
          <xdr:cNvSpPr/>
        </xdr:nvSpPr>
        <xdr:spPr>
          <a:xfrm>
            <a:off x="5067300" y="1533525"/>
            <a:ext cx="1524000" cy="285749"/>
          </a:xfrm>
          <a:prstGeom prst="roundRect">
            <a:avLst>
              <a:gd name="adj" fmla="val 16667"/>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400" b="1">
                <a:solidFill>
                  <a:schemeClr val="lt1"/>
                </a:solidFill>
                <a:latin typeface="Lato"/>
                <a:ea typeface="Lato"/>
                <a:cs typeface="Lato"/>
                <a:sym typeface="Lato"/>
              </a:rPr>
              <a:t>YOY</a:t>
            </a:r>
            <a:r>
              <a:rPr lang="en-US" sz="1400" b="1" baseline="0">
                <a:solidFill>
                  <a:schemeClr val="lt1"/>
                </a:solidFill>
                <a:latin typeface="Lato"/>
                <a:ea typeface="Lato"/>
                <a:cs typeface="Lato"/>
                <a:sym typeface="Lato"/>
              </a:rPr>
              <a:t> GROWTH</a:t>
            </a:r>
            <a:endParaRPr sz="1400"/>
          </a:p>
        </xdr:txBody>
      </xdr:sp>
      <xdr:graphicFrame macro="">
        <xdr:nvGraphicFramePr>
          <xdr:cNvPr id="100" name="Chart 99"/>
          <xdr:cNvGraphicFramePr/>
        </xdr:nvGraphicFramePr>
        <xdr:xfrm>
          <a:off x="5467350" y="962024"/>
          <a:ext cx="1714499" cy="542925"/>
        </xdr:xfrm>
        <a:graphic>
          <a:graphicData uri="http://schemas.openxmlformats.org/drawingml/2006/chart">
            <c:chart xmlns:c="http://schemas.openxmlformats.org/drawingml/2006/chart" xmlns:r="http://schemas.openxmlformats.org/officeDocument/2006/relationships" r:id="rId3"/>
          </a:graphicData>
        </a:graphic>
      </xdr:graphicFrame>
      <xdr:sp macro="" textlink="KPI!$K$17">
        <xdr:nvSpPr>
          <xdr:cNvPr id="101" name="Rounded Rectangle 100"/>
          <xdr:cNvSpPr/>
        </xdr:nvSpPr>
        <xdr:spPr>
          <a:xfrm>
            <a:off x="7610475" y="676275"/>
            <a:ext cx="2266950" cy="390525"/>
          </a:xfrm>
          <a:prstGeom prst="round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E89E4750-559C-4407-B32F-E32DA134B5FF}" type="TxLink">
              <a:rPr lang="en-US" sz="1600" b="1">
                <a:solidFill>
                  <a:schemeClr val="lt1"/>
                </a:solidFill>
                <a:latin typeface="Lato"/>
                <a:ea typeface="Lato"/>
                <a:cs typeface="Lato"/>
                <a:sym typeface="Lato"/>
              </a:rPr>
              <a:pPr marL="0" lvl="0" indent="0" algn="ctr" rtl="0">
                <a:spcBef>
                  <a:spcPts val="0"/>
                </a:spcBef>
                <a:spcAft>
                  <a:spcPts val="0"/>
                </a:spcAft>
                <a:buNone/>
              </a:pPr>
              <a:t># 9994</a:t>
            </a:fld>
            <a:endParaRPr lang="en-US" sz="1600" b="1">
              <a:solidFill>
                <a:schemeClr val="lt1"/>
              </a:solidFill>
              <a:latin typeface="Lato"/>
              <a:ea typeface="Lato"/>
              <a:cs typeface="Lato"/>
              <a:sym typeface="Lato"/>
            </a:endParaRPr>
          </a:p>
        </xdr:txBody>
      </xdr:sp>
      <xdr:sp macro="" textlink="">
        <xdr:nvSpPr>
          <xdr:cNvPr id="102" name="Shape 24"/>
          <xdr:cNvSpPr/>
        </xdr:nvSpPr>
        <xdr:spPr>
          <a:xfrm>
            <a:off x="7581900" y="1533525"/>
            <a:ext cx="1524000" cy="285749"/>
          </a:xfrm>
          <a:prstGeom prst="roundRect">
            <a:avLst>
              <a:gd name="adj" fmla="val 16667"/>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400" b="1">
                <a:solidFill>
                  <a:schemeClr val="lt1"/>
                </a:solidFill>
                <a:latin typeface="Lato"/>
                <a:ea typeface="Lato"/>
                <a:cs typeface="Lato"/>
                <a:sym typeface="Lato"/>
              </a:rPr>
              <a:t>YOY</a:t>
            </a:r>
            <a:r>
              <a:rPr lang="en-US" sz="1400" b="1" baseline="0">
                <a:solidFill>
                  <a:schemeClr val="lt1"/>
                </a:solidFill>
                <a:latin typeface="Lato"/>
                <a:ea typeface="Lato"/>
                <a:cs typeface="Lato"/>
                <a:sym typeface="Lato"/>
              </a:rPr>
              <a:t> GROWTH</a:t>
            </a:r>
            <a:endParaRPr sz="1400"/>
          </a:p>
        </xdr:txBody>
      </xdr:sp>
      <xdr:graphicFrame macro="">
        <xdr:nvGraphicFramePr>
          <xdr:cNvPr id="103" name="Chart 102"/>
          <xdr:cNvGraphicFramePr/>
        </xdr:nvGraphicFramePr>
        <xdr:xfrm>
          <a:off x="7848600" y="885824"/>
          <a:ext cx="1809750" cy="609599"/>
        </xdr:xfrm>
        <a:graphic>
          <a:graphicData uri="http://schemas.openxmlformats.org/drawingml/2006/chart">
            <c:chart xmlns:c="http://schemas.openxmlformats.org/drawingml/2006/chart" xmlns:r="http://schemas.openxmlformats.org/officeDocument/2006/relationships" r:id="rId4"/>
          </a:graphicData>
        </a:graphic>
      </xdr:graphicFrame>
      <xdr:sp macro="" textlink="KPI!$N$17">
        <xdr:nvSpPr>
          <xdr:cNvPr id="104" name="Rounded Rectangle 103"/>
          <xdr:cNvSpPr/>
        </xdr:nvSpPr>
        <xdr:spPr>
          <a:xfrm>
            <a:off x="10163175" y="666750"/>
            <a:ext cx="2266950" cy="390525"/>
          </a:xfrm>
          <a:prstGeom prst="round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6ABE8D61-82E4-46ED-9E66-6437F25AB005}" type="TxLink">
              <a:rPr lang="en-US" sz="1600" b="1">
                <a:solidFill>
                  <a:schemeClr val="lt1"/>
                </a:solidFill>
                <a:latin typeface="Lato"/>
                <a:ea typeface="Lato"/>
                <a:cs typeface="Lato"/>
                <a:sym typeface="Lato"/>
              </a:rPr>
              <a:pPr marL="0" lvl="0" indent="0" algn="ctr" rtl="0">
                <a:spcBef>
                  <a:spcPts val="0"/>
                </a:spcBef>
                <a:spcAft>
                  <a:spcPts val="0"/>
                </a:spcAft>
                <a:buNone/>
              </a:pPr>
              <a:t>12.47%</a:t>
            </a:fld>
            <a:endParaRPr lang="en-US" sz="1600" b="1">
              <a:solidFill>
                <a:schemeClr val="lt1"/>
              </a:solidFill>
              <a:latin typeface="Lato"/>
              <a:ea typeface="Lato"/>
              <a:cs typeface="Lato"/>
              <a:sym typeface="Lato"/>
            </a:endParaRPr>
          </a:p>
        </xdr:txBody>
      </xdr:sp>
      <xdr:sp macro="" textlink="">
        <xdr:nvSpPr>
          <xdr:cNvPr id="105" name="Shape 24"/>
          <xdr:cNvSpPr/>
        </xdr:nvSpPr>
        <xdr:spPr>
          <a:xfrm>
            <a:off x="10020300" y="1543050"/>
            <a:ext cx="1524000" cy="285749"/>
          </a:xfrm>
          <a:prstGeom prst="roundRect">
            <a:avLst>
              <a:gd name="adj" fmla="val 16667"/>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a:t>
            </a:r>
            <a:r>
              <a:rPr lang="en-US" sz="1400" b="1">
                <a:solidFill>
                  <a:schemeClr val="lt1"/>
                </a:solidFill>
                <a:latin typeface="Lato"/>
                <a:ea typeface="Lato"/>
                <a:cs typeface="Lato"/>
                <a:sym typeface="Lato"/>
              </a:rPr>
              <a:t>YOY</a:t>
            </a:r>
            <a:r>
              <a:rPr lang="en-US" sz="1400" b="1" baseline="0">
                <a:solidFill>
                  <a:schemeClr val="lt1"/>
                </a:solidFill>
                <a:latin typeface="Lato"/>
                <a:ea typeface="Lato"/>
                <a:cs typeface="Lato"/>
                <a:sym typeface="Lato"/>
              </a:rPr>
              <a:t> GROWTH</a:t>
            </a:r>
            <a:endParaRPr sz="1400"/>
          </a:p>
        </xdr:txBody>
      </xdr:sp>
      <xdr:graphicFrame macro="">
        <xdr:nvGraphicFramePr>
          <xdr:cNvPr id="106" name="Chart 105"/>
          <xdr:cNvGraphicFramePr/>
        </xdr:nvGraphicFramePr>
        <xdr:xfrm>
          <a:off x="10306049" y="904875"/>
          <a:ext cx="2009775" cy="6667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7" name="Chart 106"/>
          <xdr:cNvGraphicFramePr/>
        </xdr:nvGraphicFramePr>
        <xdr:xfrm>
          <a:off x="114300" y="2286000"/>
          <a:ext cx="5086350" cy="168592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08" name="Chart 107"/>
          <xdr:cNvGraphicFramePr/>
        </xdr:nvGraphicFramePr>
        <xdr:xfrm>
          <a:off x="5467350" y="2285999"/>
          <a:ext cx="4076700" cy="156210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09" name="Chart 108"/>
          <xdr:cNvGraphicFramePr/>
        </xdr:nvGraphicFramePr>
        <xdr:xfrm>
          <a:off x="9782175" y="2247899"/>
          <a:ext cx="2743200" cy="164592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10" name="Chart 109"/>
          <xdr:cNvGraphicFramePr/>
        </xdr:nvGraphicFramePr>
        <xdr:xfrm>
          <a:off x="0" y="4371975"/>
          <a:ext cx="5638800" cy="2000251"/>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11" name="Chart 110"/>
          <xdr:cNvGraphicFramePr/>
        </xdr:nvGraphicFramePr>
        <xdr:xfrm>
          <a:off x="5429251" y="4305299"/>
          <a:ext cx="3514724" cy="1809751"/>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xdr:col>
      <xdr:colOff>314325</xdr:colOff>
      <xdr:row>8</xdr:row>
      <xdr:rowOff>95250</xdr:rowOff>
    </xdr:from>
    <xdr:to>
      <xdr:col>21</xdr:col>
      <xdr:colOff>180975</xdr:colOff>
      <xdr:row>10</xdr:row>
      <xdr:rowOff>9525</xdr:rowOff>
    </xdr:to>
    <xdr:grpSp>
      <xdr:nvGrpSpPr>
        <xdr:cNvPr id="3083" name="Group 11"/>
        <xdr:cNvGrpSpPr>
          <a:grpSpLocks/>
        </xdr:cNvGrpSpPr>
      </xdr:nvGrpSpPr>
      <xdr:grpSpPr bwMode="auto">
        <a:xfrm>
          <a:off x="1476375" y="1543050"/>
          <a:ext cx="10906125" cy="276225"/>
          <a:chOff x="154" y="162"/>
          <a:chExt cx="1145" cy="29"/>
        </a:xfrm>
      </xdr:grpSpPr>
      <mc:AlternateContent xmlns:mc="http://schemas.openxmlformats.org/markup-compatibility/2006">
        <mc:Choice xmlns:a14="http://schemas.microsoft.com/office/drawing/2010/main" Requires="a14">
          <xdr:pic>
            <xdr:nvPicPr>
              <xdr:cNvPr id="3078" name="Picture 6"/>
              <xdr:cNvPicPr>
                <a:picLocks noChangeAspect="1" noChangeArrowheads="1"/>
                <a:extLst>
                  <a:ext uri="{84589F7E-364E-4C9E-8A38-B11213B215E9}">
                    <a14:cameraTool cellRange="'KPI YOY'!$J$9" spid="_x0000_s3124"/>
                  </a:ext>
                </a:extLst>
              </xdr:cNvPicPr>
            </xdr:nvPicPr>
            <xdr:blipFill>
              <a:blip xmlns:r="http://schemas.openxmlformats.org/officeDocument/2006/relationships" r:embed="rId11"/>
              <a:srcRect/>
              <a:stretch>
                <a:fillRect/>
              </a:stretch>
            </xdr:blipFill>
            <xdr:spPr bwMode="auto">
              <a:xfrm>
                <a:off x="696" y="164"/>
                <a:ext cx="95" cy="27"/>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3079" name="Picture 7"/>
              <xdr:cNvPicPr>
                <a:picLocks noChangeAspect="1" noChangeArrowheads="1"/>
                <a:extLst>
                  <a:ext uri="{84589F7E-364E-4C9E-8A38-B11213B215E9}">
                    <a14:cameraTool cellRange="'KPI YOY'!$H$9" spid="_x0000_s3125"/>
                  </a:ext>
                </a:extLst>
              </xdr:cNvPicPr>
            </xdr:nvPicPr>
            <xdr:blipFill>
              <a:blip xmlns:r="http://schemas.openxmlformats.org/officeDocument/2006/relationships" r:embed="rId12"/>
              <a:srcRect/>
              <a:stretch>
                <a:fillRect/>
              </a:stretch>
            </xdr:blipFill>
            <xdr:spPr bwMode="auto">
              <a:xfrm>
                <a:off x="154" y="165"/>
                <a:ext cx="105" cy="26"/>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3080" name="Picture 8"/>
              <xdr:cNvPicPr>
                <a:picLocks noChangeAspect="1" noChangeArrowheads="1"/>
                <a:extLst>
                  <a:ext uri="{84589F7E-364E-4C9E-8A38-B11213B215E9}">
                    <a14:cameraTool cellRange="'KPI YOY'!$I$9" spid="_x0000_s3126"/>
                  </a:ext>
                </a:extLst>
              </xdr:cNvPicPr>
            </xdr:nvPicPr>
            <xdr:blipFill>
              <a:blip xmlns:r="http://schemas.openxmlformats.org/officeDocument/2006/relationships" r:embed="rId13"/>
              <a:srcRect/>
              <a:stretch>
                <a:fillRect/>
              </a:stretch>
            </xdr:blipFill>
            <xdr:spPr bwMode="auto">
              <a:xfrm>
                <a:off x="416" y="163"/>
                <a:ext cx="103" cy="26"/>
              </a:xfrm>
              <a:prstGeom prst="rect">
                <a:avLst/>
              </a:prstGeom>
              <a:noFill/>
              <a:extLst>
                <a:ext uri="{909E8E84-426E-40DD-AFC4-6F175D3DCCD1}">
                  <a14:hiddenFill>
                    <a:solidFill>
                      <a:srgbClr val="FFFFFF"/>
                    </a:solidFill>
                  </a14:hiddenFill>
                </a:ext>
              </a:extLst>
            </xdr:spPr>
          </xdr:pic>
        </mc:Choice>
        <mc:Fallback/>
      </mc:AlternateContent>
      <xdr:pic>
        <xdr:nvPicPr>
          <xdr:cNvPr id="3081" name="Picture 9"/>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50" y="164"/>
            <a:ext cx="93" cy="27"/>
          </a:xfrm>
          <a:prstGeom prst="rect">
            <a:avLst/>
          </a:prstGeom>
          <a:noFill/>
          <a:extLst>
            <a:ext uri="{909E8E84-426E-40DD-AFC4-6F175D3DCCD1}">
              <a14:hiddenFill xmlns:a14="http://schemas.microsoft.com/office/drawing/2010/main">
                <a:solidFill>
                  <a:srgbClr val="FFFFFF"/>
                </a:solidFill>
              </a14:hiddenFill>
            </a:ext>
          </a:extLst>
        </xdr:spPr>
      </xdr:pic>
      <mc:AlternateContent xmlns:mc="http://schemas.openxmlformats.org/markup-compatibility/2006">
        <mc:Choice xmlns:a14="http://schemas.microsoft.com/office/drawing/2010/main" Requires="a14">
          <xdr:pic>
            <xdr:nvPicPr>
              <xdr:cNvPr id="3082" name="Picture 10"/>
              <xdr:cNvPicPr>
                <a:picLocks noChangeAspect="1" noChangeArrowheads="1"/>
                <a:extLst>
                  <a:ext uri="{84589F7E-364E-4C9E-8A38-B11213B215E9}">
                    <a14:cameraTool cellRange="'KPI YOY'!$L$9" spid="_x0000_s3127"/>
                  </a:ext>
                </a:extLst>
              </xdr:cNvPicPr>
            </xdr:nvPicPr>
            <xdr:blipFill>
              <a:blip xmlns:r="http://schemas.openxmlformats.org/officeDocument/2006/relationships" r:embed="rId15"/>
              <a:srcRect/>
              <a:stretch>
                <a:fillRect/>
              </a:stretch>
            </xdr:blipFill>
            <xdr:spPr bwMode="auto">
              <a:xfrm>
                <a:off x="1208" y="162"/>
                <a:ext cx="91" cy="29"/>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editAs="oneCell">
    <xdr:from>
      <xdr:col>15</xdr:col>
      <xdr:colOff>457199</xdr:colOff>
      <xdr:row>24</xdr:row>
      <xdr:rowOff>38100</xdr:rowOff>
    </xdr:from>
    <xdr:to>
      <xdr:col>17</xdr:col>
      <xdr:colOff>295274</xdr:colOff>
      <xdr:row>32</xdr:row>
      <xdr:rowOff>171450</xdr:rowOff>
    </xdr:to>
    <mc:AlternateContent xmlns:mc="http://schemas.openxmlformats.org/markup-compatibility/2006">
      <mc:Choice xmlns:a14="http://schemas.microsoft.com/office/drawing/2010/main" Requires="a14">
        <xdr:graphicFrame macro="">
          <xdr:nvGraphicFramePr>
            <xdr:cNvPr id="6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72574" y="4381500"/>
              <a:ext cx="1000125"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361950</xdr:colOff>
      <xdr:row>24</xdr:row>
      <xdr:rowOff>47626</xdr:rowOff>
    </xdr:from>
    <xdr:to>
      <xdr:col>21</xdr:col>
      <xdr:colOff>314325</xdr:colOff>
      <xdr:row>33</xdr:row>
      <xdr:rowOff>0</xdr:rowOff>
    </xdr:to>
    <mc:AlternateContent xmlns:mc="http://schemas.openxmlformats.org/markup-compatibility/2006">
      <mc:Choice xmlns:a14="http://schemas.microsoft.com/office/drawing/2010/main" Requires="a14">
        <xdr:graphicFrame macro="">
          <xdr:nvGraphicFramePr>
            <xdr:cNvPr id="72"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401425" y="4391026"/>
              <a:ext cx="1114425" cy="15811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361951</xdr:colOff>
      <xdr:row>24</xdr:row>
      <xdr:rowOff>38099</xdr:rowOff>
    </xdr:from>
    <xdr:to>
      <xdr:col>19</xdr:col>
      <xdr:colOff>295275</xdr:colOff>
      <xdr:row>32</xdr:row>
      <xdr:rowOff>171451</xdr:rowOff>
    </xdr:to>
    <mc:AlternateContent xmlns:mc="http://schemas.openxmlformats.org/markup-compatibility/2006">
      <mc:Choice xmlns:a14="http://schemas.microsoft.com/office/drawing/2010/main" Requires="a14">
        <xdr:graphicFrame macro="">
          <xdr:nvGraphicFramePr>
            <xdr:cNvPr id="7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39376" y="4381499"/>
              <a:ext cx="1095374" cy="15811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79.752935532408" createdVersion="3" refreshedVersion="4" minRefreshableVersion="3" recordCount="9994">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6">
          <s v="&lt;1/4/2011"/>
          <s v="2011"/>
          <s v="2012"/>
          <s v="2013"/>
          <s v="2014"/>
          <s v="&gt;1/1/2015"/>
        </groupItems>
      </fieldGroup>
    </cacheField>
    <cacheField name="Profit margin" numFmtId="0" formula="Profit/Sale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4" minRefreshableVersion="3" showCalcMbrs="0" useAutoFormatting="1" itemPrintTitles="1" createdVersion="3" indent="0" compact="0" compactData="0" multipleFieldFilters="0" chartFormat="5">
  <location ref="A3:C17" firstHeaderRow="1" firstDataRow="2" firstDataCol="1"/>
  <pivotFields count="25">
    <pivotField compact="0" outline="0" showAll="0"/>
    <pivotField compact="0" outline="0" showAll="0"/>
    <pivotField compact="0" outline="0" showAll="0">
      <items count="5">
        <item x="2"/>
        <item x="1"/>
        <item x="0"/>
        <item x="3"/>
        <item t="default"/>
      </items>
    </pivotField>
    <pivotField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defaultSubtotal="0">
      <items count="6">
        <item x="0"/>
        <item x="1"/>
        <item x="2"/>
        <item x="3"/>
        <item x="4"/>
        <item x="5"/>
      </items>
    </pivotField>
    <pivotField compact="0" outline="0" showAll="0" defaultSubtotal="0">
      <items count="6">
        <item x="0"/>
        <item x="1"/>
        <item x="2"/>
        <item x="3"/>
        <item x="4"/>
        <item x="5"/>
      </items>
    </pivotField>
    <pivotField compact="0" outline="0"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4">
    <format dxfId="53">
      <pivotArea type="all" dataOnly="0" outline="0" fieldPosition="0"/>
    </format>
    <format dxfId="52">
      <pivotArea field="3" type="button" dataOnly="0" labelOnly="1" outline="0" axis="axisRow" fieldPosition="0"/>
    </format>
    <format dxfId="51">
      <pivotArea dataOnly="0" labelOnly="1" grandRow="1" outline="0" fieldPosition="0"/>
    </format>
    <format dxfId="5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pivotTableDefinition>
</file>

<file path=xl/pivotTables/pivotTable2.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pivotTableDefinition>
</file>

<file path=xl/pivotTables/pivotTable3.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6">
        <item x="0"/>
        <item x="1"/>
        <item x="2"/>
        <item x="3"/>
        <item x="4"/>
        <item x="5"/>
      </items>
    </pivotField>
    <pivotField showAll="0" defaultSubtotal="0">
      <items count="6">
        <item x="0"/>
        <item x="1"/>
        <item x="2"/>
        <item x="3"/>
        <item x="4"/>
        <item x="5"/>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dataFields>
  <pivotTableStyleInfo showRowHeaders="1" showColHeaders="1" showRowStripes="0" showColStripes="0" showLastColumn="1"/>
</pivotTableDefinition>
</file>

<file path=xl/pivotTables/pivotTable4.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x="0"/>
        <item x="1"/>
        <item x="2"/>
        <item x="3"/>
        <item x="4"/>
        <item x="5"/>
      </items>
    </pivotField>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pivotTableDefinition>
</file>

<file path=xl/pivotTables/pivotTable5.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5">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6" iMeasureFld="0">
      <autoFilter ref="A1">
        <filterColumn colId="0">
          <top10 val="5" filterVal="5"/>
        </filterColumn>
      </autoFilter>
    </filter>
  </filters>
</pivotTableDefinition>
</file>

<file path=xl/pivotTables/pivotTable6.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6">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7.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9">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8.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8">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9.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8">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10.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11">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1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4" minRefreshableVersion="3" showCalcMbrs="0" useAutoFormatting="1" rowGrandTotals="0" colGrandTotals="0" itemPrintTitles="1" createdVersion="3" indent="0" outline="1" outlineData="1" multipleFieldFilters="0">
  <location ref="A3:F8" firstHeaderRow="1" firstDataRow="2" firstDataCol="1"/>
  <pivotFields count="25">
    <pivotField showAll="0"/>
    <pivotField dataField="1" showAll="0"/>
    <pivotField axis="axisRow"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4" name="PivotTable2"/>
    <pivotTable tabId="12" name="PivotTable1"/>
    <pivotTable tabId="12" name="PivotTable2"/>
    <pivotTable tabId="12" name="PivotTable3"/>
    <pivotTable tabId="12" name="PivotTable4"/>
    <pivotTable tabId="12" name="PivotTable6"/>
    <pivotTable tabId="10" name="PivotTable5"/>
    <pivotTable tabId="5" name="PivotTable3"/>
    <pivotTable tabId="11" name="PivotTable6"/>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 tabId="4" name="PivotTable2"/>
    <pivotTable tabId="12" name="PivotTable1"/>
    <pivotTable tabId="12" name="PivotTable2"/>
    <pivotTable tabId="12" name="PivotTable3"/>
    <pivotTable tabId="12" name="PivotTable4"/>
    <pivotTable tabId="12" name="PivotTable6"/>
    <pivotTable tabId="10" name="PivotTable5"/>
    <pivotTable tabId="5" name="PivotTable3"/>
    <pivotTable tabId="11" name="PivotTable6"/>
    <pivotTable tabId="14" name="PivotTable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4" name="PivotTable2"/>
    <pivotTable tabId="12" name="PivotTable1"/>
    <pivotTable tabId="12" name="PivotTable2"/>
    <pivotTable tabId="12" name="PivotTable3"/>
    <pivotTable tabId="12" name="PivotTable4"/>
    <pivotTable tabId="12" name="PivotTable6"/>
    <pivotTable tabId="10" name="PivotTable5"/>
    <pivotTable tabId="5" name="PivotTable3"/>
    <pivotTable tabId="11" name="PivotTable6"/>
    <pivotTable tabId="14" name="PivotTable1"/>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New " rowHeight="241300"/>
  <slicer name="Segment" cache="Slicer_Segment" caption="Segment" style="New " rowHeight="241300"/>
  <slicer name="Region" cache="Slicer_Region" caption="Region" style="New " rowHeight="241300"/>
</slicers>
</file>

<file path=xl/tables/table1.xml><?xml version="1.0" encoding="utf-8"?>
<table xmlns="http://schemas.openxmlformats.org/spreadsheetml/2006/main" id="1" name="Table_1" displayName="Table_1" ref="A1:V9995">
  <autoFilter ref="A1:V9995"/>
  <tableColumns count="22">
    <tableColumn id="1" name="Row ID"/>
    <tableColumn id="2" name="Order ID"/>
    <tableColumn id="3" name="Year"/>
    <tableColumn id="4" name="Order Date"/>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name="TableStyleMedium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2.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07/relationships/slicer" Target="../slicers/slicer1.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workbookViewId="0">
      <selection activeCell="A5" sqref="A5"/>
    </sheetView>
  </sheetViews>
  <sheetFormatPr defaultRowHeight="15"/>
  <cols>
    <col min="1" max="1" width="13" bestFit="1" customWidth="1"/>
    <col min="2" max="2" width="12.140625" bestFit="1" customWidth="1"/>
    <col min="3" max="3" width="12.5703125" bestFit="1" customWidth="1"/>
  </cols>
  <sheetData>
    <row r="3" spans="1:3">
      <c r="A3" s="11"/>
      <c r="B3" s="13" t="s">
        <v>10935</v>
      </c>
      <c r="C3" s="11"/>
    </row>
    <row r="4" spans="1:3">
      <c r="A4" s="12" t="s">
        <v>3</v>
      </c>
      <c r="B4" s="11" t="s">
        <v>10934</v>
      </c>
      <c r="C4" s="11" t="s">
        <v>10936</v>
      </c>
    </row>
    <row r="5" spans="1:3">
      <c r="A5" s="11" t="s">
        <v>10937</v>
      </c>
      <c r="B5" s="14">
        <v>95365.937600000019</v>
      </c>
      <c r="C5" s="14">
        <v>9199.2699999999986</v>
      </c>
    </row>
    <row r="6" spans="1:3">
      <c r="A6" s="11" t="s">
        <v>10938</v>
      </c>
      <c r="B6" s="14">
        <v>60172.649400000024</v>
      </c>
      <c r="C6" s="14">
        <v>10288.898699999991</v>
      </c>
    </row>
    <row r="7" spans="1:3">
      <c r="A7" s="11" t="s">
        <v>10939</v>
      </c>
      <c r="B7" s="14">
        <v>199252.98399999991</v>
      </c>
      <c r="C7" s="14">
        <v>26806.573700000015</v>
      </c>
    </row>
    <row r="8" spans="1:3">
      <c r="A8" s="11" t="s">
        <v>10940</v>
      </c>
      <c r="B8" s="14">
        <v>141851.5674</v>
      </c>
      <c r="C8" s="14">
        <v>13437.806799999998</v>
      </c>
    </row>
    <row r="9" spans="1:3">
      <c r="A9" s="11" t="s">
        <v>10941</v>
      </c>
      <c r="B9" s="14">
        <v>156122.28669999994</v>
      </c>
      <c r="C9" s="14">
        <v>22308.51279999999</v>
      </c>
    </row>
    <row r="10" spans="1:3">
      <c r="A10" s="11" t="s">
        <v>10942</v>
      </c>
      <c r="B10" s="14">
        <v>147082.61130000011</v>
      </c>
      <c r="C10" s="14">
        <v>20899.334500000012</v>
      </c>
    </row>
    <row r="11" spans="1:3">
      <c r="A11" s="11" t="s">
        <v>10943</v>
      </c>
      <c r="B11" s="14">
        <v>149580.83800000031</v>
      </c>
      <c r="C11" s="14">
        <v>13535.38299999998</v>
      </c>
    </row>
    <row r="12" spans="1:3">
      <c r="A12" s="11" t="s">
        <v>10944</v>
      </c>
      <c r="B12" s="14">
        <v>159589.45099999988</v>
      </c>
      <c r="C12" s="14">
        <v>21896.715399999972</v>
      </c>
    </row>
    <row r="13" spans="1:3">
      <c r="A13" s="11" t="s">
        <v>10945</v>
      </c>
      <c r="B13" s="14">
        <v>309770.09970000025</v>
      </c>
      <c r="C13" s="14">
        <v>37293.192500000034</v>
      </c>
    </row>
    <row r="14" spans="1:3">
      <c r="A14" s="11" t="s">
        <v>10946</v>
      </c>
      <c r="B14" s="14">
        <v>197115.20170000009</v>
      </c>
      <c r="C14" s="14">
        <v>31469.663800000035</v>
      </c>
    </row>
    <row r="15" spans="1:3">
      <c r="A15" s="11" t="s">
        <v>10947</v>
      </c>
      <c r="B15" s="14">
        <v>349120.07400000008</v>
      </c>
      <c r="C15" s="14">
        <v>35825.536599999927</v>
      </c>
    </row>
    <row r="16" spans="1:3">
      <c r="A16" s="11" t="s">
        <v>10948</v>
      </c>
      <c r="B16" s="14">
        <v>332177.15950000001</v>
      </c>
      <c r="C16" s="14">
        <v>43436.13390000003</v>
      </c>
    </row>
    <row r="17" spans="1:3">
      <c r="A17" s="26" t="s">
        <v>10933</v>
      </c>
      <c r="B17" s="14">
        <v>2297200.8603000008</v>
      </c>
      <c r="C17" s="14">
        <v>286397.02169999998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D3" sqref="D3:E7"/>
    </sheetView>
  </sheetViews>
  <sheetFormatPr defaultRowHeight="15"/>
  <cols>
    <col min="1" max="1" width="14.5703125" bestFit="1" customWidth="1"/>
    <col min="2" max="2" width="12.5703125" bestFit="1" customWidth="1"/>
    <col min="4" max="4" width="14.5703125" bestFit="1" customWidth="1"/>
    <col min="5" max="5" width="12" bestFit="1" customWidth="1"/>
  </cols>
  <sheetData>
    <row r="3" spans="1:5">
      <c r="A3" s="6" t="s">
        <v>10932</v>
      </c>
      <c r="B3" s="7" t="s">
        <v>10936</v>
      </c>
      <c r="D3" s="18" t="s">
        <v>15</v>
      </c>
      <c r="E3" s="19" t="s">
        <v>21</v>
      </c>
    </row>
    <row r="4" spans="1:5">
      <c r="A4" s="15" t="s">
        <v>32</v>
      </c>
      <c r="B4" s="8">
        <v>18451.272799999992</v>
      </c>
      <c r="D4" t="str">
        <f>A4</f>
        <v>Furniture</v>
      </c>
      <c r="E4" s="14">
        <f>GETPIVOTDATA("Profit",$A$3,"Category",A4)</f>
        <v>18451.272799999992</v>
      </c>
    </row>
    <row r="5" spans="1:5">
      <c r="A5" s="16" t="s">
        <v>46</v>
      </c>
      <c r="B5" s="9">
        <v>122490.8008000001</v>
      </c>
      <c r="D5" t="str">
        <f t="shared" ref="D5:D7" si="0">A5</f>
        <v>Office Supplies</v>
      </c>
      <c r="E5" s="14">
        <f>GETPIVOTDATA("Profit",$A$3,"Category",A5)</f>
        <v>122490.8008000001</v>
      </c>
    </row>
    <row r="6" spans="1:5">
      <c r="A6" s="16" t="s">
        <v>71</v>
      </c>
      <c r="B6" s="9">
        <v>145454.9480999998</v>
      </c>
      <c r="D6" t="str">
        <f t="shared" si="0"/>
        <v>Technology</v>
      </c>
      <c r="E6" s="14">
        <f>GETPIVOTDATA("Profit",$A$3,"Category",A6)</f>
        <v>145454.9480999998</v>
      </c>
    </row>
    <row r="7" spans="1:5">
      <c r="A7" s="17" t="s">
        <v>10933</v>
      </c>
      <c r="B7" s="10">
        <v>286397.02169999992</v>
      </c>
      <c r="D7" t="str">
        <f t="shared" si="0"/>
        <v>Grand Total</v>
      </c>
      <c r="E7" s="14">
        <f>GETPIVOTDATA("Profit",$A$3)</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B6" sqref="B6"/>
    </sheetView>
  </sheetViews>
  <sheetFormatPr defaultRowHeight="15"/>
  <cols>
    <col min="1" max="1" width="14.5703125" bestFit="1" customWidth="1"/>
    <col min="2" max="2" width="12.140625" bestFit="1" customWidth="1"/>
    <col min="3" max="4" width="14.5703125" bestFit="1" customWidth="1"/>
    <col min="5" max="5" width="16.42578125" bestFit="1" customWidth="1"/>
  </cols>
  <sheetData>
    <row r="3" spans="1:5">
      <c r="A3" s="6" t="s">
        <v>10932</v>
      </c>
      <c r="B3" s="7" t="s">
        <v>10934</v>
      </c>
      <c r="D3" s="22" t="s">
        <v>15</v>
      </c>
      <c r="E3" s="18" t="s">
        <v>10949</v>
      </c>
    </row>
    <row r="4" spans="1:5">
      <c r="A4" s="15" t="s">
        <v>32</v>
      </c>
      <c r="B4" s="8">
        <v>741999.79529999977</v>
      </c>
      <c r="D4" s="21" t="str">
        <f>A4</f>
        <v>Furniture</v>
      </c>
      <c r="E4" s="20">
        <f>B4/$B$7</f>
        <v>0.32300170530281774</v>
      </c>
    </row>
    <row r="5" spans="1:5">
      <c r="A5" s="16" t="s">
        <v>46</v>
      </c>
      <c r="B5" s="9">
        <v>719047.03200000292</v>
      </c>
      <c r="D5" s="21" t="str">
        <f>A5</f>
        <v>Office Supplies</v>
      </c>
      <c r="E5" s="20">
        <f>B5/$B$7</f>
        <v>0.31301008302169103</v>
      </c>
    </row>
    <row r="6" spans="1:5">
      <c r="A6" s="16" t="s">
        <v>71</v>
      </c>
      <c r="B6" s="9">
        <v>836154.03299999656</v>
      </c>
      <c r="D6" s="21" t="str">
        <f>A6</f>
        <v>Technology</v>
      </c>
      <c r="E6" s="20">
        <f>B6/$B$7</f>
        <v>0.36398821167549117</v>
      </c>
    </row>
    <row r="7" spans="1:5">
      <c r="A7" s="17" t="s">
        <v>10933</v>
      </c>
      <c r="B7" s="10">
        <v>2297200.8602999994</v>
      </c>
      <c r="D7" s="21" t="str">
        <f>A7</f>
        <v>Grand Total</v>
      </c>
      <c r="E7" s="20">
        <f>B7/$B$7</f>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3"/>
  <sheetViews>
    <sheetView workbookViewId="0">
      <selection activeCell="G20" sqref="G20"/>
    </sheetView>
  </sheetViews>
  <sheetFormatPr defaultRowHeight="15"/>
  <cols>
    <col min="1" max="1" width="18.7109375" bestFit="1" customWidth="1"/>
    <col min="2" max="2" width="12.140625" bestFit="1" customWidth="1"/>
    <col min="4" max="4" width="18.7109375" bestFit="1" customWidth="1"/>
    <col min="5" max="5" width="12" bestFit="1" customWidth="1"/>
  </cols>
  <sheetData>
    <row r="3" spans="1:5">
      <c r="A3" s="6" t="s">
        <v>10932</v>
      </c>
      <c r="B3" s="7" t="s">
        <v>10934</v>
      </c>
      <c r="D3" s="18" t="s">
        <v>11</v>
      </c>
      <c r="E3" s="19" t="s">
        <v>18</v>
      </c>
    </row>
    <row r="4" spans="1:5">
      <c r="A4" s="15" t="s">
        <v>358</v>
      </c>
      <c r="B4" s="8">
        <v>19510.639999999992</v>
      </c>
      <c r="D4" t="str">
        <f>A4</f>
        <v>Alabama</v>
      </c>
      <c r="E4" s="14">
        <f>B4</f>
        <v>19510.639999999992</v>
      </c>
    </row>
    <row r="5" spans="1:5">
      <c r="A5" s="16" t="s">
        <v>310</v>
      </c>
      <c r="B5" s="9">
        <v>35282.000999999997</v>
      </c>
      <c r="D5" t="str">
        <f t="shared" ref="D5:D52" si="0">A5</f>
        <v>Arizona</v>
      </c>
      <c r="E5" s="14">
        <f t="shared" ref="E5:E52" si="1">B5</f>
        <v>35282.000999999997</v>
      </c>
    </row>
    <row r="6" spans="1:5">
      <c r="A6" s="16" t="s">
        <v>1707</v>
      </c>
      <c r="B6" s="9">
        <v>11678.129999999997</v>
      </c>
      <c r="D6" t="str">
        <f t="shared" si="0"/>
        <v>Arkansas</v>
      </c>
      <c r="E6" s="14">
        <f t="shared" si="1"/>
        <v>11678.129999999997</v>
      </c>
    </row>
    <row r="7" spans="1:5">
      <c r="A7" s="16" t="s">
        <v>43</v>
      </c>
      <c r="B7" s="9">
        <v>457687.63150000101</v>
      </c>
      <c r="D7" t="str">
        <f t="shared" si="0"/>
        <v>California</v>
      </c>
      <c r="E7" s="14">
        <f t="shared" si="1"/>
        <v>457687.63150000101</v>
      </c>
    </row>
    <row r="8" spans="1:5">
      <c r="A8" s="16" t="s">
        <v>457</v>
      </c>
      <c r="B8" s="9">
        <v>32108.117999999995</v>
      </c>
      <c r="D8" t="str">
        <f t="shared" si="0"/>
        <v>Colorado</v>
      </c>
      <c r="E8" s="14">
        <f t="shared" si="1"/>
        <v>32108.117999999995</v>
      </c>
    </row>
    <row r="9" spans="1:5">
      <c r="A9" s="16" t="s">
        <v>747</v>
      </c>
      <c r="B9" s="9">
        <v>13384.356999999996</v>
      </c>
      <c r="D9" t="str">
        <f t="shared" si="0"/>
        <v>Connecticut</v>
      </c>
      <c r="E9" s="14">
        <f t="shared" si="1"/>
        <v>13384.356999999996</v>
      </c>
    </row>
    <row r="10" spans="1:5">
      <c r="A10" s="16" t="s">
        <v>245</v>
      </c>
      <c r="B10" s="9">
        <v>27451.068999999992</v>
      </c>
      <c r="D10" t="str">
        <f t="shared" si="0"/>
        <v>Delaware</v>
      </c>
      <c r="E10" s="14">
        <f t="shared" si="1"/>
        <v>27451.068999999992</v>
      </c>
    </row>
    <row r="11" spans="1:5">
      <c r="A11" s="16" t="s">
        <v>3034</v>
      </c>
      <c r="B11" s="9">
        <v>2865.0199999999995</v>
      </c>
      <c r="D11" t="str">
        <f t="shared" si="0"/>
        <v>District of Columbia</v>
      </c>
      <c r="E11" s="14">
        <f t="shared" si="1"/>
        <v>2865.0199999999995</v>
      </c>
    </row>
    <row r="12" spans="1:5">
      <c r="A12" s="16" t="s">
        <v>54</v>
      </c>
      <c r="B12" s="9">
        <v>89473.707999999999</v>
      </c>
      <c r="D12" t="str">
        <f t="shared" si="0"/>
        <v>Florida</v>
      </c>
      <c r="E12" s="14">
        <f t="shared" si="1"/>
        <v>89473.707999999999</v>
      </c>
    </row>
    <row r="13" spans="1:5">
      <c r="A13" s="16" t="s">
        <v>1272</v>
      </c>
      <c r="B13" s="9">
        <v>49095.840000000004</v>
      </c>
      <c r="D13" t="str">
        <f t="shared" si="0"/>
        <v>Georgia</v>
      </c>
      <c r="E13" s="14">
        <f t="shared" si="1"/>
        <v>49095.840000000004</v>
      </c>
    </row>
    <row r="14" spans="1:5">
      <c r="A14" s="16" t="s">
        <v>6260</v>
      </c>
      <c r="B14" s="9">
        <v>4382.4860000000017</v>
      </c>
      <c r="D14" t="str">
        <f t="shared" si="0"/>
        <v>Idaho</v>
      </c>
      <c r="E14" s="14">
        <f t="shared" si="1"/>
        <v>4382.4860000000017</v>
      </c>
    </row>
    <row r="15" spans="1:5">
      <c r="A15" s="16" t="s">
        <v>211</v>
      </c>
      <c r="B15" s="9">
        <v>80166.10099999985</v>
      </c>
      <c r="D15" t="str">
        <f t="shared" si="0"/>
        <v>Illinois</v>
      </c>
      <c r="E15" s="14">
        <f t="shared" si="1"/>
        <v>80166.10099999985</v>
      </c>
    </row>
    <row r="16" spans="1:5">
      <c r="A16" s="16" t="s">
        <v>254</v>
      </c>
      <c r="B16" s="9">
        <v>53555.360000000001</v>
      </c>
      <c r="D16" t="str">
        <f t="shared" si="0"/>
        <v>Indiana</v>
      </c>
      <c r="E16" s="14">
        <f t="shared" si="1"/>
        <v>53555.360000000001</v>
      </c>
    </row>
    <row r="17" spans="1:5">
      <c r="A17" s="16" t="s">
        <v>489</v>
      </c>
      <c r="B17" s="9">
        <v>4579.7599999999993</v>
      </c>
      <c r="D17" t="str">
        <f t="shared" si="0"/>
        <v>Iowa</v>
      </c>
      <c r="E17" s="14">
        <f t="shared" si="1"/>
        <v>4579.7599999999993</v>
      </c>
    </row>
    <row r="18" spans="1:5">
      <c r="A18" s="16" t="s">
        <v>4530</v>
      </c>
      <c r="B18" s="9">
        <v>2914.31</v>
      </c>
      <c r="D18" t="str">
        <f t="shared" si="0"/>
        <v>Kansas</v>
      </c>
      <c r="E18" s="14">
        <f t="shared" si="1"/>
        <v>2914.31</v>
      </c>
    </row>
    <row r="19" spans="1:5">
      <c r="A19" s="16" t="s">
        <v>29</v>
      </c>
      <c r="B19" s="9">
        <v>36591.749999999971</v>
      </c>
      <c r="D19" t="str">
        <f t="shared" si="0"/>
        <v>Kentucky</v>
      </c>
      <c r="E19" s="14">
        <f t="shared" si="1"/>
        <v>36591.749999999971</v>
      </c>
    </row>
    <row r="20" spans="1:5">
      <c r="A20" s="16" t="s">
        <v>736</v>
      </c>
      <c r="B20" s="9">
        <v>9217.0299999999988</v>
      </c>
      <c r="D20" t="str">
        <f t="shared" si="0"/>
        <v>Louisiana</v>
      </c>
      <c r="E20" s="14">
        <f t="shared" si="1"/>
        <v>9217.0299999999988</v>
      </c>
    </row>
    <row r="21" spans="1:5">
      <c r="A21" s="16" t="s">
        <v>5235</v>
      </c>
      <c r="B21" s="9">
        <v>1270.53</v>
      </c>
      <c r="D21" t="str">
        <f t="shared" si="0"/>
        <v>Maine</v>
      </c>
      <c r="E21" s="14">
        <f t="shared" si="1"/>
        <v>1270.53</v>
      </c>
    </row>
    <row r="22" spans="1:5">
      <c r="A22" s="16" t="s">
        <v>2735</v>
      </c>
      <c r="B22" s="9">
        <v>23705.523000000005</v>
      </c>
      <c r="D22" t="str">
        <f t="shared" si="0"/>
        <v>Maryland</v>
      </c>
      <c r="E22" s="14">
        <f t="shared" si="1"/>
        <v>23705.523000000005</v>
      </c>
    </row>
    <row r="23" spans="1:5">
      <c r="A23" s="16" t="s">
        <v>1245</v>
      </c>
      <c r="B23" s="9">
        <v>28634.43399999999</v>
      </c>
      <c r="D23" t="str">
        <f t="shared" si="0"/>
        <v>Massachusetts</v>
      </c>
      <c r="E23" s="14">
        <f t="shared" si="1"/>
        <v>28634.43399999999</v>
      </c>
    </row>
    <row r="24" spans="1:5">
      <c r="A24" s="16" t="s">
        <v>238</v>
      </c>
      <c r="B24" s="9">
        <v>76269.614000000016</v>
      </c>
      <c r="D24" t="str">
        <f t="shared" si="0"/>
        <v>Michigan</v>
      </c>
      <c r="E24" s="14">
        <f t="shared" si="1"/>
        <v>76269.614000000016</v>
      </c>
    </row>
    <row r="25" spans="1:5">
      <c r="A25" s="16" t="s">
        <v>229</v>
      </c>
      <c r="B25" s="9">
        <v>29863.149999999994</v>
      </c>
      <c r="D25" t="str">
        <f t="shared" si="0"/>
        <v>Minnesota</v>
      </c>
      <c r="E25" s="14">
        <f t="shared" si="1"/>
        <v>29863.149999999994</v>
      </c>
    </row>
    <row r="26" spans="1:5">
      <c r="A26" s="16" t="s">
        <v>1487</v>
      </c>
      <c r="B26" s="9">
        <v>10771.34</v>
      </c>
      <c r="D26" t="str">
        <f t="shared" si="0"/>
        <v>Mississippi</v>
      </c>
      <c r="E26" s="14">
        <f t="shared" si="1"/>
        <v>10771.34</v>
      </c>
    </row>
    <row r="27" spans="1:5">
      <c r="A27" s="16" t="s">
        <v>596</v>
      </c>
      <c r="B27" s="9">
        <v>22205.149999999998</v>
      </c>
      <c r="D27" t="str">
        <f t="shared" si="0"/>
        <v>Missouri</v>
      </c>
      <c r="E27" s="14">
        <f t="shared" si="1"/>
        <v>22205.149999999998</v>
      </c>
    </row>
    <row r="28" spans="1:5">
      <c r="A28" s="16" t="s">
        <v>1762</v>
      </c>
      <c r="B28" s="9">
        <v>5589.3519999999971</v>
      </c>
      <c r="D28" t="str">
        <f t="shared" si="0"/>
        <v>Montana</v>
      </c>
      <c r="E28" s="14">
        <f t="shared" si="1"/>
        <v>5589.3519999999971</v>
      </c>
    </row>
    <row r="29" spans="1:5">
      <c r="A29" s="16" t="s">
        <v>138</v>
      </c>
      <c r="B29" s="9">
        <v>7464.9299999999985</v>
      </c>
      <c r="D29" t="str">
        <f t="shared" si="0"/>
        <v>Nebraska</v>
      </c>
      <c r="E29" s="14">
        <f t="shared" si="1"/>
        <v>7464.9299999999985</v>
      </c>
    </row>
    <row r="30" spans="1:5">
      <c r="A30" s="16" t="s">
        <v>1392</v>
      </c>
      <c r="B30" s="9">
        <v>16729.101999999999</v>
      </c>
      <c r="D30" t="str">
        <f t="shared" si="0"/>
        <v>Nevada</v>
      </c>
      <c r="E30" s="14">
        <f t="shared" si="1"/>
        <v>16729.101999999999</v>
      </c>
    </row>
    <row r="31" spans="1:5">
      <c r="A31" s="16" t="s">
        <v>2694</v>
      </c>
      <c r="B31" s="9">
        <v>7292.5239999999994</v>
      </c>
      <c r="D31" t="str">
        <f t="shared" si="0"/>
        <v>New Hampshire</v>
      </c>
      <c r="E31" s="14">
        <f t="shared" si="1"/>
        <v>7292.5239999999994</v>
      </c>
    </row>
    <row r="32" spans="1:5">
      <c r="A32" s="16" t="s">
        <v>788</v>
      </c>
      <c r="B32" s="9">
        <v>35764.312000000013</v>
      </c>
      <c r="D32" t="str">
        <f t="shared" si="0"/>
        <v>New Jersey</v>
      </c>
      <c r="E32" s="14">
        <f t="shared" si="1"/>
        <v>35764.312000000013</v>
      </c>
    </row>
    <row r="33" spans="1:5">
      <c r="A33" s="16" t="s">
        <v>668</v>
      </c>
      <c r="B33" s="9">
        <v>4783.5220000000008</v>
      </c>
      <c r="D33" t="str">
        <f t="shared" si="0"/>
        <v>New Mexico</v>
      </c>
      <c r="E33" s="14">
        <f t="shared" si="1"/>
        <v>4783.5220000000008</v>
      </c>
    </row>
    <row r="34" spans="1:5">
      <c r="A34" s="16" t="s">
        <v>267</v>
      </c>
      <c r="B34" s="9">
        <v>310876.27099999978</v>
      </c>
      <c r="D34" t="str">
        <f t="shared" si="0"/>
        <v>New York</v>
      </c>
      <c r="E34" s="14">
        <f t="shared" si="1"/>
        <v>310876.27099999978</v>
      </c>
    </row>
    <row r="35" spans="1:5">
      <c r="A35" s="16" t="s">
        <v>88</v>
      </c>
      <c r="B35" s="9">
        <v>55603.163999999968</v>
      </c>
      <c r="D35" t="str">
        <f t="shared" si="0"/>
        <v>North Carolina</v>
      </c>
      <c r="E35" s="14">
        <f t="shared" si="1"/>
        <v>55603.163999999968</v>
      </c>
    </row>
    <row r="36" spans="1:5">
      <c r="A36" s="16" t="s">
        <v>7449</v>
      </c>
      <c r="B36" s="9">
        <v>919.91</v>
      </c>
      <c r="D36" t="str">
        <f t="shared" si="0"/>
        <v>North Dakota</v>
      </c>
      <c r="E36" s="14">
        <f t="shared" si="1"/>
        <v>919.91</v>
      </c>
    </row>
    <row r="37" spans="1:5">
      <c r="A37" s="16" t="s">
        <v>498</v>
      </c>
      <c r="B37" s="9">
        <v>78258.135999999926</v>
      </c>
      <c r="D37" t="str">
        <f t="shared" si="0"/>
        <v>Ohio</v>
      </c>
      <c r="E37" s="14">
        <f t="shared" si="1"/>
        <v>78258.135999999926</v>
      </c>
    </row>
    <row r="38" spans="1:5">
      <c r="A38" s="16" t="s">
        <v>649</v>
      </c>
      <c r="B38" s="9">
        <v>19683.390000000003</v>
      </c>
      <c r="D38" t="str">
        <f t="shared" si="0"/>
        <v>Oklahoma</v>
      </c>
      <c r="E38" s="14">
        <f t="shared" si="1"/>
        <v>19683.390000000003</v>
      </c>
    </row>
    <row r="39" spans="1:5">
      <c r="A39" s="16" t="s">
        <v>420</v>
      </c>
      <c r="B39" s="9">
        <v>17431.149999999991</v>
      </c>
      <c r="D39" t="str">
        <f t="shared" si="0"/>
        <v>Oregon</v>
      </c>
      <c r="E39" s="14">
        <f t="shared" si="1"/>
        <v>17431.149999999991</v>
      </c>
    </row>
    <row r="40" spans="1:5">
      <c r="A40" s="16" t="s">
        <v>147</v>
      </c>
      <c r="B40" s="9">
        <v>116511.91400000003</v>
      </c>
      <c r="D40" t="str">
        <f t="shared" si="0"/>
        <v>Pennsylvania</v>
      </c>
      <c r="E40" s="14">
        <f t="shared" si="1"/>
        <v>116511.91400000003</v>
      </c>
    </row>
    <row r="41" spans="1:5">
      <c r="A41" s="16" t="s">
        <v>1399</v>
      </c>
      <c r="B41" s="9">
        <v>22627.955999999995</v>
      </c>
      <c r="D41" t="str">
        <f t="shared" si="0"/>
        <v>Rhode Island</v>
      </c>
      <c r="E41" s="14">
        <f t="shared" si="1"/>
        <v>22627.955999999995</v>
      </c>
    </row>
    <row r="42" spans="1:5">
      <c r="A42" s="16" t="s">
        <v>383</v>
      </c>
      <c r="B42" s="9">
        <v>8481.7099999999991</v>
      </c>
      <c r="D42" t="str">
        <f t="shared" si="0"/>
        <v>South Carolina</v>
      </c>
      <c r="E42" s="14">
        <f t="shared" si="1"/>
        <v>8481.7099999999991</v>
      </c>
    </row>
    <row r="43" spans="1:5">
      <c r="A43" s="16" t="s">
        <v>5326</v>
      </c>
      <c r="B43" s="9">
        <v>1315.5600000000002</v>
      </c>
      <c r="D43" t="str">
        <f t="shared" si="0"/>
        <v>South Dakota</v>
      </c>
      <c r="E43" s="14">
        <f t="shared" si="1"/>
        <v>1315.5600000000002</v>
      </c>
    </row>
    <row r="44" spans="1:5">
      <c r="A44" s="16" t="s">
        <v>335</v>
      </c>
      <c r="B44" s="9">
        <v>30661.872999999981</v>
      </c>
      <c r="D44" t="str">
        <f t="shared" si="0"/>
        <v>Tennessee</v>
      </c>
      <c r="E44" s="14">
        <f t="shared" si="1"/>
        <v>30661.872999999981</v>
      </c>
    </row>
    <row r="45" spans="1:5">
      <c r="A45" s="16" t="s">
        <v>104</v>
      </c>
      <c r="B45" s="9">
        <v>170188.04580000002</v>
      </c>
      <c r="D45" t="str">
        <f t="shared" si="0"/>
        <v>Texas</v>
      </c>
      <c r="E45" s="14">
        <f t="shared" si="1"/>
        <v>170188.04580000002</v>
      </c>
    </row>
    <row r="46" spans="1:5">
      <c r="A46" s="16" t="s">
        <v>121</v>
      </c>
      <c r="B46" s="9">
        <v>11220.055999999999</v>
      </c>
      <c r="D46" t="str">
        <f t="shared" si="0"/>
        <v>Utah</v>
      </c>
      <c r="E46" s="14">
        <f t="shared" si="1"/>
        <v>11220.055999999999</v>
      </c>
    </row>
    <row r="47" spans="1:5">
      <c r="A47" s="16" t="s">
        <v>5203</v>
      </c>
      <c r="B47" s="9">
        <v>8929.369999999999</v>
      </c>
      <c r="D47" t="str">
        <f t="shared" si="0"/>
        <v>Vermont</v>
      </c>
      <c r="E47" s="14">
        <f t="shared" si="1"/>
        <v>8929.369999999999</v>
      </c>
    </row>
    <row r="48" spans="1:5">
      <c r="A48" s="16" t="s">
        <v>319</v>
      </c>
      <c r="B48" s="9">
        <v>70636.719999999987</v>
      </c>
      <c r="D48" t="str">
        <f t="shared" si="0"/>
        <v>Virginia</v>
      </c>
      <c r="E48" s="14">
        <f t="shared" si="1"/>
        <v>70636.719999999987</v>
      </c>
    </row>
    <row r="49" spans="1:5">
      <c r="A49" s="16" t="s">
        <v>96</v>
      </c>
      <c r="B49" s="9">
        <v>138641.26999999993</v>
      </c>
      <c r="D49" t="str">
        <f t="shared" si="0"/>
        <v>Washington</v>
      </c>
      <c r="E49" s="14">
        <f t="shared" si="1"/>
        <v>138641.26999999993</v>
      </c>
    </row>
    <row r="50" spans="1:5">
      <c r="A50" s="16" t="s">
        <v>9726</v>
      </c>
      <c r="B50" s="9">
        <v>1209.8240000000001</v>
      </c>
      <c r="D50" t="str">
        <f t="shared" si="0"/>
        <v>West Virginia</v>
      </c>
      <c r="E50" s="14">
        <f t="shared" si="1"/>
        <v>1209.8240000000001</v>
      </c>
    </row>
    <row r="51" spans="1:5">
      <c r="A51" s="16" t="s">
        <v>114</v>
      </c>
      <c r="B51" s="9">
        <v>32114.610000000019</v>
      </c>
      <c r="D51" t="str">
        <f t="shared" si="0"/>
        <v>Wisconsin</v>
      </c>
      <c r="E51" s="14">
        <f t="shared" si="1"/>
        <v>32114.610000000019</v>
      </c>
    </row>
    <row r="52" spans="1:5">
      <c r="A52" s="16" t="s">
        <v>8542</v>
      </c>
      <c r="B52" s="9">
        <v>1603.1360000000002</v>
      </c>
      <c r="D52" t="str">
        <f t="shared" si="0"/>
        <v>Wyoming</v>
      </c>
      <c r="E52" s="14">
        <f t="shared" si="1"/>
        <v>1603.1360000000002</v>
      </c>
    </row>
    <row r="53" spans="1:5">
      <c r="A53" s="17" t="s">
        <v>10933</v>
      </c>
      <c r="B53" s="10">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5"/>
  <cols>
    <col min="1" max="1" width="13.140625" bestFit="1" customWidth="1"/>
    <col min="2" max="2" width="12.140625" bestFit="1" customWidth="1"/>
  </cols>
  <sheetData>
    <row r="3" spans="1:2">
      <c r="A3" s="6" t="s">
        <v>10932</v>
      </c>
      <c r="B3" s="7" t="s">
        <v>10934</v>
      </c>
    </row>
    <row r="4" spans="1:2">
      <c r="A4" s="15" t="s">
        <v>75</v>
      </c>
      <c r="B4" s="8">
        <v>203412.73300000009</v>
      </c>
    </row>
    <row r="5" spans="1:2">
      <c r="A5" s="16" t="s">
        <v>56</v>
      </c>
      <c r="B5" s="9">
        <v>206965.53200000009</v>
      </c>
    </row>
    <row r="6" spans="1:2">
      <c r="A6" s="16" t="s">
        <v>59</v>
      </c>
      <c r="B6" s="9">
        <v>223843.60800000012</v>
      </c>
    </row>
    <row r="7" spans="1:2">
      <c r="A7" s="16" t="s">
        <v>36</v>
      </c>
      <c r="B7" s="9">
        <v>328449.1030000007</v>
      </c>
    </row>
    <row r="8" spans="1:2">
      <c r="A8" s="16" t="s">
        <v>72</v>
      </c>
      <c r="B8" s="9">
        <v>330007.05400000012</v>
      </c>
    </row>
    <row r="9" spans="1:2">
      <c r="A9" s="17" t="s">
        <v>10933</v>
      </c>
      <c r="B9" s="10">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7"/>
  <sheetViews>
    <sheetView topLeftCell="C1" workbookViewId="0">
      <selection activeCell="B20" sqref="B20"/>
    </sheetView>
  </sheetViews>
  <sheetFormatPr defaultRowHeight="15"/>
  <cols>
    <col min="1" max="1" width="13.140625" bestFit="1" customWidth="1"/>
    <col min="2" max="2" width="12.140625" customWidth="1"/>
    <col min="4" max="4" width="13.140625" bestFit="1" customWidth="1"/>
    <col min="5" max="6" width="12.5703125" bestFit="1" customWidth="1"/>
    <col min="7" max="7" width="13.140625" bestFit="1" customWidth="1"/>
    <col min="8" max="9" width="15.42578125" bestFit="1" customWidth="1"/>
    <col min="10" max="10" width="13.140625" bestFit="1" customWidth="1"/>
    <col min="11" max="12" width="16.5703125" bestFit="1" customWidth="1"/>
    <col min="13" max="13" width="13.140625" bestFit="1" customWidth="1"/>
    <col min="14" max="14" width="19.42578125" bestFit="1" customWidth="1"/>
  </cols>
  <sheetData>
    <row r="3" spans="1:14">
      <c r="A3" s="6" t="s">
        <v>10932</v>
      </c>
      <c r="B3" s="7" t="s">
        <v>10934</v>
      </c>
      <c r="D3" s="6" t="s">
        <v>10932</v>
      </c>
      <c r="E3" s="7" t="s">
        <v>10936</v>
      </c>
      <c r="G3" s="6" t="s">
        <v>10932</v>
      </c>
      <c r="H3" s="7" t="s">
        <v>10950</v>
      </c>
      <c r="J3" s="6" t="s">
        <v>10932</v>
      </c>
      <c r="K3" s="7" t="s">
        <v>10951</v>
      </c>
      <c r="M3" s="6" t="s">
        <v>10932</v>
      </c>
      <c r="N3" s="7" t="s">
        <v>10952</v>
      </c>
    </row>
    <row r="4" spans="1:14">
      <c r="A4" s="23" t="s">
        <v>10937</v>
      </c>
      <c r="B4" s="8">
        <v>95365.937600000019</v>
      </c>
      <c r="D4" s="23" t="s">
        <v>10937</v>
      </c>
      <c r="E4" s="8">
        <v>9199.2699999999986</v>
      </c>
      <c r="G4" s="23" t="s">
        <v>10937</v>
      </c>
      <c r="H4" s="8">
        <v>1500</v>
      </c>
      <c r="J4" s="23" t="s">
        <v>10937</v>
      </c>
      <c r="K4" s="8">
        <v>387</v>
      </c>
      <c r="M4" s="23" t="s">
        <v>10937</v>
      </c>
      <c r="N4" s="8">
        <v>9.6462848596792869E-2</v>
      </c>
    </row>
    <row r="5" spans="1:14">
      <c r="A5" s="24" t="s">
        <v>10938</v>
      </c>
      <c r="B5" s="9">
        <v>60172.649400000024</v>
      </c>
      <c r="D5" s="24" t="s">
        <v>10938</v>
      </c>
      <c r="E5" s="9">
        <v>10288.898699999991</v>
      </c>
      <c r="G5" s="24" t="s">
        <v>10938</v>
      </c>
      <c r="H5" s="9">
        <v>1068</v>
      </c>
      <c r="J5" s="24" t="s">
        <v>10938</v>
      </c>
      <c r="K5" s="9">
        <v>301</v>
      </c>
      <c r="M5" s="24" t="s">
        <v>10938</v>
      </c>
      <c r="N5" s="9">
        <v>0.17098962406664425</v>
      </c>
    </row>
    <row r="6" spans="1:14">
      <c r="A6" s="24" t="s">
        <v>10939</v>
      </c>
      <c r="B6" s="9">
        <v>199252.98399999991</v>
      </c>
      <c r="D6" s="24" t="s">
        <v>10939</v>
      </c>
      <c r="E6" s="9">
        <v>26806.573700000015</v>
      </c>
      <c r="G6" s="24" t="s">
        <v>10939</v>
      </c>
      <c r="H6" s="9">
        <v>2491</v>
      </c>
      <c r="J6" s="24" t="s">
        <v>10939</v>
      </c>
      <c r="K6" s="9">
        <v>680</v>
      </c>
      <c r="M6" s="24" t="s">
        <v>10939</v>
      </c>
      <c r="N6" s="9">
        <v>0.13453536886554246</v>
      </c>
    </row>
    <row r="7" spans="1:14">
      <c r="A7" s="24" t="s">
        <v>10940</v>
      </c>
      <c r="B7" s="9">
        <v>141851.5674</v>
      </c>
      <c r="D7" s="24" t="s">
        <v>10940</v>
      </c>
      <c r="E7" s="9">
        <v>13437.806799999998</v>
      </c>
      <c r="G7" s="24" t="s">
        <v>10940</v>
      </c>
      <c r="H7" s="9">
        <v>2441</v>
      </c>
      <c r="J7" s="24" t="s">
        <v>10940</v>
      </c>
      <c r="K7" s="9">
        <v>663</v>
      </c>
      <c r="M7" s="24" t="s">
        <v>10940</v>
      </c>
      <c r="N7" s="9">
        <v>9.4731465053942004E-2</v>
      </c>
    </row>
    <row r="8" spans="1:14">
      <c r="A8" s="24" t="s">
        <v>10941</v>
      </c>
      <c r="B8" s="9">
        <v>156122.28669999994</v>
      </c>
      <c r="D8" s="24" t="s">
        <v>10941</v>
      </c>
      <c r="E8" s="9">
        <v>22308.51279999999</v>
      </c>
      <c r="G8" s="24" t="s">
        <v>10941</v>
      </c>
      <c r="H8" s="9">
        <v>2850</v>
      </c>
      <c r="J8" s="24" t="s">
        <v>10941</v>
      </c>
      <c r="K8" s="9">
        <v>750</v>
      </c>
      <c r="M8" s="24" t="s">
        <v>10941</v>
      </c>
      <c r="N8" s="9">
        <v>0.14289127626517142</v>
      </c>
    </row>
    <row r="9" spans="1:14">
      <c r="A9" s="24" t="s">
        <v>10942</v>
      </c>
      <c r="B9" s="9">
        <v>147082.61130000011</v>
      </c>
      <c r="D9" s="24" t="s">
        <v>10942</v>
      </c>
      <c r="E9" s="9">
        <v>20899.334500000012</v>
      </c>
      <c r="G9" s="24" t="s">
        <v>10942</v>
      </c>
      <c r="H9" s="9">
        <v>2644</v>
      </c>
      <c r="J9" s="24" t="s">
        <v>10942</v>
      </c>
      <c r="K9" s="9">
        <v>709</v>
      </c>
      <c r="M9" s="24" t="s">
        <v>10942</v>
      </c>
      <c r="N9" s="9">
        <v>0.1420924901678027</v>
      </c>
    </row>
    <row r="10" spans="1:14">
      <c r="A10" s="24" t="s">
        <v>10943</v>
      </c>
      <c r="B10" s="9">
        <v>149580.83800000031</v>
      </c>
      <c r="D10" s="24" t="s">
        <v>10943</v>
      </c>
      <c r="E10" s="9">
        <v>13535.38299999998</v>
      </c>
      <c r="G10" s="24" t="s">
        <v>10943</v>
      </c>
      <c r="H10" s="9">
        <v>2705</v>
      </c>
      <c r="J10" s="24" t="s">
        <v>10943</v>
      </c>
      <c r="K10" s="9">
        <v>708</v>
      </c>
      <c r="M10" s="24" t="s">
        <v>10943</v>
      </c>
      <c r="N10" s="9">
        <v>9.0488749635163512E-2</v>
      </c>
    </row>
    <row r="11" spans="1:14">
      <c r="A11" s="24" t="s">
        <v>10944</v>
      </c>
      <c r="B11" s="9">
        <v>159589.45099999988</v>
      </c>
      <c r="D11" s="24" t="s">
        <v>10944</v>
      </c>
      <c r="E11" s="9">
        <v>21896.715399999972</v>
      </c>
      <c r="G11" s="24" t="s">
        <v>10944</v>
      </c>
      <c r="H11" s="9">
        <v>2796</v>
      </c>
      <c r="J11" s="24" t="s">
        <v>10944</v>
      </c>
      <c r="K11" s="9">
        <v>710</v>
      </c>
      <c r="M11" s="24" t="s">
        <v>10944</v>
      </c>
      <c r="N11" s="9">
        <v>0.13720653378273723</v>
      </c>
    </row>
    <row r="12" spans="1:14">
      <c r="A12" s="24" t="s">
        <v>10945</v>
      </c>
      <c r="B12" s="9">
        <v>309770.09970000025</v>
      </c>
      <c r="D12" s="24" t="s">
        <v>10945</v>
      </c>
      <c r="E12" s="9">
        <v>37293.192500000034</v>
      </c>
      <c r="G12" s="24" t="s">
        <v>10945</v>
      </c>
      <c r="H12" s="9">
        <v>5073</v>
      </c>
      <c r="J12" s="24" t="s">
        <v>10945</v>
      </c>
      <c r="K12" s="9">
        <v>1386</v>
      </c>
      <c r="M12" s="24" t="s">
        <v>10945</v>
      </c>
      <c r="N12" s="9">
        <v>0.12038990379031732</v>
      </c>
    </row>
    <row r="13" spans="1:14">
      <c r="A13" s="24" t="s">
        <v>10946</v>
      </c>
      <c r="B13" s="9">
        <v>197115.20170000009</v>
      </c>
      <c r="D13" s="24" t="s">
        <v>10946</v>
      </c>
      <c r="E13" s="9">
        <v>31469.663800000035</v>
      </c>
      <c r="G13" s="24" t="s">
        <v>10946</v>
      </c>
      <c r="H13" s="9">
        <v>3095</v>
      </c>
      <c r="J13" s="24" t="s">
        <v>10946</v>
      </c>
      <c r="K13" s="9">
        <v>817</v>
      </c>
      <c r="M13" s="24" t="s">
        <v>10946</v>
      </c>
      <c r="N13" s="9">
        <v>0.15965112547684351</v>
      </c>
    </row>
    <row r="14" spans="1:14">
      <c r="A14" s="24" t="s">
        <v>10947</v>
      </c>
      <c r="B14" s="9">
        <v>349120.07400000008</v>
      </c>
      <c r="D14" s="24" t="s">
        <v>10947</v>
      </c>
      <c r="E14" s="9">
        <v>35825.536599999927</v>
      </c>
      <c r="G14" s="24" t="s">
        <v>10947</v>
      </c>
      <c r="H14" s="9">
        <v>5741</v>
      </c>
      <c r="J14" s="24" t="s">
        <v>10947</v>
      </c>
      <c r="K14" s="9">
        <v>1462</v>
      </c>
      <c r="M14" s="24" t="s">
        <v>10947</v>
      </c>
      <c r="N14" s="9">
        <v>0.10261666191099604</v>
      </c>
    </row>
    <row r="15" spans="1:14">
      <c r="A15" s="24" t="s">
        <v>10948</v>
      </c>
      <c r="B15" s="9">
        <v>332177.15950000001</v>
      </c>
      <c r="D15" s="24" t="s">
        <v>10948</v>
      </c>
      <c r="E15" s="9">
        <v>43436.13390000003</v>
      </c>
      <c r="G15" s="24" t="s">
        <v>10948</v>
      </c>
      <c r="H15" s="9">
        <v>5469</v>
      </c>
      <c r="J15" s="24" t="s">
        <v>10948</v>
      </c>
      <c r="K15" s="9">
        <v>1421</v>
      </c>
      <c r="M15" s="24" t="s">
        <v>10948</v>
      </c>
      <c r="N15" s="9">
        <v>0.13076195234308405</v>
      </c>
    </row>
    <row r="16" spans="1:14">
      <c r="A16" s="25" t="s">
        <v>10933</v>
      </c>
      <c r="B16" s="10">
        <v>2297200.8603000008</v>
      </c>
      <c r="D16" s="25" t="s">
        <v>10933</v>
      </c>
      <c r="E16" s="10">
        <v>286397.02169999998</v>
      </c>
      <c r="G16" s="25" t="s">
        <v>10933</v>
      </c>
      <c r="H16" s="10">
        <v>37873</v>
      </c>
      <c r="J16" s="25" t="s">
        <v>10933</v>
      </c>
      <c r="K16" s="10">
        <v>9994</v>
      </c>
      <c r="M16" s="25" t="s">
        <v>10933</v>
      </c>
      <c r="N16" s="10">
        <v>0.12467217240315856</v>
      </c>
    </row>
    <row r="17" spans="2:14">
      <c r="B17" s="27">
        <f>GETPIVOTDATA("Sales",$A$3)</f>
        <v>2297200.8603000008</v>
      </c>
      <c r="E17" s="28">
        <f>GETPIVOTDATA("Profit",$D$3)</f>
        <v>286397.02169999998</v>
      </c>
      <c r="H17" s="29">
        <f>GETPIVOTDATA("Quantity",$G$3)</f>
        <v>37873</v>
      </c>
      <c r="K17" s="29">
        <f>GETPIVOTDATA("Order ID",$J$3)</f>
        <v>9994</v>
      </c>
      <c r="N17" s="20">
        <f>GETPIVOTDATA("Profit margin",$M$3)</f>
        <v>0.12467217240315856</v>
      </c>
    </row>
  </sheetData>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0"/>
  <sheetViews>
    <sheetView workbookViewId="0">
      <selection activeCell="A6" sqref="A6"/>
    </sheetView>
  </sheetViews>
  <sheetFormatPr defaultRowHeight="15"/>
  <cols>
    <col min="1" max="1" width="13.140625" customWidth="1"/>
    <col min="2" max="2" width="12.140625" customWidth="1"/>
    <col min="3" max="3" width="12.5703125" bestFit="1" customWidth="1"/>
    <col min="4" max="4" width="15.42578125" bestFit="1" customWidth="1"/>
    <col min="5" max="5" width="16.5703125" customWidth="1"/>
    <col min="6" max="6" width="19.42578125" bestFit="1" customWidth="1"/>
    <col min="8" max="8" width="12.140625" bestFit="1" customWidth="1"/>
    <col min="9" max="11" width="11.140625" bestFit="1" customWidth="1"/>
    <col min="12" max="12" width="12.85546875" bestFit="1" customWidth="1"/>
  </cols>
  <sheetData>
    <row r="3" spans="1:12">
      <c r="A3" s="30"/>
      <c r="B3" s="6" t="s">
        <v>10935</v>
      </c>
      <c r="C3" s="31"/>
      <c r="D3" s="31"/>
      <c r="E3" s="31"/>
      <c r="F3" s="32"/>
    </row>
    <row r="4" spans="1:12">
      <c r="A4" s="6" t="s">
        <v>10932</v>
      </c>
      <c r="B4" s="30" t="s">
        <v>10934</v>
      </c>
      <c r="C4" s="38" t="s">
        <v>10936</v>
      </c>
      <c r="D4" s="38" t="s">
        <v>10950</v>
      </c>
      <c r="E4" s="38" t="s">
        <v>10951</v>
      </c>
      <c r="F4" s="33" t="s">
        <v>10952</v>
      </c>
    </row>
    <row r="5" spans="1:12">
      <c r="A5" s="15">
        <v>2011</v>
      </c>
      <c r="B5" s="34">
        <v>484247.49810000096</v>
      </c>
      <c r="C5" s="39">
        <v>49543.974100000007</v>
      </c>
      <c r="D5" s="39">
        <v>7581</v>
      </c>
      <c r="E5" s="39">
        <v>1993</v>
      </c>
      <c r="F5" s="35">
        <v>0.10231126499236715</v>
      </c>
    </row>
    <row r="6" spans="1:12">
      <c r="A6" s="16">
        <v>2012</v>
      </c>
      <c r="B6" s="36">
        <v>470532.50899999985</v>
      </c>
      <c r="C6" s="40">
        <v>61618.603700000051</v>
      </c>
      <c r="D6" s="40">
        <v>7979</v>
      </c>
      <c r="E6" s="40">
        <v>2102</v>
      </c>
      <c r="F6" s="37">
        <v>0.13095504034557592</v>
      </c>
    </row>
    <row r="7" spans="1:12">
      <c r="A7" s="16">
        <v>2013</v>
      </c>
      <c r="B7" s="36">
        <v>608473.83000000066</v>
      </c>
      <c r="C7" s="40">
        <v>81726.930800000177</v>
      </c>
      <c r="D7" s="40">
        <v>9810</v>
      </c>
      <c r="E7" s="40">
        <v>2580</v>
      </c>
      <c r="F7" s="37">
        <v>0.13431461924993568</v>
      </c>
    </row>
    <row r="8" spans="1:12">
      <c r="A8" s="41">
        <v>2014</v>
      </c>
      <c r="B8" s="42">
        <v>733947.0231999997</v>
      </c>
      <c r="C8" s="43">
        <v>93507.513099999967</v>
      </c>
      <c r="D8" s="43">
        <v>12503</v>
      </c>
      <c r="E8" s="43">
        <v>3319</v>
      </c>
      <c r="F8" s="44">
        <v>0.12740362743390987</v>
      </c>
    </row>
    <row r="9" spans="1:12">
      <c r="H9" s="46">
        <f>(GETPIVOTDATA("Sum of Sales",$A$3,"Year",2014)/GETPIVOTDATA("Sum of Sales",$A$3,"Year",2013))-1</f>
        <v>0.20620967905883303</v>
      </c>
      <c r="I9" s="46">
        <f>(GETPIVOTDATA("Sum of Profit",$A$3,"Year",2014)/GETPIVOTDATA("Sum of Profit",$A$3,"Year",2013))-1</f>
        <v>0.14414565902185772</v>
      </c>
      <c r="J9" s="46">
        <f>(GETPIVOTDATA("Sum of Quantity",$A$3,"Year",2014)/GETPIVOTDATA("Sum of Quantity",$A$3,"Year",2013))-1</f>
        <v>0.27451580020387367</v>
      </c>
      <c r="K9" s="46">
        <f>(GETPIVOTDATA("Count of Order ID",$A$3,"Year",2014)/GETPIVOTDATA("Count of Order ID",$A$3,"Year",2013))-1</f>
        <v>0.2864341085271318</v>
      </c>
      <c r="L9" s="46">
        <f>(GETPIVOTDATA("Sum of Profit margin",$A$3,"Year",2014)/GETPIVOTDATA("Sum of Profit margin",$A$3,"Year",2013))-1</f>
        <v>-5.1453757264990463E-2</v>
      </c>
    </row>
    <row r="10" spans="1:12">
      <c r="H10" s="45"/>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workbookViewId="0">
      <selection activeCell="B2" sqref="B2"/>
    </sheetView>
  </sheetViews>
  <sheetFormatPr defaultColWidth="14.42578125" defaultRowHeight="15" customHeight="1"/>
  <cols>
    <col min="1" max="1" width="7.5703125" bestFit="1" customWidth="1"/>
    <col min="2" max="2" width="15" bestFit="1" customWidth="1"/>
    <col min="3" max="3" width="5.140625" bestFit="1" customWidth="1"/>
    <col min="4" max="4" width="11.28515625" bestFit="1" customWidth="1"/>
    <col min="5" max="5" width="10.7109375" bestFit="1" customWidth="1"/>
    <col min="6" max="6" width="13.85546875" bestFit="1" customWidth="1"/>
    <col min="7" max="7" width="12.425781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2" bestFit="1" customWidth="1"/>
    <col min="14" max="14" width="7.42578125" bestFit="1" customWidth="1"/>
    <col min="15" max="15" width="16.7109375" bestFit="1" customWidth="1"/>
    <col min="16" max="16" width="14.5703125" bestFit="1" customWidth="1"/>
    <col min="17" max="17" width="13.42578125" bestFit="1" customWidth="1"/>
    <col min="18" max="18" width="119.28515625" bestFit="1" customWidth="1"/>
    <col min="19" max="19" width="10" bestFit="1" customWidth="1"/>
    <col min="20" max="20" width="9" bestFit="1" customWidth="1"/>
    <col min="21" max="21" width="9.140625" bestFit="1" customWidth="1"/>
    <col min="22" max="22" width="10.7109375" bestFit="1" customWidth="1"/>
  </cols>
  <sheetData>
    <row r="1" spans="1:22"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000"/>
  <sheetViews>
    <sheetView showGridLines="0" tabSelected="1" zoomScaleNormal="100" workbookViewId="0">
      <selection activeCell="S35" sqref="S35"/>
    </sheetView>
  </sheetViews>
  <sheetFormatPr defaultColWidth="14.42578125" defaultRowHeight="15" customHeight="1"/>
  <cols>
    <col min="1" max="26" width="8.7109375" customWidth="1"/>
  </cols>
  <sheetData>
    <row r="1" spans="1:23" ht="14.25" customHeight="1"/>
    <row r="2" spans="1:23" ht="14.25" customHeight="1"/>
    <row r="3" spans="1:23" ht="14.25" customHeight="1"/>
    <row r="4" spans="1:23" ht="14.25" customHeight="1"/>
    <row r="5" spans="1:23" ht="14.25" customHeight="1"/>
    <row r="6" spans="1:23" ht="14.25" customHeight="1"/>
    <row r="7" spans="1:23" ht="14.25" customHeight="1"/>
    <row r="8" spans="1:23" ht="14.25" customHeight="1"/>
    <row r="9" spans="1:23" ht="14.25" customHeight="1">
      <c r="W9" s="46"/>
    </row>
    <row r="10" spans="1:23" ht="14.25" customHeight="1"/>
    <row r="11" spans="1:23" ht="14.25" customHeight="1">
      <c r="A11" s="4"/>
      <c r="B11" s="5"/>
      <c r="Q11" s="4"/>
    </row>
    <row r="12" spans="1:23" ht="14.25" customHeight="1"/>
    <row r="13" spans="1:23" ht="14.25" customHeight="1"/>
    <row r="14" spans="1:23" ht="14.25" customHeight="1"/>
    <row r="15" spans="1:23" ht="14.25" customHeight="1"/>
    <row r="16" spans="1: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Bar chart(waterfall chart)</vt:lpstr>
      <vt:lpstr>pie chart</vt:lpstr>
      <vt:lpstr>Map chart </vt:lpstr>
      <vt:lpstr>Top 5</vt:lpstr>
      <vt:lpstr>KPI</vt:lpstr>
      <vt:lpstr>KPI YOY</vt:lpstr>
      <vt:lpstr>Data</vt:lpstr>
      <vt:lpstr>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DELL</cp:lastModifiedBy>
  <cp:lastPrinted>2026-06-05T13:17:36Z</cp:lastPrinted>
  <dcterms:created xsi:type="dcterms:W3CDTF">2015-06-05T18:17:20Z</dcterms:created>
  <dcterms:modified xsi:type="dcterms:W3CDTF">2026-06-06T12:40:47Z</dcterms:modified>
</cp:coreProperties>
</file>