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9826D8B-F0F6-47C3-A570-950A093D387B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NewSemesterPass" sheetId="1" r:id="rId1"/>
    <sheet name="보상 측정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" l="1"/>
  <c r="K20" i="2"/>
  <c r="J21" i="2"/>
  <c r="K21" i="2"/>
  <c r="J22" i="2"/>
  <c r="K22" i="2"/>
  <c r="J23" i="2"/>
  <c r="K23" i="2"/>
  <c r="K19" i="2"/>
  <c r="J19" i="2"/>
  <c r="D24" i="2"/>
  <c r="C24" i="2"/>
  <c r="D23" i="2"/>
  <c r="C23" i="2"/>
  <c r="D22" i="2"/>
  <c r="C22" i="2"/>
  <c r="D21" i="2"/>
  <c r="C21" i="2"/>
  <c r="D20" i="2"/>
  <c r="C20" i="2"/>
  <c r="D19" i="2"/>
  <c r="C19" i="2"/>
  <c r="E19" i="2" s="1"/>
  <c r="E14" i="2"/>
  <c r="L13" i="2"/>
  <c r="E13" i="2"/>
  <c r="L12" i="2"/>
  <c r="E12" i="2"/>
  <c r="L11" i="2"/>
  <c r="E11" i="2"/>
  <c r="L10" i="2"/>
  <c r="E10" i="2"/>
  <c r="L9" i="2"/>
  <c r="E9" i="2"/>
  <c r="D4" i="2"/>
  <c r="L23" i="2" l="1"/>
  <c r="L22" i="2"/>
  <c r="L21" i="2"/>
  <c r="M21" i="2" s="1"/>
  <c r="L20" i="2"/>
  <c r="M20" i="2" s="1"/>
  <c r="L19" i="2"/>
  <c r="M19" i="2" s="1"/>
  <c r="E22" i="2"/>
  <c r="E20" i="2"/>
  <c r="E23" i="2"/>
  <c r="E21" i="2"/>
  <c r="E24" i="2"/>
</calcChain>
</file>

<file path=xl/sharedStrings.xml><?xml version="1.0" encoding="utf-8"?>
<sst xmlns="http://schemas.openxmlformats.org/spreadsheetml/2006/main" count="57" uniqueCount="32">
  <si>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</si>
  <si>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</si>
  <si>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</si>
  <si>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</si>
  <si>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</si>
  <si>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</si>
  <si>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검조각</t>
  </si>
  <si>
    <t>불멸석</t>
  </si>
  <si>
    <t>천계꽃</t>
  </si>
  <si>
    <t>도깨비불</t>
  </si>
  <si>
    <t>수미꽃</t>
  </si>
  <si>
    <t>영혼석</t>
  </si>
  <si>
    <t>재화명</t>
    <phoneticPr fontId="1" type="noConversion"/>
  </si>
  <si>
    <t>재화 총합</t>
    <phoneticPr fontId="1" type="noConversion"/>
  </si>
  <si>
    <t>총 재화 지급 사냥 수</t>
    <phoneticPr fontId="1" type="noConversion"/>
  </si>
  <si>
    <t>1칸당 필요 사냥 수</t>
    <phoneticPr fontId="1" type="noConversion"/>
  </si>
  <si>
    <t>지급 되는 재화 량</t>
    <phoneticPr fontId="1" type="noConversion"/>
  </si>
  <si>
    <t>1칸당 재화량</t>
    <phoneticPr fontId="1" type="noConversion"/>
  </si>
  <si>
    <t>총 칸 수 설정</t>
    <phoneticPr fontId="1" type="noConversion"/>
  </si>
  <si>
    <t>칸수 배분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</si>
  <si>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</si>
  <si>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</si>
  <si>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</si>
  <si>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</si>
  <si>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</si>
  <si>
    <t>새학기 이벤트 재화량</t>
    <phoneticPr fontId="1" type="noConversion"/>
  </si>
  <si>
    <t>혹서기 이벤트 재화량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</si>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</sst>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4" fillId="0" borderId="0" xfId="1" applyFont="1" applyFill="1">
      <alignment vertical="center"/>
    </xf>
    <xf numFmtId="3" fontId="4" fillId="0" borderId="0" xfId="1" applyNumberFormat="1" applyFont="1" applyFill="1">
      <alignment vertical="center"/>
    </xf>
    <xf numFmtId="0" fontId="5" fillId="0" borderId="0" xfId="0" applyFont="1">
      <alignment vertical="center"/>
    </xf>
    <xf numFmtId="0" fontId="5" fillId="0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&#51089;&#50629;\06.14%20&#50629;&#45936;&#51060;&#53944;\&#53580;&#51060;&#48660;\HotseasonPass.xlsx" TargetMode="External"/><Relationship Id="rId1" Type="http://schemas.openxmlformats.org/officeDocument/2006/relationships/externalLinkPath" Target="/Users/JB/Desktop/&#51089;&#50629;/06.14%20&#50629;&#45936;&#51060;&#53944;/&#53580;&#51060;&#48660;/HotseasonP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SemesterPass"/>
      <sheetName val="보상 측정"/>
    </sheetNames>
    <sheetDataSet>
      <sheetData sheetId="0">
        <row r="1">
          <cell r="C1" t="str">
            <v>reward1</v>
          </cell>
        </row>
      </sheetData>
      <sheetData sheetId="1">
        <row r="19">
          <cell r="A19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zoomScale="85" zoomScaleNormal="85" workbookViewId="0">
      <selection activeCell="F17" sqref="F17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6">
        <v>0</v>
      </c>
      <c r="B2" s="7">
        <v>5000000</v>
      </c>
      <c r="C2" s="8">
        <v>9028</v>
      </c>
      <c r="D2" s="7">
        <v>2</v>
      </c>
      <c r="E2" s="8">
        <v>9028</v>
      </c>
      <c r="F2" s="7">
        <v>10</v>
      </c>
    </row>
    <row r="3" spans="1:6" s="4" customFormat="1" x14ac:dyDescent="0.3">
      <c r="A3" s="6">
        <v>1</v>
      </c>
      <c r="B3" s="7">
        <v>10000000</v>
      </c>
      <c r="C3" s="8">
        <v>9027</v>
      </c>
      <c r="D3" s="7">
        <v>1</v>
      </c>
      <c r="E3" s="8">
        <v>9027</v>
      </c>
      <c r="F3" s="7">
        <v>5</v>
      </c>
    </row>
    <row r="4" spans="1:6" s="4" customFormat="1" x14ac:dyDescent="0.3">
      <c r="A4" s="6">
        <v>2</v>
      </c>
      <c r="B4" s="7">
        <v>15000000</v>
      </c>
      <c r="C4" s="8">
        <v>9017</v>
      </c>
      <c r="D4" s="7">
        <v>1</v>
      </c>
      <c r="E4" s="8">
        <v>9017</v>
      </c>
      <c r="F4" s="7">
        <v>5</v>
      </c>
    </row>
    <row r="5" spans="1:6" s="4" customFormat="1" x14ac:dyDescent="0.3">
      <c r="A5" s="6">
        <v>3</v>
      </c>
      <c r="B5" s="7">
        <v>20000000</v>
      </c>
      <c r="C5" s="8">
        <v>9023</v>
      </c>
      <c r="D5" s="7">
        <v>2</v>
      </c>
      <c r="E5" s="8">
        <v>9023</v>
      </c>
      <c r="F5" s="7">
        <v>10</v>
      </c>
    </row>
    <row r="6" spans="1:6" s="5" customFormat="1" x14ac:dyDescent="0.3">
      <c r="A6" s="6">
        <v>4</v>
      </c>
      <c r="B6" s="7">
        <v>25000000</v>
      </c>
      <c r="C6" s="8">
        <v>9009</v>
      </c>
      <c r="D6" s="7">
        <v>3</v>
      </c>
      <c r="E6" s="8">
        <v>9009</v>
      </c>
      <c r="F6" s="7">
        <v>12</v>
      </c>
    </row>
    <row r="7" spans="1:6" s="4" customFormat="1" x14ac:dyDescent="0.3">
      <c r="A7" s="6">
        <v>5</v>
      </c>
      <c r="B7" s="7">
        <v>30000000</v>
      </c>
      <c r="C7" s="8">
        <v>9028</v>
      </c>
      <c r="D7" s="7">
        <v>2</v>
      </c>
      <c r="E7" s="8">
        <v>9028</v>
      </c>
      <c r="F7" s="7">
        <v>10</v>
      </c>
    </row>
    <row r="8" spans="1:6" x14ac:dyDescent="0.3">
      <c r="A8" s="6">
        <v>6</v>
      </c>
      <c r="B8" s="7">
        <v>35000000</v>
      </c>
      <c r="C8" s="8">
        <v>9027</v>
      </c>
      <c r="D8" s="7">
        <v>1</v>
      </c>
      <c r="E8" s="8">
        <v>9027</v>
      </c>
      <c r="F8" s="7">
        <v>5</v>
      </c>
    </row>
    <row r="9" spans="1:6" x14ac:dyDescent="0.3">
      <c r="A9" s="6">
        <v>7</v>
      </c>
      <c r="B9" s="7">
        <v>40000000</v>
      </c>
      <c r="C9" s="8">
        <v>9017</v>
      </c>
      <c r="D9" s="7">
        <v>1</v>
      </c>
      <c r="E9" s="8">
        <v>9017</v>
      </c>
      <c r="F9" s="7">
        <v>5</v>
      </c>
    </row>
    <row r="10" spans="1:6" x14ac:dyDescent="0.3">
      <c r="A10" s="6">
        <v>8</v>
      </c>
      <c r="B10" s="7">
        <v>45000000</v>
      </c>
      <c r="C10" s="8">
        <v>9023</v>
      </c>
      <c r="D10" s="7">
        <v>2</v>
      </c>
      <c r="E10" s="8">
        <v>9023</v>
      </c>
      <c r="F10" s="7">
        <v>10</v>
      </c>
    </row>
    <row r="11" spans="1:6" x14ac:dyDescent="0.3">
      <c r="A11" s="6">
        <v>9</v>
      </c>
      <c r="B11" s="7">
        <v>50000000</v>
      </c>
      <c r="C11" s="8">
        <v>9009</v>
      </c>
      <c r="D11" s="7">
        <v>3</v>
      </c>
      <c r="E11" s="8">
        <v>9009</v>
      </c>
      <c r="F11" s="7">
        <v>12</v>
      </c>
    </row>
    <row r="12" spans="1:6" x14ac:dyDescent="0.3">
      <c r="A12" s="6">
        <v>10</v>
      </c>
      <c r="B12" s="7">
        <v>55000000</v>
      </c>
      <c r="C12" s="8">
        <v>9028</v>
      </c>
      <c r="D12" s="7">
        <v>2</v>
      </c>
      <c r="E12" s="8">
        <v>9028</v>
      </c>
      <c r="F12" s="7">
        <v>10</v>
      </c>
    </row>
    <row r="13" spans="1:6" x14ac:dyDescent="0.3">
      <c r="A13" s="6">
        <v>11</v>
      </c>
      <c r="B13" s="7">
        <v>60000000</v>
      </c>
      <c r="C13" s="8">
        <v>9027</v>
      </c>
      <c r="D13" s="7">
        <v>1</v>
      </c>
      <c r="E13" s="8">
        <v>9027</v>
      </c>
      <c r="F13" s="7">
        <v>5</v>
      </c>
    </row>
    <row r="14" spans="1:6" x14ac:dyDescent="0.3">
      <c r="A14" s="6">
        <v>12</v>
      </c>
      <c r="B14" s="7">
        <v>65000000</v>
      </c>
      <c r="C14" s="8">
        <v>9017</v>
      </c>
      <c r="D14" s="7">
        <v>1</v>
      </c>
      <c r="E14" s="8">
        <v>9017</v>
      </c>
      <c r="F14" s="7">
        <v>5</v>
      </c>
    </row>
    <row r="15" spans="1:6" x14ac:dyDescent="0.3">
      <c r="A15" s="6">
        <v>13</v>
      </c>
      <c r="B15" s="7">
        <v>70000000</v>
      </c>
      <c r="C15" s="8">
        <v>9023</v>
      </c>
      <c r="D15" s="7">
        <v>2</v>
      </c>
      <c r="E15" s="8">
        <v>9023</v>
      </c>
      <c r="F15" s="7">
        <v>10</v>
      </c>
    </row>
    <row r="16" spans="1:6" x14ac:dyDescent="0.3">
      <c r="A16" s="6">
        <v>14</v>
      </c>
      <c r="B16" s="7">
        <v>75000000</v>
      </c>
      <c r="C16" s="8">
        <v>9009</v>
      </c>
      <c r="D16" s="7">
        <v>3</v>
      </c>
      <c r="E16" s="8">
        <v>9009</v>
      </c>
      <c r="F16" s="7">
        <v>12</v>
      </c>
    </row>
    <row r="17" spans="1:6" x14ac:dyDescent="0.3">
      <c r="A17" s="6">
        <v>15</v>
      </c>
      <c r="B17" s="7">
        <v>80000000</v>
      </c>
      <c r="C17" s="8">
        <v>9028</v>
      </c>
      <c r="D17" s="7">
        <v>2</v>
      </c>
      <c r="E17" s="8">
        <v>9028</v>
      </c>
      <c r="F17" s="7">
        <v>10</v>
      </c>
    </row>
    <row r="18" spans="1:6" x14ac:dyDescent="0.3">
      <c r="A18" s="6">
        <v>16</v>
      </c>
      <c r="B18" s="7">
        <v>85000000</v>
      </c>
      <c r="C18" s="8">
        <v>9027</v>
      </c>
      <c r="D18" s="7">
        <v>1</v>
      </c>
      <c r="E18" s="8">
        <v>9027</v>
      </c>
      <c r="F18" s="7">
        <v>5</v>
      </c>
    </row>
    <row r="19" spans="1:6" x14ac:dyDescent="0.3">
      <c r="A19" s="6">
        <v>17</v>
      </c>
      <c r="B19" s="7">
        <v>90000000</v>
      </c>
      <c r="C19" s="8">
        <v>9017</v>
      </c>
      <c r="D19" s="7">
        <v>1</v>
      </c>
      <c r="E19" s="8">
        <v>9017</v>
      </c>
      <c r="F19" s="7">
        <v>5</v>
      </c>
    </row>
    <row r="20" spans="1:6" x14ac:dyDescent="0.3">
      <c r="A20" s="6">
        <v>18</v>
      </c>
      <c r="B20" s="7">
        <v>95000000</v>
      </c>
      <c r="C20" s="8">
        <v>9023</v>
      </c>
      <c r="D20" s="7">
        <v>2</v>
      </c>
      <c r="E20" s="8">
        <v>9023</v>
      </c>
      <c r="F20" s="7">
        <v>10</v>
      </c>
    </row>
    <row r="21" spans="1:6" x14ac:dyDescent="0.3">
      <c r="A21" s="6">
        <v>19</v>
      </c>
      <c r="B21" s="7">
        <v>100000000</v>
      </c>
      <c r="C21" s="8">
        <v>9009</v>
      </c>
      <c r="D21" s="7">
        <v>3</v>
      </c>
      <c r="E21" s="8">
        <v>9009</v>
      </c>
      <c r="F21" s="7">
        <v>12</v>
      </c>
    </row>
    <row r="22" spans="1:6" x14ac:dyDescent="0.3">
      <c r="A22" s="6">
        <v>20</v>
      </c>
      <c r="B22" s="7">
        <v>105000000</v>
      </c>
      <c r="C22" s="8">
        <v>9028</v>
      </c>
      <c r="D22" s="7">
        <v>2</v>
      </c>
      <c r="E22" s="8">
        <v>9028</v>
      </c>
      <c r="F22" s="7">
        <v>10</v>
      </c>
    </row>
    <row r="23" spans="1:6" x14ac:dyDescent="0.3">
      <c r="A23" s="6">
        <v>21</v>
      </c>
      <c r="B23" s="7">
        <v>110000000</v>
      </c>
      <c r="C23" s="8">
        <v>9027</v>
      </c>
      <c r="D23" s="7">
        <v>1</v>
      </c>
      <c r="E23" s="8">
        <v>9027</v>
      </c>
      <c r="F23" s="7">
        <v>5</v>
      </c>
    </row>
    <row r="24" spans="1:6" x14ac:dyDescent="0.3">
      <c r="A24" s="6">
        <v>22</v>
      </c>
      <c r="B24" s="7">
        <v>115000000</v>
      </c>
      <c r="C24" s="8">
        <v>9017</v>
      </c>
      <c r="D24" s="7">
        <v>1</v>
      </c>
      <c r="E24" s="8">
        <v>9017</v>
      </c>
      <c r="F24" s="7">
        <v>5</v>
      </c>
    </row>
    <row r="25" spans="1:6" x14ac:dyDescent="0.3">
      <c r="A25" s="6">
        <v>23</v>
      </c>
      <c r="B25" s="7">
        <v>120000000</v>
      </c>
      <c r="C25" s="8">
        <v>9023</v>
      </c>
      <c r="D25" s="7">
        <v>2</v>
      </c>
      <c r="E25" s="8">
        <v>9023</v>
      </c>
      <c r="F25" s="7">
        <v>10</v>
      </c>
    </row>
    <row r="26" spans="1:6" x14ac:dyDescent="0.3">
      <c r="A26" s="6">
        <v>24</v>
      </c>
      <c r="B26" s="7">
        <v>125000000</v>
      </c>
      <c r="C26" s="8">
        <v>9009</v>
      </c>
      <c r="D26" s="7">
        <v>3</v>
      </c>
      <c r="E26" s="8">
        <v>9009</v>
      </c>
      <c r="F26" s="7">
        <v>12</v>
      </c>
    </row>
    <row r="27" spans="1:6" x14ac:dyDescent="0.3">
      <c r="A27" s="6">
        <v>25</v>
      </c>
      <c r="B27" s="7">
        <v>130000000</v>
      </c>
      <c r="C27" s="8">
        <v>9028</v>
      </c>
      <c r="D27" s="7">
        <v>2</v>
      </c>
      <c r="E27" s="8">
        <v>9028</v>
      </c>
      <c r="F27" s="7">
        <v>10</v>
      </c>
    </row>
    <row r="28" spans="1:6" x14ac:dyDescent="0.3">
      <c r="A28" s="6">
        <v>26</v>
      </c>
      <c r="B28" s="7">
        <v>135000000</v>
      </c>
      <c r="C28" s="8">
        <v>9027</v>
      </c>
      <c r="D28" s="7">
        <v>1</v>
      </c>
      <c r="E28" s="8">
        <v>9027</v>
      </c>
      <c r="F28" s="7">
        <v>5</v>
      </c>
    </row>
    <row r="29" spans="1:6" x14ac:dyDescent="0.3">
      <c r="A29" s="6">
        <v>27</v>
      </c>
      <c r="B29" s="7">
        <v>140000000</v>
      </c>
      <c r="C29" s="8">
        <v>9017</v>
      </c>
      <c r="D29" s="7">
        <v>1</v>
      </c>
      <c r="E29" s="8">
        <v>9017</v>
      </c>
      <c r="F29" s="7">
        <v>5</v>
      </c>
    </row>
    <row r="30" spans="1:6" x14ac:dyDescent="0.3">
      <c r="A30" s="6">
        <v>28</v>
      </c>
      <c r="B30" s="7">
        <v>145000000</v>
      </c>
      <c r="C30" s="8">
        <v>9023</v>
      </c>
      <c r="D30" s="7">
        <v>2</v>
      </c>
      <c r="E30" s="8">
        <v>9023</v>
      </c>
      <c r="F30" s="7">
        <v>10</v>
      </c>
    </row>
    <row r="31" spans="1:6" x14ac:dyDescent="0.3">
      <c r="A31" s="6">
        <v>29</v>
      </c>
      <c r="B31" s="7">
        <v>150000000</v>
      </c>
      <c r="C31" s="8">
        <v>9009</v>
      </c>
      <c r="D31" s="7">
        <v>3</v>
      </c>
      <c r="E31" s="8">
        <v>9009</v>
      </c>
      <c r="F31" s="7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M24"/>
  <sheetViews>
    <sheetView workbookViewId="0">
      <selection activeCell="M21" sqref="M21"/>
    </sheetView>
  </sheetViews>
  <sheetFormatPr defaultRowHeight="16.5" x14ac:dyDescent="0.3"/>
  <cols>
    <col min="4" max="4" width="11.375" bestFit="1" customWidth="1"/>
    <col min="7" max="7" width="10.25" bestFit="1" customWidth="1"/>
    <col min="9" max="9" width="15.875" bestFit="1" customWidth="1"/>
    <col min="10" max="11" width="9.625" bestFit="1" customWidth="1"/>
    <col min="12" max="12" width="12.75" bestFit="1" customWidth="1"/>
  </cols>
  <sheetData>
    <row r="2" spans="1:13" x14ac:dyDescent="0.3">
      <c r="B2" t="s">
        <v>15</v>
      </c>
      <c r="D2" s="2">
        <v>5000000</v>
      </c>
    </row>
    <row r="3" spans="1:13" x14ac:dyDescent="0.3">
      <c r="B3" t="s">
        <v>18</v>
      </c>
      <c r="D3" s="3">
        <v>30</v>
      </c>
      <c r="G3" s="1"/>
    </row>
    <row r="4" spans="1:13" x14ac:dyDescent="0.3">
      <c r="B4" t="s">
        <v>14</v>
      </c>
      <c r="D4" s="1">
        <f>D2*D3</f>
        <v>150000000</v>
      </c>
      <c r="G4" s="1"/>
    </row>
    <row r="6" spans="1:13" x14ac:dyDescent="0.3">
      <c r="B6" s="11" t="s">
        <v>25</v>
      </c>
      <c r="C6" s="11"/>
      <c r="I6" s="11" t="s">
        <v>26</v>
      </c>
      <c r="J6" s="11"/>
    </row>
    <row r="7" spans="1:13" x14ac:dyDescent="0.3">
      <c r="B7" s="10" t="s">
        <v>16</v>
      </c>
      <c r="C7" s="10"/>
      <c r="I7" s="10" t="s">
        <v>16</v>
      </c>
      <c r="J7" s="10"/>
    </row>
    <row r="8" spans="1:13" x14ac:dyDescent="0.3">
      <c r="A8" t="s">
        <v>24</v>
      </c>
      <c r="B8" t="s">
        <v>12</v>
      </c>
      <c r="C8" t="s">
        <v>13</v>
      </c>
      <c r="D8" t="s">
        <v>19</v>
      </c>
      <c r="E8" t="s">
        <v>17</v>
      </c>
      <c r="H8" t="s">
        <v>24</v>
      </c>
      <c r="I8" t="s">
        <v>12</v>
      </c>
      <c r="J8" t="s">
        <v>13</v>
      </c>
      <c r="K8" t="s">
        <v>19</v>
      </c>
      <c r="L8" t="s">
        <v>17</v>
      </c>
    </row>
    <row r="9" spans="1:13" x14ac:dyDescent="0.3">
      <c r="A9" s="4">
        <v>46</v>
      </c>
      <c r="B9" t="s">
        <v>6</v>
      </c>
      <c r="C9" s="1">
        <v>200000</v>
      </c>
      <c r="D9">
        <v>3</v>
      </c>
      <c r="E9" s="1">
        <f>(C9/D9)/2</f>
        <v>33333.333333333336</v>
      </c>
      <c r="F9" s="1"/>
      <c r="H9" s="8">
        <v>9028</v>
      </c>
      <c r="I9" t="s">
        <v>27</v>
      </c>
      <c r="J9" s="1">
        <v>80</v>
      </c>
      <c r="K9">
        <v>6</v>
      </c>
      <c r="L9" s="1">
        <f>(J9/K9)/2</f>
        <v>6.666666666666667</v>
      </c>
      <c r="M9">
        <v>12</v>
      </c>
    </row>
    <row r="10" spans="1:13" x14ac:dyDescent="0.3">
      <c r="A10" s="4">
        <v>73</v>
      </c>
      <c r="B10" t="s">
        <v>7</v>
      </c>
      <c r="C10" s="1">
        <v>100000</v>
      </c>
      <c r="D10">
        <v>2</v>
      </c>
      <c r="E10" s="1">
        <f t="shared" ref="E10:E14" si="0">(C10/D10)/2</f>
        <v>25000</v>
      </c>
      <c r="F10" s="1"/>
      <c r="H10" s="8">
        <v>9027</v>
      </c>
      <c r="I10" t="s">
        <v>28</v>
      </c>
      <c r="J10" s="1">
        <v>40</v>
      </c>
      <c r="K10">
        <v>6</v>
      </c>
      <c r="L10" s="1">
        <f t="shared" ref="L10:L13" si="1">(J10/K10)/2</f>
        <v>3.3333333333333335</v>
      </c>
      <c r="M10">
        <v>8</v>
      </c>
    </row>
    <row r="11" spans="1:13" x14ac:dyDescent="0.3">
      <c r="A11" s="4">
        <v>88</v>
      </c>
      <c r="B11" t="s">
        <v>8</v>
      </c>
      <c r="C11" s="1">
        <v>100000</v>
      </c>
      <c r="D11">
        <v>2</v>
      </c>
      <c r="E11" s="1">
        <f t="shared" si="0"/>
        <v>25000</v>
      </c>
      <c r="F11" s="1"/>
      <c r="H11" s="8">
        <v>9017</v>
      </c>
      <c r="I11" t="s">
        <v>29</v>
      </c>
      <c r="J11" s="1">
        <v>60</v>
      </c>
      <c r="K11">
        <v>6</v>
      </c>
      <c r="L11" s="1">
        <f t="shared" si="1"/>
        <v>5</v>
      </c>
      <c r="M11">
        <v>10</v>
      </c>
    </row>
    <row r="12" spans="1:13" x14ac:dyDescent="0.3">
      <c r="A12" s="4">
        <v>9001</v>
      </c>
      <c r="B12" t="s">
        <v>9</v>
      </c>
      <c r="C12" s="1">
        <v>100000</v>
      </c>
      <c r="D12">
        <v>2</v>
      </c>
      <c r="E12" s="1">
        <f t="shared" si="0"/>
        <v>25000</v>
      </c>
      <c r="F12" s="1"/>
      <c r="H12" s="8">
        <v>9023</v>
      </c>
      <c r="I12" t="s">
        <v>30</v>
      </c>
      <c r="J12" s="1">
        <v>80</v>
      </c>
      <c r="K12">
        <v>6</v>
      </c>
      <c r="L12" s="1">
        <f t="shared" si="1"/>
        <v>6.666666666666667</v>
      </c>
      <c r="M12">
        <v>15</v>
      </c>
    </row>
    <row r="13" spans="1:13" x14ac:dyDescent="0.3">
      <c r="A13" s="5">
        <v>9008</v>
      </c>
      <c r="B13" t="s">
        <v>10</v>
      </c>
      <c r="C13" s="1">
        <v>100000</v>
      </c>
      <c r="D13">
        <v>2</v>
      </c>
      <c r="E13" s="1">
        <f t="shared" si="0"/>
        <v>25000</v>
      </c>
      <c r="F13" s="1"/>
      <c r="H13" s="8">
        <v>9009</v>
      </c>
      <c r="I13" t="s">
        <v>31</v>
      </c>
      <c r="J13" s="1">
        <v>120</v>
      </c>
      <c r="K13">
        <v>6</v>
      </c>
      <c r="L13" s="1">
        <f t="shared" si="1"/>
        <v>10</v>
      </c>
      <c r="M13">
        <v>20</v>
      </c>
    </row>
    <row r="14" spans="1:13" x14ac:dyDescent="0.3">
      <c r="A14" s="4">
        <v>9010</v>
      </c>
      <c r="B14" t="s">
        <v>11</v>
      </c>
      <c r="C14" s="1">
        <v>200000</v>
      </c>
      <c r="D14">
        <v>3</v>
      </c>
      <c r="E14" s="1">
        <f t="shared" si="0"/>
        <v>33333.333333333336</v>
      </c>
      <c r="F14" s="1"/>
      <c r="H14" s="8"/>
      <c r="J14" s="1"/>
      <c r="L14" s="1"/>
    </row>
    <row r="17" spans="1:13" x14ac:dyDescent="0.3">
      <c r="B17" t="s">
        <v>20</v>
      </c>
      <c r="I17" t="s">
        <v>20</v>
      </c>
    </row>
    <row r="18" spans="1:13" x14ac:dyDescent="0.3">
      <c r="A18" t="s">
        <v>24</v>
      </c>
      <c r="B18" t="s">
        <v>12</v>
      </c>
      <c r="C18" t="s">
        <v>21</v>
      </c>
      <c r="D18" t="s">
        <v>22</v>
      </c>
      <c r="E18" t="s">
        <v>23</v>
      </c>
      <c r="H18" t="s">
        <v>24</v>
      </c>
      <c r="I18" t="s">
        <v>12</v>
      </c>
      <c r="J18" t="s">
        <v>21</v>
      </c>
      <c r="K18" t="s">
        <v>22</v>
      </c>
      <c r="L18" t="s">
        <v>23</v>
      </c>
    </row>
    <row r="19" spans="1:13" x14ac:dyDescent="0.3">
      <c r="A19" s="4">
        <v>46</v>
      </c>
      <c r="B19" t="s">
        <v>6</v>
      </c>
      <c r="C19" s="1" t="e">
        <f>SUMIF([1]NewSemesterPass!#REF!,'[1]보상 측정'!A19,[1]NewSemesterPass!#REF!)</f>
        <v>#REF!</v>
      </c>
      <c r="D19" s="1" t="e">
        <f>SUMIF([1]NewSemesterPass!#REF!,'[1]보상 측정'!A19,[1]NewSemesterPass!#REF!)</f>
        <v>#REF!</v>
      </c>
      <c r="E19" s="1" t="e">
        <f>C19+D19</f>
        <v>#REF!</v>
      </c>
      <c r="H19" s="8">
        <v>9028</v>
      </c>
      <c r="I19" t="s">
        <v>27</v>
      </c>
      <c r="J19" s="1">
        <f>SUMIF(NewSemesterPass!C:C,'보상 측정'!H19,NewSemesterPass!D:D)</f>
        <v>12</v>
      </c>
      <c r="K19" s="1">
        <f>SUMIF(NewSemesterPass!E:E,'보상 측정'!H19,NewSemesterPass!F:F)</f>
        <v>60</v>
      </c>
      <c r="L19" s="1">
        <f>J19+K19</f>
        <v>72</v>
      </c>
      <c r="M19">
        <f>L19/4</f>
        <v>18</v>
      </c>
    </row>
    <row r="20" spans="1:13" x14ac:dyDescent="0.3">
      <c r="A20" s="4">
        <v>73</v>
      </c>
      <c r="B20" t="s">
        <v>7</v>
      </c>
      <c r="C20" s="1">
        <f>SUMIF(NewSemesterPass!C:C,A20,NewSemesterPass!D:D)</f>
        <v>0</v>
      </c>
      <c r="D20" s="1">
        <f>SUMIF(NewSemesterPass!C:C,A20,NewSemesterPass!F:F)</f>
        <v>0</v>
      </c>
      <c r="E20" s="1">
        <f t="shared" ref="E20:E24" si="2">C20+D20</f>
        <v>0</v>
      </c>
      <c r="H20" s="8">
        <v>9027</v>
      </c>
      <c r="I20" t="s">
        <v>28</v>
      </c>
      <c r="J20" s="1">
        <f>SUMIF(NewSemesterPass!C:C,'보상 측정'!H20,NewSemesterPass!D:D)</f>
        <v>6</v>
      </c>
      <c r="K20" s="1">
        <f>SUMIF(NewSemesterPass!E:E,'보상 측정'!H20,NewSemesterPass!F:F)</f>
        <v>30</v>
      </c>
      <c r="L20" s="1">
        <f t="shared" ref="L20:L23" si="3">J20+K20</f>
        <v>36</v>
      </c>
      <c r="M20">
        <f>L20/2</f>
        <v>18</v>
      </c>
    </row>
    <row r="21" spans="1:13" x14ac:dyDescent="0.3">
      <c r="A21" s="4">
        <v>88</v>
      </c>
      <c r="B21" t="s">
        <v>8</v>
      </c>
      <c r="C21" s="1">
        <f>SUMIF(NewSemesterPass!C:C,A21,NewSemesterPass!D:D)</f>
        <v>0</v>
      </c>
      <c r="D21" s="1">
        <f>SUMIF(NewSemesterPass!C:C,A21,NewSemesterPass!F:F)</f>
        <v>0</v>
      </c>
      <c r="E21" s="1">
        <f t="shared" si="2"/>
        <v>0</v>
      </c>
      <c r="H21" s="8">
        <v>9017</v>
      </c>
      <c r="I21" t="s">
        <v>29</v>
      </c>
      <c r="J21" s="1">
        <f>SUMIF(NewSemesterPass!C:C,'보상 측정'!H21,NewSemesterPass!D:D)</f>
        <v>6</v>
      </c>
      <c r="K21" s="1">
        <f>SUMIF(NewSemesterPass!E:E,'보상 측정'!H21,NewSemesterPass!F:F)</f>
        <v>30</v>
      </c>
      <c r="L21" s="1">
        <f t="shared" si="3"/>
        <v>36</v>
      </c>
      <c r="M21">
        <f>L21/2</f>
        <v>18</v>
      </c>
    </row>
    <row r="22" spans="1:13" x14ac:dyDescent="0.3">
      <c r="A22" s="4">
        <v>9001</v>
      </c>
      <c r="B22" t="s">
        <v>9</v>
      </c>
      <c r="C22" s="1">
        <f>SUMIF(NewSemesterPass!C:C,A22,NewSemesterPass!D:D)</f>
        <v>0</v>
      </c>
      <c r="D22" s="1">
        <f>SUMIF(NewSemesterPass!C:C,A22,NewSemesterPass!F:F)</f>
        <v>0</v>
      </c>
      <c r="E22" s="1">
        <f t="shared" si="2"/>
        <v>0</v>
      </c>
      <c r="H22" s="8">
        <v>9023</v>
      </c>
      <c r="I22" t="s">
        <v>30</v>
      </c>
      <c r="J22" s="1">
        <f>SUMIF(NewSemesterPass!C:C,'보상 측정'!H22,NewSemesterPass!D:D)</f>
        <v>12</v>
      </c>
      <c r="K22" s="1">
        <f>SUMIF(NewSemesterPass!E:E,'보상 측정'!H22,NewSemesterPass!F:F)</f>
        <v>60</v>
      </c>
      <c r="L22" s="1">
        <f t="shared" si="3"/>
        <v>72</v>
      </c>
    </row>
    <row r="23" spans="1:13" x14ac:dyDescent="0.3">
      <c r="A23" s="5">
        <v>9008</v>
      </c>
      <c r="B23" t="s">
        <v>10</v>
      </c>
      <c r="C23" s="1">
        <f>SUMIF(NewSemesterPass!C:C,A23,NewSemesterPass!D:D)</f>
        <v>0</v>
      </c>
      <c r="D23" s="1">
        <f>SUMIF(NewSemesterPass!C:C,A23,NewSemesterPass!F:F)</f>
        <v>0</v>
      </c>
      <c r="E23" s="1">
        <f t="shared" si="2"/>
        <v>0</v>
      </c>
      <c r="H23" s="8">
        <v>9009</v>
      </c>
      <c r="I23" t="s">
        <v>31</v>
      </c>
      <c r="J23" s="1">
        <f>SUMIF(NewSemesterPass!C:C,'보상 측정'!H23,NewSemesterPass!D:D)</f>
        <v>18</v>
      </c>
      <c r="K23" s="1">
        <f>SUMIF(NewSemesterPass!E:E,'보상 측정'!H23,NewSemesterPass!F:F)</f>
        <v>72</v>
      </c>
      <c r="L23" s="1">
        <f t="shared" si="3"/>
        <v>90</v>
      </c>
    </row>
    <row r="24" spans="1:13" x14ac:dyDescent="0.3">
      <c r="A24" s="4">
        <v>9010</v>
      </c>
      <c r="B24" t="s">
        <v>11</v>
      </c>
      <c r="C24" s="1">
        <f>SUMIF(NewSemesterPass!C:C,A24,NewSemesterPass!D:D)</f>
        <v>0</v>
      </c>
      <c r="D24" s="1">
        <f>SUMIF(NewSemesterPass!C:C,A24,NewSemesterPass!F:F)</f>
        <v>0</v>
      </c>
      <c r="E24" s="1">
        <f t="shared" si="2"/>
        <v>0</v>
      </c>
      <c r="H24" s="9"/>
      <c r="J24" s="1"/>
      <c r="K24" s="1"/>
      <c r="L24" s="1"/>
    </row>
  </sheetData>
  <mergeCells count="4">
    <mergeCell ref="B7:C7"/>
    <mergeCell ref="B6:C6"/>
    <mergeCell ref="I6:J6"/>
    <mergeCell ref="I7:J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NewSemesterPass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2023-06-14T08:40:47Z</dcterms:modified>
</cp:coreProperties>
</file>