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D997490-DB86-43A2-8178-6A4D10571689}" xr6:coauthVersionLast="47" xr6:coauthVersionMax="47" xr10:uidLastSave="{00000000-0000-0000-0000-000000000000}"/>
  <bookViews>
    <workbookView xWindow="-120" yWindow="-120" windowWidth="29040" windowHeight="15840" xr2:uid="{CBB89704-E8C9-4645-84CD-F80943CBDC5E}"/>
  </bookViews>
  <sheets>
    <sheet name="FoxFire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6" i="1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2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5" i="1"/>
  <c r="AK5" i="1"/>
  <c r="G7" i="2"/>
  <c r="G12" i="2"/>
  <c r="G17" i="2"/>
  <c r="G22" i="2"/>
  <c r="G27" i="2"/>
  <c r="G32" i="2"/>
  <c r="G37" i="2"/>
  <c r="G42" i="2"/>
  <c r="G47" i="2"/>
  <c r="G52" i="2"/>
  <c r="G57" i="2"/>
  <c r="G62" i="2"/>
  <c r="G67" i="2"/>
  <c r="G72" i="2"/>
  <c r="G77" i="2"/>
  <c r="G82" i="2"/>
  <c r="G87" i="2"/>
  <c r="G92" i="2"/>
  <c r="G97" i="2"/>
  <c r="G102" i="2"/>
  <c r="G107" i="2"/>
  <c r="G112" i="2"/>
  <c r="G117" i="2"/>
  <c r="G122" i="2"/>
  <c r="G127" i="2"/>
  <c r="G132" i="2"/>
  <c r="G137" i="2"/>
  <c r="G142" i="2"/>
  <c r="G147" i="2"/>
  <c r="G152" i="2"/>
  <c r="G157" i="2"/>
  <c r="G162" i="2"/>
  <c r="G167" i="2"/>
  <c r="G172" i="2"/>
  <c r="G177" i="2"/>
  <c r="G182" i="2"/>
  <c r="G187" i="2"/>
  <c r="G192" i="2"/>
  <c r="G197" i="2"/>
  <c r="G202" i="2"/>
  <c r="G207" i="2"/>
  <c r="G212" i="2"/>
  <c r="G217" i="2"/>
  <c r="G222" i="2"/>
  <c r="G227" i="2"/>
  <c r="G232" i="2"/>
  <c r="G237" i="2"/>
  <c r="G242" i="2"/>
  <c r="G247" i="2"/>
  <c r="G252" i="2"/>
  <c r="G257" i="2"/>
  <c r="G262" i="2"/>
  <c r="G267" i="2"/>
  <c r="G272" i="2"/>
  <c r="G277" i="2"/>
  <c r="G282" i="2"/>
  <c r="G287" i="2"/>
  <c r="G292" i="2"/>
  <c r="G297" i="2"/>
  <c r="G302" i="2"/>
  <c r="G307" i="2"/>
  <c r="G312" i="2"/>
  <c r="G317" i="2"/>
  <c r="G322" i="2"/>
  <c r="G327" i="2"/>
  <c r="G332" i="2"/>
  <c r="G337" i="2"/>
  <c r="G342" i="2"/>
  <c r="G347" i="2"/>
  <c r="G352" i="2"/>
  <c r="G357" i="2"/>
  <c r="G362" i="2"/>
  <c r="G367" i="2"/>
  <c r="G372" i="2"/>
  <c r="G377" i="2"/>
  <c r="G382" i="2"/>
  <c r="G387" i="2"/>
  <c r="G392" i="2"/>
  <c r="G397" i="2"/>
  <c r="G402" i="2"/>
  <c r="G407" i="2"/>
  <c r="G412" i="2"/>
  <c r="G417" i="2"/>
  <c r="G422" i="2"/>
  <c r="G427" i="2"/>
  <c r="G432" i="2"/>
  <c r="G437" i="2"/>
  <c r="G442" i="2"/>
  <c r="G447" i="2"/>
  <c r="G452" i="2"/>
  <c r="G457" i="2"/>
  <c r="G462" i="2"/>
  <c r="G467" i="2"/>
  <c r="G472" i="2"/>
  <c r="G477" i="2"/>
  <c r="G482" i="2"/>
  <c r="G487" i="2"/>
  <c r="G492" i="2"/>
  <c r="G497" i="2"/>
  <c r="G2" i="2"/>
  <c r="E2" i="2"/>
  <c r="B12" i="2"/>
  <c r="B17" i="2" s="1"/>
  <c r="B22" i="2" s="1"/>
  <c r="B27" i="2" s="1"/>
  <c r="B32" i="2" s="1"/>
  <c r="B37" i="2" s="1"/>
  <c r="B42" i="2" s="1"/>
  <c r="B47" i="2" s="1"/>
  <c r="B52" i="2" s="1"/>
  <c r="B57" i="2" s="1"/>
  <c r="B62" i="2" s="1"/>
  <c r="B67" i="2" s="1"/>
  <c r="B72" i="2" s="1"/>
  <c r="B77" i="2" s="1"/>
  <c r="B82" i="2" s="1"/>
  <c r="B87" i="2" s="1"/>
  <c r="B92" i="2" s="1"/>
  <c r="B97" i="2" s="1"/>
  <c r="B102" i="2" s="1"/>
  <c r="B107" i="2" s="1"/>
  <c r="B112" i="2" s="1"/>
  <c r="B117" i="2" s="1"/>
  <c r="B122" i="2" s="1"/>
  <c r="B127" i="2" s="1"/>
  <c r="B132" i="2" s="1"/>
  <c r="B137" i="2" s="1"/>
  <c r="B142" i="2" s="1"/>
  <c r="B147" i="2" s="1"/>
  <c r="B152" i="2" s="1"/>
  <c r="B157" i="2" s="1"/>
  <c r="B162" i="2" s="1"/>
  <c r="B167" i="2" s="1"/>
  <c r="B172" i="2" s="1"/>
  <c r="B177" i="2" s="1"/>
  <c r="B182" i="2" s="1"/>
  <c r="B187" i="2" s="1"/>
  <c r="B192" i="2" s="1"/>
  <c r="B197" i="2" s="1"/>
  <c r="B202" i="2" s="1"/>
  <c r="B207" i="2" s="1"/>
  <c r="B212" i="2" s="1"/>
  <c r="B217" i="2" s="1"/>
  <c r="B222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77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B332" i="2" s="1"/>
  <c r="B337" i="2" s="1"/>
  <c r="B342" i="2" s="1"/>
  <c r="B347" i="2" s="1"/>
  <c r="B352" i="2" s="1"/>
  <c r="B357" i="2" s="1"/>
  <c r="B362" i="2" s="1"/>
  <c r="B367" i="2" s="1"/>
  <c r="B372" i="2" s="1"/>
  <c r="B377" i="2" s="1"/>
  <c r="B382" i="2" s="1"/>
  <c r="B387" i="2" s="1"/>
  <c r="B392" i="2" s="1"/>
  <c r="B397" i="2" s="1"/>
  <c r="B402" i="2" s="1"/>
  <c r="B407" i="2" s="1"/>
  <c r="B412" i="2" s="1"/>
  <c r="B417" i="2" s="1"/>
  <c r="B422" i="2" s="1"/>
  <c r="B427" i="2" s="1"/>
  <c r="B432" i="2" s="1"/>
  <c r="B437" i="2" s="1"/>
  <c r="B442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  <c r="B497" i="2" s="1"/>
  <c r="B13" i="2"/>
  <c r="B14" i="2"/>
  <c r="B15" i="2"/>
  <c r="B18" i="2"/>
  <c r="B19" i="2"/>
  <c r="B24" i="2" s="1"/>
  <c r="B29" i="2" s="1"/>
  <c r="B34" i="2" s="1"/>
  <c r="B39" i="2" s="1"/>
  <c r="B44" i="2" s="1"/>
  <c r="B49" i="2" s="1"/>
  <c r="B54" i="2" s="1"/>
  <c r="B59" i="2" s="1"/>
  <c r="B64" i="2" s="1"/>
  <c r="B69" i="2" s="1"/>
  <c r="B74" i="2" s="1"/>
  <c r="B79" i="2" s="1"/>
  <c r="B84" i="2" s="1"/>
  <c r="B89" i="2" s="1"/>
  <c r="B94" i="2" s="1"/>
  <c r="B99" i="2" s="1"/>
  <c r="B104" i="2" s="1"/>
  <c r="B109" i="2" s="1"/>
  <c r="B114" i="2" s="1"/>
  <c r="B119" i="2" s="1"/>
  <c r="B124" i="2" s="1"/>
  <c r="B129" i="2" s="1"/>
  <c r="B134" i="2" s="1"/>
  <c r="B139" i="2" s="1"/>
  <c r="B144" i="2" s="1"/>
  <c r="B149" i="2" s="1"/>
  <c r="B154" i="2" s="1"/>
  <c r="B159" i="2" s="1"/>
  <c r="B164" i="2" s="1"/>
  <c r="B169" i="2" s="1"/>
  <c r="B174" i="2" s="1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20" i="2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100" i="2" s="1"/>
  <c r="B105" i="2" s="1"/>
  <c r="B110" i="2" s="1"/>
  <c r="B115" i="2" s="1"/>
  <c r="B120" i="2" s="1"/>
  <c r="B125" i="2" s="1"/>
  <c r="B130" i="2" s="1"/>
  <c r="B135" i="2" s="1"/>
  <c r="B140" i="2" s="1"/>
  <c r="B145" i="2" s="1"/>
  <c r="B150" i="2" s="1"/>
  <c r="B155" i="2" s="1"/>
  <c r="B160" i="2" s="1"/>
  <c r="B165" i="2" s="1"/>
  <c r="B170" i="2" s="1"/>
  <c r="B175" i="2" s="1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23" i="2"/>
  <c r="B28" i="2" s="1"/>
  <c r="B33" i="2" s="1"/>
  <c r="B38" i="2" s="1"/>
  <c r="B43" i="2" s="1"/>
  <c r="B48" i="2" s="1"/>
  <c r="B53" i="2" s="1"/>
  <c r="B58" i="2" s="1"/>
  <c r="B63" i="2" s="1"/>
  <c r="B68" i="2" s="1"/>
  <c r="B73" i="2" s="1"/>
  <c r="B78" i="2" s="1"/>
  <c r="B83" i="2" s="1"/>
  <c r="B88" i="2" s="1"/>
  <c r="B93" i="2" s="1"/>
  <c r="B98" i="2" s="1"/>
  <c r="B103" i="2" s="1"/>
  <c r="B108" i="2" s="1"/>
  <c r="B113" i="2" s="1"/>
  <c r="B118" i="2" s="1"/>
  <c r="B123" i="2" s="1"/>
  <c r="B128" i="2" s="1"/>
  <c r="B133" i="2" s="1"/>
  <c r="B138" i="2" s="1"/>
  <c r="B143" i="2" s="1"/>
  <c r="B148" i="2" s="1"/>
  <c r="B153" i="2" s="1"/>
  <c r="B158" i="2" s="1"/>
  <c r="B163" i="2" s="1"/>
  <c r="B168" i="2" s="1"/>
  <c r="B173" i="2" s="1"/>
  <c r="B178" i="2" s="1"/>
  <c r="B183" i="2" s="1"/>
  <c r="B188" i="2" s="1"/>
  <c r="B193" i="2" s="1"/>
  <c r="B198" i="2" s="1"/>
  <c r="B203" i="2" s="1"/>
  <c r="B208" i="2" s="1"/>
  <c r="B213" i="2" s="1"/>
  <c r="B218" i="2" s="1"/>
  <c r="B223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78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333" i="2" s="1"/>
  <c r="B338" i="2" s="1"/>
  <c r="B343" i="2" s="1"/>
  <c r="B348" i="2" s="1"/>
  <c r="B353" i="2" s="1"/>
  <c r="B358" i="2" s="1"/>
  <c r="B363" i="2" s="1"/>
  <c r="B368" i="2" s="1"/>
  <c r="B373" i="2" s="1"/>
  <c r="B378" i="2" s="1"/>
  <c r="B383" i="2" s="1"/>
  <c r="B388" i="2" s="1"/>
  <c r="B393" i="2" s="1"/>
  <c r="B398" i="2" s="1"/>
  <c r="B403" i="2" s="1"/>
  <c r="B408" i="2" s="1"/>
  <c r="B413" i="2" s="1"/>
  <c r="B418" i="2" s="1"/>
  <c r="B423" i="2" s="1"/>
  <c r="B428" i="2" s="1"/>
  <c r="B433" i="2" s="1"/>
  <c r="B438" i="2" s="1"/>
  <c r="B443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498" i="2" s="1"/>
  <c r="B11" i="2"/>
  <c r="B16" i="2" s="1"/>
  <c r="B21" i="2" s="1"/>
  <c r="B26" i="2" s="1"/>
  <c r="B31" i="2" s="1"/>
  <c r="B36" i="2" s="1"/>
  <c r="B41" i="2" s="1"/>
  <c r="B46" i="2" s="1"/>
  <c r="B51" i="2" s="1"/>
  <c r="B56" i="2" s="1"/>
  <c r="B61" i="2" s="1"/>
  <c r="B66" i="2" s="1"/>
  <c r="B71" i="2" s="1"/>
  <c r="B76" i="2" s="1"/>
  <c r="B81" i="2" s="1"/>
  <c r="B86" i="2" s="1"/>
  <c r="B91" i="2" s="1"/>
  <c r="B96" i="2" s="1"/>
  <c r="B101" i="2" s="1"/>
  <c r="B106" i="2" s="1"/>
  <c r="B111" i="2" s="1"/>
  <c r="B116" i="2" s="1"/>
  <c r="B121" i="2" s="1"/>
  <c r="B126" i="2" s="1"/>
  <c r="B131" i="2" s="1"/>
  <c r="B136" i="2" s="1"/>
  <c r="B141" i="2" s="1"/>
  <c r="B146" i="2" s="1"/>
  <c r="B151" i="2" s="1"/>
  <c r="B156" i="2" s="1"/>
  <c r="B161" i="2" s="1"/>
  <c r="B166" i="2" s="1"/>
  <c r="B171" i="2" s="1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R41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C8" i="2" l="1"/>
  <c r="C13" i="2" s="1"/>
  <c r="C18" i="2" s="1"/>
  <c r="C23" i="2" s="1"/>
  <c r="C28" i="2" s="1"/>
  <c r="C33" i="2" s="1"/>
  <c r="C38" i="2" s="1"/>
  <c r="C43" i="2" s="1"/>
  <c r="C48" i="2" s="1"/>
  <c r="C53" i="2" s="1"/>
  <c r="C58" i="2" s="1"/>
  <c r="C63" i="2" s="1"/>
  <c r="C68" i="2" s="1"/>
  <c r="C73" i="2" s="1"/>
  <c r="C78" i="2" s="1"/>
  <c r="C83" i="2" s="1"/>
  <c r="C88" i="2" s="1"/>
  <c r="C93" i="2" s="1"/>
  <c r="C98" i="2" s="1"/>
  <c r="C103" i="2" s="1"/>
  <c r="C108" i="2" s="1"/>
  <c r="C113" i="2" s="1"/>
  <c r="C118" i="2" s="1"/>
  <c r="C123" i="2" s="1"/>
  <c r="C128" i="2" s="1"/>
  <c r="C133" i="2" s="1"/>
  <c r="C138" i="2" s="1"/>
  <c r="C143" i="2" s="1"/>
  <c r="C148" i="2" s="1"/>
  <c r="C153" i="2" s="1"/>
  <c r="C158" i="2" s="1"/>
  <c r="C163" i="2" s="1"/>
  <c r="C168" i="2" s="1"/>
  <c r="C173" i="2" s="1"/>
  <c r="C178" i="2" s="1"/>
  <c r="C183" i="2" s="1"/>
  <c r="C188" i="2" s="1"/>
  <c r="C193" i="2" s="1"/>
  <c r="C198" i="2" s="1"/>
  <c r="C203" i="2" s="1"/>
  <c r="C208" i="2" s="1"/>
  <c r="C213" i="2" s="1"/>
  <c r="C218" i="2" s="1"/>
  <c r="C223" i="2" s="1"/>
  <c r="C228" i="2" s="1"/>
  <c r="C233" i="2" s="1"/>
  <c r="C238" i="2" s="1"/>
  <c r="C243" i="2" s="1"/>
  <c r="C248" i="2" s="1"/>
  <c r="C253" i="2" s="1"/>
  <c r="C258" i="2" s="1"/>
  <c r="C263" i="2" s="1"/>
  <c r="C268" i="2" s="1"/>
  <c r="C273" i="2" s="1"/>
  <c r="C278" i="2" s="1"/>
  <c r="C283" i="2" s="1"/>
  <c r="C288" i="2" s="1"/>
  <c r="C293" i="2" s="1"/>
  <c r="C298" i="2" s="1"/>
  <c r="C303" i="2" s="1"/>
  <c r="C308" i="2" s="1"/>
  <c r="C313" i="2" s="1"/>
  <c r="C318" i="2" s="1"/>
  <c r="C323" i="2" s="1"/>
  <c r="C328" i="2" s="1"/>
  <c r="C333" i="2" s="1"/>
  <c r="C338" i="2" s="1"/>
  <c r="C343" i="2" s="1"/>
  <c r="C348" i="2" s="1"/>
  <c r="C353" i="2" s="1"/>
  <c r="C358" i="2" s="1"/>
  <c r="C363" i="2" s="1"/>
  <c r="C368" i="2" s="1"/>
  <c r="C373" i="2" s="1"/>
  <c r="C378" i="2" s="1"/>
  <c r="C383" i="2" s="1"/>
  <c r="C388" i="2" s="1"/>
  <c r="C393" i="2" s="1"/>
  <c r="C398" i="2" s="1"/>
  <c r="C403" i="2" s="1"/>
  <c r="C408" i="2" s="1"/>
  <c r="C413" i="2" s="1"/>
  <c r="C418" i="2" s="1"/>
  <c r="C423" i="2" s="1"/>
  <c r="C428" i="2" s="1"/>
  <c r="C433" i="2" s="1"/>
  <c r="C438" i="2" s="1"/>
  <c r="C443" i="2" s="1"/>
  <c r="C448" i="2" s="1"/>
  <c r="C453" i="2" s="1"/>
  <c r="C458" i="2" s="1"/>
  <c r="C463" i="2" s="1"/>
  <c r="C468" i="2" s="1"/>
  <c r="C473" i="2" s="1"/>
  <c r="C478" i="2" s="1"/>
  <c r="C483" i="2" s="1"/>
  <c r="C488" i="2" s="1"/>
  <c r="C493" i="2" s="1"/>
  <c r="C498" i="2" s="1"/>
  <c r="C9" i="2"/>
  <c r="C14" i="2" s="1"/>
  <c r="C19" i="2" s="1"/>
  <c r="C24" i="2" s="1"/>
  <c r="C29" i="2" s="1"/>
  <c r="C34" i="2" s="1"/>
  <c r="C39" i="2" s="1"/>
  <c r="C44" i="2" s="1"/>
  <c r="C49" i="2" s="1"/>
  <c r="C54" i="2" s="1"/>
  <c r="C59" i="2" s="1"/>
  <c r="C64" i="2" s="1"/>
  <c r="C69" i="2" s="1"/>
  <c r="C74" i="2" s="1"/>
  <c r="C79" i="2" s="1"/>
  <c r="C84" i="2" s="1"/>
  <c r="C89" i="2" s="1"/>
  <c r="C94" i="2" s="1"/>
  <c r="C99" i="2" s="1"/>
  <c r="C104" i="2" s="1"/>
  <c r="C109" i="2" s="1"/>
  <c r="C114" i="2" s="1"/>
  <c r="C119" i="2" s="1"/>
  <c r="C124" i="2" s="1"/>
  <c r="C129" i="2" s="1"/>
  <c r="C134" i="2" s="1"/>
  <c r="C139" i="2" s="1"/>
  <c r="C144" i="2" s="1"/>
  <c r="C149" i="2" s="1"/>
  <c r="C154" i="2" s="1"/>
  <c r="C159" i="2" s="1"/>
  <c r="C164" i="2" s="1"/>
  <c r="C169" i="2" s="1"/>
  <c r="C174" i="2" s="1"/>
  <c r="C179" i="2" s="1"/>
  <c r="C184" i="2" s="1"/>
  <c r="C189" i="2" s="1"/>
  <c r="C194" i="2" s="1"/>
  <c r="C199" i="2" s="1"/>
  <c r="C204" i="2" s="1"/>
  <c r="C209" i="2" s="1"/>
  <c r="C214" i="2" s="1"/>
  <c r="C219" i="2" s="1"/>
  <c r="C224" i="2" s="1"/>
  <c r="C229" i="2" s="1"/>
  <c r="C234" i="2" s="1"/>
  <c r="C239" i="2" s="1"/>
  <c r="C244" i="2" s="1"/>
  <c r="C249" i="2" s="1"/>
  <c r="C254" i="2" s="1"/>
  <c r="C259" i="2" s="1"/>
  <c r="C264" i="2" s="1"/>
  <c r="C269" i="2" s="1"/>
  <c r="C274" i="2" s="1"/>
  <c r="C279" i="2" s="1"/>
  <c r="C284" i="2" s="1"/>
  <c r="C289" i="2" s="1"/>
  <c r="C294" i="2" s="1"/>
  <c r="C299" i="2" s="1"/>
  <c r="C304" i="2" s="1"/>
  <c r="C309" i="2" s="1"/>
  <c r="C314" i="2" s="1"/>
  <c r="C319" i="2" s="1"/>
  <c r="C324" i="2" s="1"/>
  <c r="C329" i="2" s="1"/>
  <c r="C334" i="2" s="1"/>
  <c r="C339" i="2" s="1"/>
  <c r="C344" i="2" s="1"/>
  <c r="C349" i="2" s="1"/>
  <c r="C354" i="2" s="1"/>
  <c r="C359" i="2" s="1"/>
  <c r="C364" i="2" s="1"/>
  <c r="C369" i="2" s="1"/>
  <c r="C374" i="2" s="1"/>
  <c r="C379" i="2" s="1"/>
  <c r="C384" i="2" s="1"/>
  <c r="C389" i="2" s="1"/>
  <c r="C394" i="2" s="1"/>
  <c r="C399" i="2" s="1"/>
  <c r="C404" i="2" s="1"/>
  <c r="C409" i="2" s="1"/>
  <c r="C414" i="2" s="1"/>
  <c r="C419" i="2" s="1"/>
  <c r="C424" i="2" s="1"/>
  <c r="C429" i="2" s="1"/>
  <c r="C434" i="2" s="1"/>
  <c r="C439" i="2" s="1"/>
  <c r="C444" i="2" s="1"/>
  <c r="C449" i="2" s="1"/>
  <c r="C454" i="2" s="1"/>
  <c r="C459" i="2" s="1"/>
  <c r="C464" i="2" s="1"/>
  <c r="C469" i="2" s="1"/>
  <c r="C474" i="2" s="1"/>
  <c r="C479" i="2" s="1"/>
  <c r="C484" i="2" s="1"/>
  <c r="C489" i="2" s="1"/>
  <c r="C494" i="2" s="1"/>
  <c r="C499" i="2" s="1"/>
  <c r="C10" i="2"/>
  <c r="C15" i="2" s="1"/>
  <c r="C20" i="2" s="1"/>
  <c r="C25" i="2" s="1"/>
  <c r="C30" i="2" s="1"/>
  <c r="C35" i="2" s="1"/>
  <c r="C40" i="2" s="1"/>
  <c r="C45" i="2" s="1"/>
  <c r="C50" i="2" s="1"/>
  <c r="C55" i="2" s="1"/>
  <c r="C60" i="2" s="1"/>
  <c r="C65" i="2" s="1"/>
  <c r="C70" i="2" s="1"/>
  <c r="C75" i="2" s="1"/>
  <c r="C80" i="2" s="1"/>
  <c r="C85" i="2" s="1"/>
  <c r="C90" i="2" s="1"/>
  <c r="C95" i="2" s="1"/>
  <c r="C100" i="2" s="1"/>
  <c r="C105" i="2" s="1"/>
  <c r="C110" i="2" s="1"/>
  <c r="C115" i="2" s="1"/>
  <c r="C120" i="2" s="1"/>
  <c r="C125" i="2" s="1"/>
  <c r="C130" i="2" s="1"/>
  <c r="C135" i="2" s="1"/>
  <c r="C140" i="2" s="1"/>
  <c r="C145" i="2" s="1"/>
  <c r="C150" i="2" s="1"/>
  <c r="C155" i="2" s="1"/>
  <c r="C160" i="2" s="1"/>
  <c r="C165" i="2" s="1"/>
  <c r="C170" i="2" s="1"/>
  <c r="C175" i="2" s="1"/>
  <c r="C180" i="2" s="1"/>
  <c r="C185" i="2" s="1"/>
  <c r="C190" i="2" s="1"/>
  <c r="C195" i="2" s="1"/>
  <c r="C200" i="2" s="1"/>
  <c r="C205" i="2" s="1"/>
  <c r="C210" i="2" s="1"/>
  <c r="C215" i="2" s="1"/>
  <c r="C220" i="2" s="1"/>
  <c r="C225" i="2" s="1"/>
  <c r="C230" i="2" s="1"/>
  <c r="C235" i="2" s="1"/>
  <c r="C240" i="2" s="1"/>
  <c r="C245" i="2" s="1"/>
  <c r="C250" i="2" s="1"/>
  <c r="C255" i="2" s="1"/>
  <c r="C260" i="2" s="1"/>
  <c r="C265" i="2" s="1"/>
  <c r="C270" i="2" s="1"/>
  <c r="C275" i="2" s="1"/>
  <c r="C280" i="2" s="1"/>
  <c r="C285" i="2" s="1"/>
  <c r="C290" i="2" s="1"/>
  <c r="C295" i="2" s="1"/>
  <c r="C300" i="2" s="1"/>
  <c r="C305" i="2" s="1"/>
  <c r="C310" i="2" s="1"/>
  <c r="C315" i="2" s="1"/>
  <c r="C320" i="2" s="1"/>
  <c r="C325" i="2" s="1"/>
  <c r="C330" i="2" s="1"/>
  <c r="C335" i="2" s="1"/>
  <c r="C340" i="2" s="1"/>
  <c r="C345" i="2" s="1"/>
  <c r="C350" i="2" s="1"/>
  <c r="C355" i="2" s="1"/>
  <c r="C360" i="2" s="1"/>
  <c r="C365" i="2" s="1"/>
  <c r="C370" i="2" s="1"/>
  <c r="C375" i="2" s="1"/>
  <c r="C380" i="2" s="1"/>
  <c r="C385" i="2" s="1"/>
  <c r="C390" i="2" s="1"/>
  <c r="C395" i="2" s="1"/>
  <c r="C400" i="2" s="1"/>
  <c r="C405" i="2" s="1"/>
  <c r="C410" i="2" s="1"/>
  <c r="C415" i="2" s="1"/>
  <c r="C420" i="2" s="1"/>
  <c r="C425" i="2" s="1"/>
  <c r="C430" i="2" s="1"/>
  <c r="C435" i="2" s="1"/>
  <c r="C440" i="2" s="1"/>
  <c r="C445" i="2" s="1"/>
  <c r="C450" i="2" s="1"/>
  <c r="C455" i="2" s="1"/>
  <c r="C460" i="2" s="1"/>
  <c r="C465" i="2" s="1"/>
  <c r="C470" i="2" s="1"/>
  <c r="C475" i="2" s="1"/>
  <c r="C480" i="2" s="1"/>
  <c r="C485" i="2" s="1"/>
  <c r="C490" i="2" s="1"/>
  <c r="C495" i="2" s="1"/>
  <c r="C500" i="2" s="1"/>
  <c r="C11" i="2"/>
  <c r="C16" i="2" s="1"/>
  <c r="C21" i="2" s="1"/>
  <c r="C26" i="2" s="1"/>
  <c r="C31" i="2" s="1"/>
  <c r="C36" i="2" s="1"/>
  <c r="C41" i="2" s="1"/>
  <c r="C46" i="2" s="1"/>
  <c r="C51" i="2" s="1"/>
  <c r="C56" i="2" s="1"/>
  <c r="C61" i="2" s="1"/>
  <c r="C66" i="2" s="1"/>
  <c r="C71" i="2" s="1"/>
  <c r="C76" i="2" s="1"/>
  <c r="C81" i="2" s="1"/>
  <c r="C86" i="2" s="1"/>
  <c r="C91" i="2" s="1"/>
  <c r="C96" i="2" s="1"/>
  <c r="C101" i="2" s="1"/>
  <c r="C106" i="2" s="1"/>
  <c r="C111" i="2" s="1"/>
  <c r="C116" i="2" s="1"/>
  <c r="C121" i="2" s="1"/>
  <c r="C126" i="2" s="1"/>
  <c r="C131" i="2" s="1"/>
  <c r="C136" i="2" s="1"/>
  <c r="C141" i="2" s="1"/>
  <c r="C146" i="2" s="1"/>
  <c r="C151" i="2" s="1"/>
  <c r="C156" i="2" s="1"/>
  <c r="C161" i="2" s="1"/>
  <c r="C166" i="2" s="1"/>
  <c r="C171" i="2" s="1"/>
  <c r="C176" i="2" s="1"/>
  <c r="C181" i="2" s="1"/>
  <c r="C186" i="2" s="1"/>
  <c r="C191" i="2" s="1"/>
  <c r="C196" i="2" s="1"/>
  <c r="C201" i="2" s="1"/>
  <c r="C206" i="2" s="1"/>
  <c r="C211" i="2" s="1"/>
  <c r="C216" i="2" s="1"/>
  <c r="C221" i="2" s="1"/>
  <c r="C226" i="2" s="1"/>
  <c r="C231" i="2" s="1"/>
  <c r="C236" i="2" s="1"/>
  <c r="C241" i="2" s="1"/>
  <c r="C246" i="2" s="1"/>
  <c r="C251" i="2" s="1"/>
  <c r="C256" i="2" s="1"/>
  <c r="C261" i="2" s="1"/>
  <c r="C266" i="2" s="1"/>
  <c r="C271" i="2" s="1"/>
  <c r="C276" i="2" s="1"/>
  <c r="C281" i="2" s="1"/>
  <c r="C286" i="2" s="1"/>
  <c r="C291" i="2" s="1"/>
  <c r="C296" i="2" s="1"/>
  <c r="C301" i="2" s="1"/>
  <c r="C306" i="2" s="1"/>
  <c r="C311" i="2" s="1"/>
  <c r="C316" i="2" s="1"/>
  <c r="C321" i="2" s="1"/>
  <c r="C326" i="2" s="1"/>
  <c r="C331" i="2" s="1"/>
  <c r="C336" i="2" s="1"/>
  <c r="C341" i="2" s="1"/>
  <c r="C346" i="2" s="1"/>
  <c r="C351" i="2" s="1"/>
  <c r="C356" i="2" s="1"/>
  <c r="C361" i="2" s="1"/>
  <c r="C366" i="2" s="1"/>
  <c r="C371" i="2" s="1"/>
  <c r="C376" i="2" s="1"/>
  <c r="C381" i="2" s="1"/>
  <c r="C386" i="2" s="1"/>
  <c r="C391" i="2" s="1"/>
  <c r="C396" i="2" s="1"/>
  <c r="C401" i="2" s="1"/>
  <c r="C406" i="2" s="1"/>
  <c r="C411" i="2" s="1"/>
  <c r="C416" i="2" s="1"/>
  <c r="C421" i="2" s="1"/>
  <c r="C426" i="2" s="1"/>
  <c r="C431" i="2" s="1"/>
  <c r="C436" i="2" s="1"/>
  <c r="C441" i="2" s="1"/>
  <c r="C446" i="2" s="1"/>
  <c r="C451" i="2" s="1"/>
  <c r="C456" i="2" s="1"/>
  <c r="C461" i="2" s="1"/>
  <c r="C466" i="2" s="1"/>
  <c r="C471" i="2" s="1"/>
  <c r="C476" i="2" s="1"/>
  <c r="C481" i="2" s="1"/>
  <c r="C486" i="2" s="1"/>
  <c r="C491" i="2" s="1"/>
  <c r="C496" i="2" s="1"/>
  <c r="C7" i="2"/>
  <c r="C12" i="2" s="1"/>
  <c r="C17" i="2" s="1"/>
  <c r="C22" i="2" s="1"/>
  <c r="C27" i="2" s="1"/>
  <c r="B19" i="1"/>
  <c r="B20" i="1" s="1"/>
  <c r="B21" i="1" s="1"/>
  <c r="B22" i="1" s="1"/>
  <c r="B23" i="1" s="1"/>
  <c r="W104" i="1"/>
  <c r="G498" i="2" s="1"/>
  <c r="X104" i="1"/>
  <c r="G499" i="2" s="1"/>
  <c r="Y104" i="1"/>
  <c r="G500" i="2" s="1"/>
  <c r="AH104" i="1"/>
  <c r="AI104" i="1"/>
  <c r="AJ104" i="1"/>
  <c r="W55" i="1"/>
  <c r="G253" i="2" s="1"/>
  <c r="X55" i="1"/>
  <c r="G254" i="2" s="1"/>
  <c r="Y55" i="1"/>
  <c r="G255" i="2" s="1"/>
  <c r="AH55" i="1"/>
  <c r="AI55" i="1"/>
  <c r="AJ55" i="1"/>
  <c r="W56" i="1"/>
  <c r="G258" i="2" s="1"/>
  <c r="X56" i="1"/>
  <c r="G259" i="2" s="1"/>
  <c r="Y56" i="1"/>
  <c r="G260" i="2" s="1"/>
  <c r="AH56" i="1"/>
  <c r="AI56" i="1"/>
  <c r="AJ56" i="1"/>
  <c r="W57" i="1"/>
  <c r="G263" i="2" s="1"/>
  <c r="X57" i="1"/>
  <c r="G264" i="2" s="1"/>
  <c r="Y57" i="1"/>
  <c r="G265" i="2" s="1"/>
  <c r="AH57" i="1"/>
  <c r="AI57" i="1"/>
  <c r="AJ57" i="1"/>
  <c r="W58" i="1"/>
  <c r="G268" i="2" s="1"/>
  <c r="X58" i="1"/>
  <c r="G269" i="2" s="1"/>
  <c r="Y58" i="1"/>
  <c r="G270" i="2" s="1"/>
  <c r="AH58" i="1"/>
  <c r="AI58" i="1"/>
  <c r="AJ58" i="1"/>
  <c r="W59" i="1"/>
  <c r="G273" i="2" s="1"/>
  <c r="X59" i="1"/>
  <c r="G274" i="2" s="1"/>
  <c r="Y59" i="1"/>
  <c r="G275" i="2" s="1"/>
  <c r="AH59" i="1"/>
  <c r="AI59" i="1"/>
  <c r="AJ59" i="1"/>
  <c r="W60" i="1"/>
  <c r="G278" i="2" s="1"/>
  <c r="X60" i="1"/>
  <c r="G279" i="2" s="1"/>
  <c r="Y60" i="1"/>
  <c r="G280" i="2" s="1"/>
  <c r="AH60" i="1"/>
  <c r="AI60" i="1"/>
  <c r="AJ60" i="1"/>
  <c r="W61" i="1"/>
  <c r="G283" i="2" s="1"/>
  <c r="X61" i="1"/>
  <c r="G284" i="2" s="1"/>
  <c r="Y61" i="1"/>
  <c r="G285" i="2" s="1"/>
  <c r="AH61" i="1"/>
  <c r="AI61" i="1"/>
  <c r="AJ61" i="1"/>
  <c r="W62" i="1"/>
  <c r="G288" i="2" s="1"/>
  <c r="X62" i="1"/>
  <c r="G289" i="2" s="1"/>
  <c r="Y62" i="1"/>
  <c r="G290" i="2" s="1"/>
  <c r="AH62" i="1"/>
  <c r="AI62" i="1"/>
  <c r="AJ62" i="1"/>
  <c r="W63" i="1"/>
  <c r="G293" i="2" s="1"/>
  <c r="X63" i="1"/>
  <c r="G294" i="2" s="1"/>
  <c r="Y63" i="1"/>
  <c r="G295" i="2" s="1"/>
  <c r="AH63" i="1"/>
  <c r="AI63" i="1"/>
  <c r="AJ63" i="1"/>
  <c r="W64" i="1"/>
  <c r="G298" i="2" s="1"/>
  <c r="X64" i="1"/>
  <c r="G299" i="2" s="1"/>
  <c r="Y64" i="1"/>
  <c r="G300" i="2" s="1"/>
  <c r="AH64" i="1"/>
  <c r="AI64" i="1"/>
  <c r="AJ64" i="1"/>
  <c r="W65" i="1"/>
  <c r="G303" i="2" s="1"/>
  <c r="X65" i="1"/>
  <c r="G304" i="2" s="1"/>
  <c r="Y65" i="1"/>
  <c r="G305" i="2" s="1"/>
  <c r="AH65" i="1"/>
  <c r="AI65" i="1"/>
  <c r="AJ65" i="1"/>
  <c r="W66" i="1"/>
  <c r="G308" i="2" s="1"/>
  <c r="X66" i="1"/>
  <c r="G309" i="2" s="1"/>
  <c r="Y66" i="1"/>
  <c r="G310" i="2" s="1"/>
  <c r="AH66" i="1"/>
  <c r="AI66" i="1"/>
  <c r="AJ66" i="1"/>
  <c r="W67" i="1"/>
  <c r="G313" i="2" s="1"/>
  <c r="X67" i="1"/>
  <c r="G314" i="2" s="1"/>
  <c r="Y67" i="1"/>
  <c r="G315" i="2" s="1"/>
  <c r="AH67" i="1"/>
  <c r="AI67" i="1"/>
  <c r="AJ67" i="1"/>
  <c r="W68" i="1"/>
  <c r="G318" i="2" s="1"/>
  <c r="X68" i="1"/>
  <c r="G319" i="2" s="1"/>
  <c r="Y68" i="1"/>
  <c r="G320" i="2" s="1"/>
  <c r="AH68" i="1"/>
  <c r="AI68" i="1"/>
  <c r="AJ68" i="1"/>
  <c r="W69" i="1"/>
  <c r="G323" i="2" s="1"/>
  <c r="X69" i="1"/>
  <c r="G324" i="2" s="1"/>
  <c r="Y69" i="1"/>
  <c r="G325" i="2" s="1"/>
  <c r="AH69" i="1"/>
  <c r="AI69" i="1"/>
  <c r="AJ69" i="1"/>
  <c r="W70" i="1"/>
  <c r="G328" i="2" s="1"/>
  <c r="X70" i="1"/>
  <c r="G329" i="2" s="1"/>
  <c r="Y70" i="1"/>
  <c r="G330" i="2" s="1"/>
  <c r="AH70" i="1"/>
  <c r="AI70" i="1"/>
  <c r="AJ70" i="1"/>
  <c r="W71" i="1"/>
  <c r="G333" i="2" s="1"/>
  <c r="X71" i="1"/>
  <c r="G334" i="2" s="1"/>
  <c r="Y71" i="1"/>
  <c r="G335" i="2" s="1"/>
  <c r="AH71" i="1"/>
  <c r="AI71" i="1"/>
  <c r="AJ71" i="1"/>
  <c r="W72" i="1"/>
  <c r="G338" i="2" s="1"/>
  <c r="X72" i="1"/>
  <c r="G339" i="2" s="1"/>
  <c r="Y72" i="1"/>
  <c r="G340" i="2" s="1"/>
  <c r="AH72" i="1"/>
  <c r="AI72" i="1"/>
  <c r="AJ72" i="1"/>
  <c r="W73" i="1"/>
  <c r="G343" i="2" s="1"/>
  <c r="X73" i="1"/>
  <c r="G344" i="2" s="1"/>
  <c r="Y73" i="1"/>
  <c r="G345" i="2" s="1"/>
  <c r="AH73" i="1"/>
  <c r="AI73" i="1"/>
  <c r="AJ73" i="1"/>
  <c r="W74" i="1"/>
  <c r="G348" i="2" s="1"/>
  <c r="X74" i="1"/>
  <c r="G349" i="2" s="1"/>
  <c r="Y74" i="1"/>
  <c r="G350" i="2" s="1"/>
  <c r="AH74" i="1"/>
  <c r="AI74" i="1"/>
  <c r="AJ74" i="1"/>
  <c r="W75" i="1"/>
  <c r="G353" i="2" s="1"/>
  <c r="X75" i="1"/>
  <c r="G354" i="2" s="1"/>
  <c r="Y75" i="1"/>
  <c r="G355" i="2" s="1"/>
  <c r="AH75" i="1"/>
  <c r="AI75" i="1"/>
  <c r="AJ75" i="1"/>
  <c r="W76" i="1"/>
  <c r="G358" i="2" s="1"/>
  <c r="X76" i="1"/>
  <c r="G359" i="2" s="1"/>
  <c r="Y76" i="1"/>
  <c r="G360" i="2" s="1"/>
  <c r="AH76" i="1"/>
  <c r="AI76" i="1"/>
  <c r="AJ76" i="1"/>
  <c r="W77" i="1"/>
  <c r="G363" i="2" s="1"/>
  <c r="X77" i="1"/>
  <c r="G364" i="2" s="1"/>
  <c r="Y77" i="1"/>
  <c r="G365" i="2" s="1"/>
  <c r="AH77" i="1"/>
  <c r="AI77" i="1"/>
  <c r="AJ77" i="1"/>
  <c r="W78" i="1"/>
  <c r="G368" i="2" s="1"/>
  <c r="X78" i="1"/>
  <c r="G369" i="2" s="1"/>
  <c r="Y78" i="1"/>
  <c r="G370" i="2" s="1"/>
  <c r="AH78" i="1"/>
  <c r="AI78" i="1"/>
  <c r="AJ78" i="1"/>
  <c r="W79" i="1"/>
  <c r="G373" i="2" s="1"/>
  <c r="X79" i="1"/>
  <c r="G374" i="2" s="1"/>
  <c r="Y79" i="1"/>
  <c r="G375" i="2" s="1"/>
  <c r="AH79" i="1"/>
  <c r="AI79" i="1"/>
  <c r="AJ79" i="1"/>
  <c r="W80" i="1"/>
  <c r="G378" i="2" s="1"/>
  <c r="X80" i="1"/>
  <c r="G379" i="2" s="1"/>
  <c r="Y80" i="1"/>
  <c r="G380" i="2" s="1"/>
  <c r="AH80" i="1"/>
  <c r="AI80" i="1"/>
  <c r="AJ80" i="1"/>
  <c r="W81" i="1"/>
  <c r="G383" i="2" s="1"/>
  <c r="X81" i="1"/>
  <c r="G384" i="2" s="1"/>
  <c r="Y81" i="1"/>
  <c r="G385" i="2" s="1"/>
  <c r="AH81" i="1"/>
  <c r="AI81" i="1"/>
  <c r="AJ81" i="1"/>
  <c r="W82" i="1"/>
  <c r="G388" i="2" s="1"/>
  <c r="X82" i="1"/>
  <c r="G389" i="2" s="1"/>
  <c r="Y82" i="1"/>
  <c r="G390" i="2" s="1"/>
  <c r="AH82" i="1"/>
  <c r="AI82" i="1"/>
  <c r="AJ82" i="1"/>
  <c r="W83" i="1"/>
  <c r="G393" i="2" s="1"/>
  <c r="X83" i="1"/>
  <c r="G394" i="2" s="1"/>
  <c r="Y83" i="1"/>
  <c r="G395" i="2" s="1"/>
  <c r="AH83" i="1"/>
  <c r="AI83" i="1"/>
  <c r="AJ83" i="1"/>
  <c r="W84" i="1"/>
  <c r="G398" i="2" s="1"/>
  <c r="X84" i="1"/>
  <c r="G399" i="2" s="1"/>
  <c r="Y84" i="1"/>
  <c r="G400" i="2" s="1"/>
  <c r="AH84" i="1"/>
  <c r="AI84" i="1"/>
  <c r="AJ84" i="1"/>
  <c r="W85" i="1"/>
  <c r="G403" i="2" s="1"/>
  <c r="X85" i="1"/>
  <c r="G404" i="2" s="1"/>
  <c r="Y85" i="1"/>
  <c r="G405" i="2" s="1"/>
  <c r="AH85" i="1"/>
  <c r="AI85" i="1"/>
  <c r="AJ85" i="1"/>
  <c r="W86" i="1"/>
  <c r="G408" i="2" s="1"/>
  <c r="X86" i="1"/>
  <c r="G409" i="2" s="1"/>
  <c r="Y86" i="1"/>
  <c r="G410" i="2" s="1"/>
  <c r="AH86" i="1"/>
  <c r="AI86" i="1"/>
  <c r="AJ86" i="1"/>
  <c r="W87" i="1"/>
  <c r="G413" i="2" s="1"/>
  <c r="X87" i="1"/>
  <c r="G414" i="2" s="1"/>
  <c r="Y87" i="1"/>
  <c r="G415" i="2" s="1"/>
  <c r="AH87" i="1"/>
  <c r="AI87" i="1"/>
  <c r="AJ87" i="1"/>
  <c r="W88" i="1"/>
  <c r="G418" i="2" s="1"/>
  <c r="X88" i="1"/>
  <c r="G419" i="2" s="1"/>
  <c r="Y88" i="1"/>
  <c r="G420" i="2" s="1"/>
  <c r="AH88" i="1"/>
  <c r="AI88" i="1"/>
  <c r="AJ88" i="1"/>
  <c r="W89" i="1"/>
  <c r="G423" i="2" s="1"/>
  <c r="X89" i="1"/>
  <c r="G424" i="2" s="1"/>
  <c r="Y89" i="1"/>
  <c r="G425" i="2" s="1"/>
  <c r="AH89" i="1"/>
  <c r="AI89" i="1"/>
  <c r="AJ89" i="1"/>
  <c r="W90" i="1"/>
  <c r="G428" i="2" s="1"/>
  <c r="X90" i="1"/>
  <c r="G429" i="2" s="1"/>
  <c r="Y90" i="1"/>
  <c r="G430" i="2" s="1"/>
  <c r="AH90" i="1"/>
  <c r="AI90" i="1"/>
  <c r="AJ90" i="1"/>
  <c r="W91" i="1"/>
  <c r="G433" i="2" s="1"/>
  <c r="X91" i="1"/>
  <c r="G434" i="2" s="1"/>
  <c r="Y91" i="1"/>
  <c r="G435" i="2" s="1"/>
  <c r="AH91" i="1"/>
  <c r="AI91" i="1"/>
  <c r="AJ91" i="1"/>
  <c r="W92" i="1"/>
  <c r="G438" i="2" s="1"/>
  <c r="X92" i="1"/>
  <c r="G439" i="2" s="1"/>
  <c r="Y92" i="1"/>
  <c r="G440" i="2" s="1"/>
  <c r="AH92" i="1"/>
  <c r="AI92" i="1"/>
  <c r="AJ92" i="1"/>
  <c r="W93" i="1"/>
  <c r="G443" i="2" s="1"/>
  <c r="X93" i="1"/>
  <c r="G444" i="2" s="1"/>
  <c r="Y93" i="1"/>
  <c r="G445" i="2" s="1"/>
  <c r="AH93" i="1"/>
  <c r="AI93" i="1"/>
  <c r="AJ93" i="1"/>
  <c r="W94" i="1"/>
  <c r="G448" i="2" s="1"/>
  <c r="X94" i="1"/>
  <c r="G449" i="2" s="1"/>
  <c r="Y94" i="1"/>
  <c r="G450" i="2" s="1"/>
  <c r="AH94" i="1"/>
  <c r="AI94" i="1"/>
  <c r="AJ94" i="1"/>
  <c r="W95" i="1"/>
  <c r="G453" i="2" s="1"/>
  <c r="X95" i="1"/>
  <c r="G454" i="2" s="1"/>
  <c r="Y95" i="1"/>
  <c r="G455" i="2" s="1"/>
  <c r="AH95" i="1"/>
  <c r="AI95" i="1"/>
  <c r="AJ95" i="1"/>
  <c r="W96" i="1"/>
  <c r="G458" i="2" s="1"/>
  <c r="X96" i="1"/>
  <c r="G459" i="2" s="1"/>
  <c r="Y96" i="1"/>
  <c r="G460" i="2" s="1"/>
  <c r="AH96" i="1"/>
  <c r="AI96" i="1"/>
  <c r="AJ96" i="1"/>
  <c r="W97" i="1"/>
  <c r="G463" i="2" s="1"/>
  <c r="X97" i="1"/>
  <c r="G464" i="2" s="1"/>
  <c r="Y97" i="1"/>
  <c r="G465" i="2" s="1"/>
  <c r="AH97" i="1"/>
  <c r="AI97" i="1"/>
  <c r="AJ97" i="1"/>
  <c r="W98" i="1"/>
  <c r="G468" i="2" s="1"/>
  <c r="X98" i="1"/>
  <c r="G469" i="2" s="1"/>
  <c r="Y98" i="1"/>
  <c r="G470" i="2" s="1"/>
  <c r="AH98" i="1"/>
  <c r="AI98" i="1"/>
  <c r="AJ98" i="1"/>
  <c r="W99" i="1"/>
  <c r="G473" i="2" s="1"/>
  <c r="X99" i="1"/>
  <c r="G474" i="2" s="1"/>
  <c r="Y99" i="1"/>
  <c r="G475" i="2" s="1"/>
  <c r="AH99" i="1"/>
  <c r="AI99" i="1"/>
  <c r="AJ99" i="1"/>
  <c r="W100" i="1"/>
  <c r="G478" i="2" s="1"/>
  <c r="X100" i="1"/>
  <c r="G479" i="2" s="1"/>
  <c r="Y100" i="1"/>
  <c r="G480" i="2" s="1"/>
  <c r="AH100" i="1"/>
  <c r="AI100" i="1"/>
  <c r="AJ100" i="1"/>
  <c r="W101" i="1"/>
  <c r="G483" i="2" s="1"/>
  <c r="X101" i="1"/>
  <c r="G484" i="2" s="1"/>
  <c r="Y101" i="1"/>
  <c r="G485" i="2" s="1"/>
  <c r="AH101" i="1"/>
  <c r="AI101" i="1"/>
  <c r="AJ101" i="1"/>
  <c r="W102" i="1"/>
  <c r="G488" i="2" s="1"/>
  <c r="X102" i="1"/>
  <c r="G489" i="2" s="1"/>
  <c r="Y102" i="1"/>
  <c r="G490" i="2" s="1"/>
  <c r="AH102" i="1"/>
  <c r="AI102" i="1"/>
  <c r="AJ102" i="1"/>
  <c r="W103" i="1"/>
  <c r="G493" i="2" s="1"/>
  <c r="X103" i="1"/>
  <c r="G494" i="2" s="1"/>
  <c r="Y103" i="1"/>
  <c r="G495" i="2" s="1"/>
  <c r="AH103" i="1"/>
  <c r="AI103" i="1"/>
  <c r="AJ103" i="1"/>
  <c r="AJ54" i="1"/>
  <c r="AI54" i="1"/>
  <c r="AH54" i="1"/>
  <c r="AJ53" i="1"/>
  <c r="AI53" i="1"/>
  <c r="AH53" i="1"/>
  <c r="AJ52" i="1"/>
  <c r="AI52" i="1"/>
  <c r="AH52" i="1"/>
  <c r="AJ51" i="1"/>
  <c r="AI51" i="1"/>
  <c r="AH51" i="1"/>
  <c r="AJ50" i="1"/>
  <c r="AI50" i="1"/>
  <c r="AH50" i="1"/>
  <c r="AJ49" i="1"/>
  <c r="AI49" i="1"/>
  <c r="AH49" i="1"/>
  <c r="AJ48" i="1"/>
  <c r="AI48" i="1"/>
  <c r="AH48" i="1"/>
  <c r="AJ47" i="1"/>
  <c r="AI47" i="1"/>
  <c r="AH47" i="1"/>
  <c r="AJ46" i="1"/>
  <c r="AI46" i="1"/>
  <c r="AH46" i="1"/>
  <c r="AJ45" i="1"/>
  <c r="AI45" i="1"/>
  <c r="AH45" i="1"/>
  <c r="AJ44" i="1"/>
  <c r="AI44" i="1"/>
  <c r="AH44" i="1"/>
  <c r="AJ43" i="1"/>
  <c r="AI43" i="1"/>
  <c r="AH43" i="1"/>
  <c r="AJ42" i="1"/>
  <c r="AI42" i="1"/>
  <c r="AH42" i="1"/>
  <c r="AJ41" i="1"/>
  <c r="AI41" i="1"/>
  <c r="AH41" i="1"/>
  <c r="AJ40" i="1"/>
  <c r="AI40" i="1"/>
  <c r="AH40" i="1"/>
  <c r="AJ39" i="1"/>
  <c r="AI39" i="1"/>
  <c r="AH39" i="1"/>
  <c r="AJ38" i="1"/>
  <c r="AI38" i="1"/>
  <c r="AH38" i="1"/>
  <c r="AJ37" i="1"/>
  <c r="AI37" i="1"/>
  <c r="AH37" i="1"/>
  <c r="AJ36" i="1"/>
  <c r="AI36" i="1"/>
  <c r="AH36" i="1"/>
  <c r="AJ35" i="1"/>
  <c r="AI35" i="1"/>
  <c r="AH35" i="1"/>
  <c r="AJ34" i="1"/>
  <c r="AI34" i="1"/>
  <c r="AH34" i="1"/>
  <c r="AJ33" i="1"/>
  <c r="AI33" i="1"/>
  <c r="AH33" i="1"/>
  <c r="AJ32" i="1"/>
  <c r="AI32" i="1"/>
  <c r="AH32" i="1"/>
  <c r="AJ31" i="1"/>
  <c r="AI31" i="1"/>
  <c r="AH31" i="1"/>
  <c r="AJ30" i="1"/>
  <c r="AI30" i="1"/>
  <c r="AH30" i="1"/>
  <c r="AJ29" i="1"/>
  <c r="AI29" i="1"/>
  <c r="AH29" i="1"/>
  <c r="AJ28" i="1"/>
  <c r="AI28" i="1"/>
  <c r="AH28" i="1"/>
  <c r="AJ27" i="1"/>
  <c r="AI27" i="1"/>
  <c r="AH27" i="1"/>
  <c r="AJ26" i="1"/>
  <c r="AI26" i="1"/>
  <c r="AH26" i="1"/>
  <c r="AJ25" i="1"/>
  <c r="AI25" i="1"/>
  <c r="AH25" i="1"/>
  <c r="AJ24" i="1"/>
  <c r="AI24" i="1"/>
  <c r="AH24" i="1"/>
  <c r="AJ23" i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J10" i="1"/>
  <c r="AI10" i="1"/>
  <c r="AH10" i="1"/>
  <c r="AJ9" i="1"/>
  <c r="AI9" i="1"/>
  <c r="AH9" i="1"/>
  <c r="AJ8" i="1"/>
  <c r="AI8" i="1"/>
  <c r="AH8" i="1"/>
  <c r="AJ7" i="1"/>
  <c r="AI7" i="1"/>
  <c r="AH7" i="1"/>
  <c r="AJ6" i="1"/>
  <c r="AI6" i="1"/>
  <c r="AH6" i="1"/>
  <c r="AJ5" i="1"/>
  <c r="AI5" i="1"/>
  <c r="AH5" i="1"/>
  <c r="L6" i="1"/>
  <c r="W35" i="1"/>
  <c r="G153" i="2" s="1"/>
  <c r="X35" i="1"/>
  <c r="G154" i="2" s="1"/>
  <c r="Y35" i="1"/>
  <c r="G155" i="2" s="1"/>
  <c r="W36" i="1"/>
  <c r="G158" i="2" s="1"/>
  <c r="X36" i="1"/>
  <c r="G159" i="2" s="1"/>
  <c r="Y36" i="1"/>
  <c r="G160" i="2" s="1"/>
  <c r="W37" i="1"/>
  <c r="G163" i="2" s="1"/>
  <c r="X37" i="1"/>
  <c r="G164" i="2" s="1"/>
  <c r="Y37" i="1"/>
  <c r="G165" i="2" s="1"/>
  <c r="W38" i="1"/>
  <c r="G168" i="2" s="1"/>
  <c r="X38" i="1"/>
  <c r="G169" i="2" s="1"/>
  <c r="Y38" i="1"/>
  <c r="G170" i="2" s="1"/>
  <c r="W39" i="1"/>
  <c r="G173" i="2" s="1"/>
  <c r="X39" i="1"/>
  <c r="G174" i="2" s="1"/>
  <c r="Y39" i="1"/>
  <c r="G175" i="2" s="1"/>
  <c r="W40" i="1"/>
  <c r="G178" i="2" s="1"/>
  <c r="X40" i="1"/>
  <c r="G179" i="2" s="1"/>
  <c r="Y40" i="1"/>
  <c r="G180" i="2" s="1"/>
  <c r="W41" i="1"/>
  <c r="G183" i="2" s="1"/>
  <c r="X41" i="1"/>
  <c r="G184" i="2" s="1"/>
  <c r="Y41" i="1"/>
  <c r="G185" i="2" s="1"/>
  <c r="W42" i="1"/>
  <c r="G188" i="2" s="1"/>
  <c r="X42" i="1"/>
  <c r="G189" i="2" s="1"/>
  <c r="Y42" i="1"/>
  <c r="G190" i="2" s="1"/>
  <c r="W43" i="1"/>
  <c r="G193" i="2" s="1"/>
  <c r="X43" i="1"/>
  <c r="G194" i="2" s="1"/>
  <c r="Y43" i="1"/>
  <c r="G195" i="2" s="1"/>
  <c r="W44" i="1"/>
  <c r="G198" i="2" s="1"/>
  <c r="X44" i="1"/>
  <c r="G199" i="2" s="1"/>
  <c r="Y44" i="1"/>
  <c r="G200" i="2" s="1"/>
  <c r="W45" i="1"/>
  <c r="G203" i="2" s="1"/>
  <c r="X45" i="1"/>
  <c r="G204" i="2" s="1"/>
  <c r="Y45" i="1"/>
  <c r="G205" i="2" s="1"/>
  <c r="W46" i="1"/>
  <c r="G208" i="2" s="1"/>
  <c r="X46" i="1"/>
  <c r="G209" i="2" s="1"/>
  <c r="Y46" i="1"/>
  <c r="G210" i="2" s="1"/>
  <c r="W47" i="1"/>
  <c r="G213" i="2" s="1"/>
  <c r="X47" i="1"/>
  <c r="G214" i="2" s="1"/>
  <c r="Y47" i="1"/>
  <c r="G215" i="2" s="1"/>
  <c r="W48" i="1"/>
  <c r="G218" i="2" s="1"/>
  <c r="X48" i="1"/>
  <c r="G219" i="2" s="1"/>
  <c r="Y48" i="1"/>
  <c r="G220" i="2" s="1"/>
  <c r="W49" i="1"/>
  <c r="G223" i="2" s="1"/>
  <c r="X49" i="1"/>
  <c r="G224" i="2" s="1"/>
  <c r="Y49" i="1"/>
  <c r="G225" i="2" s="1"/>
  <c r="W50" i="1"/>
  <c r="G228" i="2" s="1"/>
  <c r="X50" i="1"/>
  <c r="G229" i="2" s="1"/>
  <c r="Y50" i="1"/>
  <c r="G230" i="2" s="1"/>
  <c r="W51" i="1"/>
  <c r="G233" i="2" s="1"/>
  <c r="X51" i="1"/>
  <c r="G234" i="2" s="1"/>
  <c r="Y51" i="1"/>
  <c r="G235" i="2" s="1"/>
  <c r="W52" i="1"/>
  <c r="G238" i="2" s="1"/>
  <c r="X52" i="1"/>
  <c r="G239" i="2" s="1"/>
  <c r="Y52" i="1"/>
  <c r="G240" i="2" s="1"/>
  <c r="W53" i="1"/>
  <c r="G243" i="2" s="1"/>
  <c r="X53" i="1"/>
  <c r="G244" i="2" s="1"/>
  <c r="Y53" i="1"/>
  <c r="G245" i="2" s="1"/>
  <c r="W54" i="1"/>
  <c r="G248" i="2" s="1"/>
  <c r="X54" i="1"/>
  <c r="G249" i="2" s="1"/>
  <c r="Y54" i="1"/>
  <c r="G250" i="2" s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W6" i="1"/>
  <c r="G8" i="2" s="1"/>
  <c r="X6" i="1"/>
  <c r="G9" i="2" s="1"/>
  <c r="Y6" i="1"/>
  <c r="G10" i="2" s="1"/>
  <c r="W7" i="1"/>
  <c r="G13" i="2" s="1"/>
  <c r="X7" i="1"/>
  <c r="G14" i="2" s="1"/>
  <c r="Y7" i="1"/>
  <c r="G15" i="2" s="1"/>
  <c r="W8" i="1"/>
  <c r="G18" i="2" s="1"/>
  <c r="X8" i="1"/>
  <c r="G19" i="2" s="1"/>
  <c r="Y8" i="1"/>
  <c r="G20" i="2" s="1"/>
  <c r="W9" i="1"/>
  <c r="G23" i="2" s="1"/>
  <c r="X9" i="1"/>
  <c r="G24" i="2" s="1"/>
  <c r="Y9" i="1"/>
  <c r="G25" i="2" s="1"/>
  <c r="W10" i="1"/>
  <c r="G28" i="2" s="1"/>
  <c r="X10" i="1"/>
  <c r="G29" i="2" s="1"/>
  <c r="Y10" i="1"/>
  <c r="G30" i="2" s="1"/>
  <c r="W11" i="1"/>
  <c r="G33" i="2" s="1"/>
  <c r="X11" i="1"/>
  <c r="G34" i="2" s="1"/>
  <c r="Y11" i="1"/>
  <c r="G35" i="2" s="1"/>
  <c r="W12" i="1"/>
  <c r="G38" i="2" s="1"/>
  <c r="X12" i="1"/>
  <c r="G39" i="2" s="1"/>
  <c r="Y12" i="1"/>
  <c r="G40" i="2" s="1"/>
  <c r="W13" i="1"/>
  <c r="G43" i="2" s="1"/>
  <c r="X13" i="1"/>
  <c r="G44" i="2" s="1"/>
  <c r="Y13" i="1"/>
  <c r="G45" i="2" s="1"/>
  <c r="W14" i="1"/>
  <c r="G48" i="2" s="1"/>
  <c r="X14" i="1"/>
  <c r="G49" i="2" s="1"/>
  <c r="Y14" i="1"/>
  <c r="G50" i="2" s="1"/>
  <c r="W15" i="1"/>
  <c r="G53" i="2" s="1"/>
  <c r="X15" i="1"/>
  <c r="G54" i="2" s="1"/>
  <c r="Y15" i="1"/>
  <c r="G55" i="2" s="1"/>
  <c r="W16" i="1"/>
  <c r="G58" i="2" s="1"/>
  <c r="X16" i="1"/>
  <c r="G59" i="2" s="1"/>
  <c r="Y16" i="1"/>
  <c r="G60" i="2" s="1"/>
  <c r="W17" i="1"/>
  <c r="G63" i="2" s="1"/>
  <c r="X17" i="1"/>
  <c r="G64" i="2" s="1"/>
  <c r="Y17" i="1"/>
  <c r="G65" i="2" s="1"/>
  <c r="W18" i="1"/>
  <c r="G68" i="2" s="1"/>
  <c r="X18" i="1"/>
  <c r="G69" i="2" s="1"/>
  <c r="Y18" i="1"/>
  <c r="G70" i="2" s="1"/>
  <c r="W19" i="1"/>
  <c r="G73" i="2" s="1"/>
  <c r="X19" i="1"/>
  <c r="G74" i="2" s="1"/>
  <c r="Y19" i="1"/>
  <c r="G75" i="2" s="1"/>
  <c r="W20" i="1"/>
  <c r="G78" i="2" s="1"/>
  <c r="X20" i="1"/>
  <c r="G79" i="2" s="1"/>
  <c r="Y20" i="1"/>
  <c r="G80" i="2" s="1"/>
  <c r="W21" i="1"/>
  <c r="G83" i="2" s="1"/>
  <c r="X21" i="1"/>
  <c r="G84" i="2" s="1"/>
  <c r="Y21" i="1"/>
  <c r="G85" i="2" s="1"/>
  <c r="W22" i="1"/>
  <c r="G88" i="2" s="1"/>
  <c r="X22" i="1"/>
  <c r="G89" i="2" s="1"/>
  <c r="Y22" i="1"/>
  <c r="G90" i="2" s="1"/>
  <c r="W23" i="1"/>
  <c r="G93" i="2" s="1"/>
  <c r="X23" i="1"/>
  <c r="G94" i="2" s="1"/>
  <c r="Y23" i="1"/>
  <c r="G95" i="2" s="1"/>
  <c r="W24" i="1"/>
  <c r="G98" i="2" s="1"/>
  <c r="X24" i="1"/>
  <c r="G99" i="2" s="1"/>
  <c r="Y24" i="1"/>
  <c r="G100" i="2" s="1"/>
  <c r="W25" i="1"/>
  <c r="G103" i="2" s="1"/>
  <c r="X25" i="1"/>
  <c r="G104" i="2" s="1"/>
  <c r="Y25" i="1"/>
  <c r="G105" i="2" s="1"/>
  <c r="W26" i="1"/>
  <c r="G108" i="2" s="1"/>
  <c r="X26" i="1"/>
  <c r="G109" i="2" s="1"/>
  <c r="Y26" i="1"/>
  <c r="G110" i="2" s="1"/>
  <c r="W27" i="1"/>
  <c r="G113" i="2" s="1"/>
  <c r="X27" i="1"/>
  <c r="G114" i="2" s="1"/>
  <c r="Y27" i="1"/>
  <c r="G115" i="2" s="1"/>
  <c r="W28" i="1"/>
  <c r="G118" i="2" s="1"/>
  <c r="X28" i="1"/>
  <c r="G119" i="2" s="1"/>
  <c r="Y28" i="1"/>
  <c r="G120" i="2" s="1"/>
  <c r="W29" i="1"/>
  <c r="G123" i="2" s="1"/>
  <c r="X29" i="1"/>
  <c r="G124" i="2" s="1"/>
  <c r="Y29" i="1"/>
  <c r="G125" i="2" s="1"/>
  <c r="W30" i="1"/>
  <c r="G128" i="2" s="1"/>
  <c r="X30" i="1"/>
  <c r="G129" i="2" s="1"/>
  <c r="Y30" i="1"/>
  <c r="G130" i="2" s="1"/>
  <c r="W31" i="1"/>
  <c r="G133" i="2" s="1"/>
  <c r="X31" i="1"/>
  <c r="G134" i="2" s="1"/>
  <c r="Y31" i="1"/>
  <c r="G135" i="2" s="1"/>
  <c r="W32" i="1"/>
  <c r="G138" i="2" s="1"/>
  <c r="X32" i="1"/>
  <c r="G139" i="2" s="1"/>
  <c r="Y32" i="1"/>
  <c r="G140" i="2" s="1"/>
  <c r="W33" i="1"/>
  <c r="G143" i="2" s="1"/>
  <c r="X33" i="1"/>
  <c r="G144" i="2" s="1"/>
  <c r="Y33" i="1"/>
  <c r="G145" i="2" s="1"/>
  <c r="W34" i="1"/>
  <c r="G148" i="2" s="1"/>
  <c r="X34" i="1"/>
  <c r="G149" i="2" s="1"/>
  <c r="Y34" i="1"/>
  <c r="G150" i="2" s="1"/>
  <c r="Y5" i="1"/>
  <c r="G5" i="2" s="1"/>
  <c r="X5" i="1"/>
  <c r="G4" i="2" s="1"/>
  <c r="W5" i="1"/>
  <c r="G3" i="2" s="1"/>
  <c r="L7" i="1" l="1"/>
  <c r="E7" i="2"/>
  <c r="C32" i="2"/>
  <c r="C37" i="2" s="1"/>
  <c r="Z15" i="1"/>
  <c r="G56" i="2" s="1"/>
  <c r="Z26" i="1"/>
  <c r="Z25" i="1"/>
  <c r="Z27" i="1"/>
  <c r="Z5" i="1"/>
  <c r="G6" i="2" s="1"/>
  <c r="Z12" i="1"/>
  <c r="G41" i="2" s="1"/>
  <c r="Z20" i="1"/>
  <c r="G81" i="2" s="1"/>
  <c r="Z19" i="1"/>
  <c r="G76" i="2" s="1"/>
  <c r="Z22" i="1"/>
  <c r="G91" i="2" s="1"/>
  <c r="Z14" i="1"/>
  <c r="G51" i="2" s="1"/>
  <c r="Z6" i="1"/>
  <c r="G11" i="2" s="1"/>
  <c r="Z11" i="1"/>
  <c r="G36" i="2" s="1"/>
  <c r="Z24" i="1"/>
  <c r="G101" i="2" s="1"/>
  <c r="Z16" i="1"/>
  <c r="G61" i="2" s="1"/>
  <c r="Z8" i="1"/>
  <c r="G21" i="2" s="1"/>
  <c r="Z9" i="1"/>
  <c r="G26" i="2" s="1"/>
  <c r="Z21" i="1"/>
  <c r="G86" i="2" s="1"/>
  <c r="Z13" i="1"/>
  <c r="G46" i="2" s="1"/>
  <c r="Z17" i="1"/>
  <c r="G66" i="2" s="1"/>
  <c r="Z18" i="1"/>
  <c r="G71" i="2" s="1"/>
  <c r="Z10" i="1"/>
  <c r="G31" i="2" s="1"/>
  <c r="Z23" i="1"/>
  <c r="G96" i="2" s="1"/>
  <c r="Z7" i="1"/>
  <c r="G16" i="2" s="1"/>
  <c r="R37" i="1"/>
  <c r="N7" i="1"/>
  <c r="E14" i="2" s="1"/>
  <c r="O7" i="1"/>
  <c r="E15" i="2" s="1"/>
  <c r="H6" i="1"/>
  <c r="M6" i="1"/>
  <c r="E8" i="2" s="1"/>
  <c r="N6" i="1"/>
  <c r="E9" i="2" s="1"/>
  <c r="O6" i="1"/>
  <c r="E10" i="2" s="1"/>
  <c r="H13" i="1"/>
  <c r="H28" i="1"/>
  <c r="H20" i="1"/>
  <c r="H12" i="1"/>
  <c r="M7" i="1"/>
  <c r="E13" i="2" s="1"/>
  <c r="H5" i="1"/>
  <c r="H27" i="1"/>
  <c r="H19" i="1"/>
  <c r="H11" i="1"/>
  <c r="H26" i="1"/>
  <c r="M5" i="1"/>
  <c r="E3" i="2" s="1"/>
  <c r="H33" i="1"/>
  <c r="H25" i="1"/>
  <c r="H17" i="1"/>
  <c r="H9" i="1"/>
  <c r="H21" i="1"/>
  <c r="H34" i="1"/>
  <c r="H18" i="1"/>
  <c r="N5" i="1"/>
  <c r="E4" i="2" s="1"/>
  <c r="H32" i="1"/>
  <c r="H24" i="1"/>
  <c r="H16" i="1"/>
  <c r="H8" i="1"/>
  <c r="H10" i="1"/>
  <c r="O5" i="1"/>
  <c r="E5" i="2" s="1"/>
  <c r="H31" i="1"/>
  <c r="H23" i="1"/>
  <c r="H15" i="1"/>
  <c r="H7" i="1"/>
  <c r="H29" i="1"/>
  <c r="H30" i="1"/>
  <c r="H22" i="1"/>
  <c r="H14" i="1"/>
  <c r="AB27" i="1" l="1"/>
  <c r="G116" i="2"/>
  <c r="AB25" i="1"/>
  <c r="G106" i="2"/>
  <c r="AB26" i="1"/>
  <c r="G111" i="2"/>
  <c r="L8" i="1"/>
  <c r="E12" i="2"/>
  <c r="C42" i="2"/>
  <c r="AB20" i="1"/>
  <c r="Z28" i="1"/>
  <c r="G121" i="2" s="1"/>
  <c r="AB21" i="1"/>
  <c r="AB17" i="1"/>
  <c r="P5" i="1"/>
  <c r="E6" i="2" s="1"/>
  <c r="P6" i="1"/>
  <c r="E11" i="2" s="1"/>
  <c r="P7" i="1"/>
  <c r="E16" i="2" s="1"/>
  <c r="AM9" i="1"/>
  <c r="AM17" i="1"/>
  <c r="AM25" i="1"/>
  <c r="AM10" i="1"/>
  <c r="AM18" i="1"/>
  <c r="AM26" i="1"/>
  <c r="AM11" i="1"/>
  <c r="AM19" i="1"/>
  <c r="AM27" i="1"/>
  <c r="AM12" i="1"/>
  <c r="AM20" i="1"/>
  <c r="AM28" i="1"/>
  <c r="AM16" i="1"/>
  <c r="AM24" i="1"/>
  <c r="AM13" i="1"/>
  <c r="AM21" i="1"/>
  <c r="AM6" i="1"/>
  <c r="AM14" i="1"/>
  <c r="AM22" i="1"/>
  <c r="AM7" i="1"/>
  <c r="AM15" i="1"/>
  <c r="AM23" i="1"/>
  <c r="AM5" i="1"/>
  <c r="AM8" i="1"/>
  <c r="R38" i="1"/>
  <c r="Q5" i="1"/>
  <c r="AB23" i="1"/>
  <c r="AB16" i="1"/>
  <c r="AB18" i="1"/>
  <c r="AB22" i="1"/>
  <c r="AB19" i="1"/>
  <c r="L9" i="1" l="1"/>
  <c r="E17" i="2"/>
  <c r="N8" i="1"/>
  <c r="E19" i="2" s="1"/>
  <c r="O8" i="1"/>
  <c r="E20" i="2" s="1"/>
  <c r="M8" i="1"/>
  <c r="AO5" i="1"/>
  <c r="C47" i="2"/>
  <c r="AB28" i="1"/>
  <c r="Z29" i="1"/>
  <c r="G126" i="2" s="1"/>
  <c r="Q7" i="1"/>
  <c r="Q6" i="1"/>
  <c r="AO6" i="1" s="1"/>
  <c r="AM29" i="1"/>
  <c r="R39" i="1"/>
  <c r="AB24" i="1"/>
  <c r="AB15" i="1"/>
  <c r="S5" i="1"/>
  <c r="AP7" i="1" l="1"/>
  <c r="AO7" i="1"/>
  <c r="L10" i="1"/>
  <c r="E22" i="2"/>
  <c r="N9" i="1"/>
  <c r="E24" i="2" s="1"/>
  <c r="O9" i="1"/>
  <c r="E25" i="2" s="1"/>
  <c r="M9" i="1"/>
  <c r="E23" i="2" s="1"/>
  <c r="P9" i="1"/>
  <c r="E26" i="2" s="1"/>
  <c r="Q9" i="1"/>
  <c r="E18" i="2"/>
  <c r="P8" i="1"/>
  <c r="E21" i="2" s="1"/>
  <c r="AQ6" i="1"/>
  <c r="AQ7" i="1"/>
  <c r="AQ5" i="1"/>
  <c r="AP5" i="1"/>
  <c r="C52" i="2"/>
  <c r="AB29" i="1"/>
  <c r="Z30" i="1"/>
  <c r="G131" i="2" s="1"/>
  <c r="S6" i="1"/>
  <c r="AP6" i="1"/>
  <c r="S7" i="1"/>
  <c r="AB14" i="1"/>
  <c r="AO9" i="1" l="1"/>
  <c r="AP9" i="1" s="1"/>
  <c r="L11" i="1"/>
  <c r="E27" i="2"/>
  <c r="M10" i="1"/>
  <c r="E28" i="2" s="1"/>
  <c r="N10" i="1"/>
  <c r="E29" i="2" s="1"/>
  <c r="O10" i="1"/>
  <c r="E30" i="2" s="1"/>
  <c r="P10" i="1"/>
  <c r="E31" i="2" s="1"/>
  <c r="Q8" i="1"/>
  <c r="C57" i="2"/>
  <c r="AB30" i="1"/>
  <c r="Z31" i="1"/>
  <c r="G136" i="2" s="1"/>
  <c r="AM31" i="1"/>
  <c r="AM30" i="1"/>
  <c r="AB13" i="1"/>
  <c r="Q10" i="1" l="1"/>
  <c r="L12" i="1"/>
  <c r="E32" i="2"/>
  <c r="N11" i="1"/>
  <c r="E34" i="2" s="1"/>
  <c r="M11" i="1"/>
  <c r="E33" i="2" s="1"/>
  <c r="O11" i="1"/>
  <c r="E35" i="2" s="1"/>
  <c r="AO8" i="1"/>
  <c r="S9" i="1"/>
  <c r="S8" i="1"/>
  <c r="C62" i="2"/>
  <c r="AB31" i="1"/>
  <c r="Z32" i="1"/>
  <c r="G141" i="2" s="1"/>
  <c r="AB12" i="1"/>
  <c r="L13" i="1" l="1"/>
  <c r="E37" i="2"/>
  <c r="N12" i="1"/>
  <c r="E39" i="2" s="1"/>
  <c r="O12" i="1"/>
  <c r="E40" i="2" s="1"/>
  <c r="M12" i="1"/>
  <c r="E38" i="2" s="1"/>
  <c r="P12" i="1"/>
  <c r="E41" i="2" s="1"/>
  <c r="Q12" i="1"/>
  <c r="AO10" i="1"/>
  <c r="AQ9" i="1"/>
  <c r="AQ8" i="1"/>
  <c r="Q11" i="1"/>
  <c r="P11" i="1"/>
  <c r="E36" i="2" s="1"/>
  <c r="AP8" i="1"/>
  <c r="S10" i="1"/>
  <c r="C67" i="2"/>
  <c r="AB32" i="1"/>
  <c r="Z33" i="1"/>
  <c r="G146" i="2" s="1"/>
  <c r="AM32" i="1"/>
  <c r="AM33" i="1"/>
  <c r="AB11" i="1"/>
  <c r="AP11" i="1" l="1"/>
  <c r="AO11" i="1"/>
  <c r="S12" i="1"/>
  <c r="S11" i="1"/>
  <c r="AP10" i="1"/>
  <c r="AQ10" i="1"/>
  <c r="AO12" i="1"/>
  <c r="L14" i="1"/>
  <c r="E42" i="2"/>
  <c r="O13" i="1"/>
  <c r="E45" i="2" s="1"/>
  <c r="M13" i="1"/>
  <c r="E43" i="2" s="1"/>
  <c r="N13" i="1"/>
  <c r="E44" i="2" s="1"/>
  <c r="P13" i="1"/>
  <c r="E46" i="2" s="1"/>
  <c r="C72" i="2"/>
  <c r="AB33" i="1"/>
  <c r="Z34" i="1"/>
  <c r="G151" i="2" s="1"/>
  <c r="AB10" i="1"/>
  <c r="AQ12" i="1" l="1"/>
  <c r="AP12" i="1"/>
  <c r="Q13" i="1"/>
  <c r="L15" i="1"/>
  <c r="E47" i="2"/>
  <c r="O14" i="1"/>
  <c r="E50" i="2" s="1"/>
  <c r="M14" i="1"/>
  <c r="E48" i="2" s="1"/>
  <c r="N14" i="1"/>
  <c r="E49" i="2" s="1"/>
  <c r="P14" i="1"/>
  <c r="E51" i="2" s="1"/>
  <c r="AQ11" i="1"/>
  <c r="C77" i="2"/>
  <c r="AB34" i="1"/>
  <c r="Z35" i="1"/>
  <c r="G156" i="2" s="1"/>
  <c r="AM35" i="1"/>
  <c r="AM34" i="1"/>
  <c r="AB9" i="1"/>
  <c r="L16" i="1" l="1"/>
  <c r="E52" i="2"/>
  <c r="M15" i="1"/>
  <c r="E53" i="2" s="1"/>
  <c r="N15" i="1"/>
  <c r="E54" i="2" s="1"/>
  <c r="O15" i="1"/>
  <c r="E55" i="2" s="1"/>
  <c r="P15" i="1"/>
  <c r="E56" i="2" s="1"/>
  <c r="AO13" i="1"/>
  <c r="S13" i="1"/>
  <c r="Q14" i="1"/>
  <c r="C82" i="2"/>
  <c r="Z36" i="1"/>
  <c r="G161" i="2" s="1"/>
  <c r="AB35" i="1"/>
  <c r="AM36" i="1"/>
  <c r="AB8" i="1"/>
  <c r="Q15" i="1" l="1"/>
  <c r="S15" i="1" s="1"/>
  <c r="AO14" i="1"/>
  <c r="AQ13" i="1"/>
  <c r="AP13" i="1"/>
  <c r="S14" i="1"/>
  <c r="L17" i="1"/>
  <c r="E57" i="2"/>
  <c r="O16" i="1"/>
  <c r="E60" i="2" s="1"/>
  <c r="M16" i="1"/>
  <c r="E58" i="2" s="1"/>
  <c r="N16" i="1"/>
  <c r="E59" i="2" s="1"/>
  <c r="C87" i="2"/>
  <c r="AB36" i="1"/>
  <c r="Z37" i="1"/>
  <c r="G166" i="2" s="1"/>
  <c r="AM37" i="1"/>
  <c r="AB7" i="1"/>
  <c r="P16" i="1" l="1"/>
  <c r="AQ14" i="1"/>
  <c r="L18" i="1"/>
  <c r="E62" i="2"/>
  <c r="O17" i="1"/>
  <c r="E65" i="2" s="1"/>
  <c r="M17" i="1"/>
  <c r="E63" i="2" s="1"/>
  <c r="N17" i="1"/>
  <c r="E64" i="2" s="1"/>
  <c r="P17" i="1"/>
  <c r="E66" i="2" s="1"/>
  <c r="Q17" i="1"/>
  <c r="AO17" i="1" s="1"/>
  <c r="AP14" i="1"/>
  <c r="AO15" i="1"/>
  <c r="C92" i="2"/>
  <c r="AB37" i="1"/>
  <c r="Z38" i="1"/>
  <c r="G171" i="2" s="1"/>
  <c r="AM38" i="1"/>
  <c r="AB5" i="1"/>
  <c r="AB6" i="1"/>
  <c r="E61" i="2" l="1"/>
  <c r="Q16" i="1"/>
  <c r="AQ15" i="1"/>
  <c r="AP15" i="1"/>
  <c r="AP17" i="1"/>
  <c r="L19" i="1"/>
  <c r="E67" i="2"/>
  <c r="M18" i="1"/>
  <c r="E68" i="2" s="1"/>
  <c r="N18" i="1"/>
  <c r="E69" i="2" s="1"/>
  <c r="O18" i="1"/>
  <c r="E70" i="2" s="1"/>
  <c r="C97" i="2"/>
  <c r="AB38" i="1"/>
  <c r="AC38" i="1" s="1"/>
  <c r="Z39" i="1"/>
  <c r="G176" i="2" s="1"/>
  <c r="AM39" i="1"/>
  <c r="AC35" i="1"/>
  <c r="AC36" i="1"/>
  <c r="AC37" i="1"/>
  <c r="AC5" i="1"/>
  <c r="AC21" i="1"/>
  <c r="AC13" i="1"/>
  <c r="AC17" i="1"/>
  <c r="AC25" i="1"/>
  <c r="AC32" i="1"/>
  <c r="AC14" i="1"/>
  <c r="AC23" i="1"/>
  <c r="AC28" i="1"/>
  <c r="AC19" i="1"/>
  <c r="AC31" i="1"/>
  <c r="AC8" i="1"/>
  <c r="AC15" i="1"/>
  <c r="AC9" i="1"/>
  <c r="AC22" i="1"/>
  <c r="AC26" i="1"/>
  <c r="AC30" i="1"/>
  <c r="AC18" i="1"/>
  <c r="AC24" i="1"/>
  <c r="AC6" i="1"/>
  <c r="AC34" i="1"/>
  <c r="AC16" i="1"/>
  <c r="AC33" i="1"/>
  <c r="AC12" i="1"/>
  <c r="AC27" i="1"/>
  <c r="AC29" i="1"/>
  <c r="AC11" i="1"/>
  <c r="AC10" i="1"/>
  <c r="AC20" i="1"/>
  <c r="AC7" i="1"/>
  <c r="Q18" i="1" l="1"/>
  <c r="P18" i="1"/>
  <c r="E71" i="2" s="1"/>
  <c r="L20" i="1"/>
  <c r="E72" i="2"/>
  <c r="N19" i="1"/>
  <c r="E74" i="2" s="1"/>
  <c r="M19" i="1"/>
  <c r="E73" i="2" s="1"/>
  <c r="O19" i="1"/>
  <c r="E75" i="2" s="1"/>
  <c r="AO16" i="1"/>
  <c r="S17" i="1"/>
  <c r="S16" i="1"/>
  <c r="C102" i="2"/>
  <c r="AB39" i="1"/>
  <c r="Z40" i="1"/>
  <c r="G181" i="2" s="1"/>
  <c r="AM40" i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AO18" i="1" l="1"/>
  <c r="AP16" i="1"/>
  <c r="AQ16" i="1"/>
  <c r="AQ17" i="1"/>
  <c r="P19" i="1"/>
  <c r="E76" i="2" s="1"/>
  <c r="S18" i="1"/>
  <c r="L21" i="1"/>
  <c r="E77" i="2"/>
  <c r="M20" i="1"/>
  <c r="E78" i="2" s="1"/>
  <c r="N20" i="1"/>
  <c r="E79" i="2" s="1"/>
  <c r="O20" i="1"/>
  <c r="E80" i="2" s="1"/>
  <c r="P20" i="1"/>
  <c r="E81" i="2" s="1"/>
  <c r="C107" i="2"/>
  <c r="AB40" i="1"/>
  <c r="AC40" i="1" s="1"/>
  <c r="Z41" i="1"/>
  <c r="G186" i="2" s="1"/>
  <c r="AC39" i="1"/>
  <c r="AD39" i="1" s="1"/>
  <c r="AM41" i="1"/>
  <c r="Q19" i="1" l="1"/>
  <c r="Q20" i="1"/>
  <c r="AO20" i="1" s="1"/>
  <c r="L22" i="1"/>
  <c r="E82" i="2"/>
  <c r="M21" i="1"/>
  <c r="E83" i="2" s="1"/>
  <c r="N21" i="1"/>
  <c r="E84" i="2" s="1"/>
  <c r="O21" i="1"/>
  <c r="E85" i="2" s="1"/>
  <c r="AP18" i="1"/>
  <c r="AQ18" i="1"/>
  <c r="C112" i="2"/>
  <c r="AD40" i="1"/>
  <c r="AB41" i="1"/>
  <c r="Z42" i="1"/>
  <c r="G191" i="2" s="1"/>
  <c r="AM42" i="1"/>
  <c r="P21" i="1" l="1"/>
  <c r="E86" i="2" s="1"/>
  <c r="L23" i="1"/>
  <c r="E87" i="2"/>
  <c r="N22" i="1"/>
  <c r="E89" i="2" s="1"/>
  <c r="M22" i="1"/>
  <c r="E88" i="2" s="1"/>
  <c r="O22" i="1"/>
  <c r="E90" i="2" s="1"/>
  <c r="AP20" i="1"/>
  <c r="AO19" i="1"/>
  <c r="AQ20" i="1" s="1"/>
  <c r="S19" i="1"/>
  <c r="S20" i="1"/>
  <c r="C117" i="2"/>
  <c r="Z43" i="1"/>
  <c r="G196" i="2" s="1"/>
  <c r="AB42" i="1"/>
  <c r="AC42" i="1" s="1"/>
  <c r="AC41" i="1"/>
  <c r="AD41" i="1" s="1"/>
  <c r="AM43" i="1"/>
  <c r="Q22" i="1" l="1"/>
  <c r="AO22" i="1" s="1"/>
  <c r="AP19" i="1"/>
  <c r="AQ19" i="1"/>
  <c r="P22" i="1"/>
  <c r="E91" i="2" s="1"/>
  <c r="L24" i="1"/>
  <c r="E92" i="2"/>
  <c r="O23" i="1"/>
  <c r="E95" i="2" s="1"/>
  <c r="N23" i="1"/>
  <c r="E94" i="2" s="1"/>
  <c r="M23" i="1"/>
  <c r="E93" i="2" s="1"/>
  <c r="P23" i="1"/>
  <c r="E96" i="2" s="1"/>
  <c r="Q21" i="1"/>
  <c r="C122" i="2"/>
  <c r="AD42" i="1"/>
  <c r="AB43" i="1"/>
  <c r="Z44" i="1"/>
  <c r="G201" i="2" s="1"/>
  <c r="AM44" i="1"/>
  <c r="AP22" i="1" l="1"/>
  <c r="AO21" i="1"/>
  <c r="S22" i="1"/>
  <c r="S23" i="1"/>
  <c r="S21" i="1"/>
  <c r="L25" i="1"/>
  <c r="E97" i="2"/>
  <c r="N24" i="1"/>
  <c r="E99" i="2" s="1"/>
  <c r="O24" i="1"/>
  <c r="E100" i="2" s="1"/>
  <c r="M24" i="1"/>
  <c r="E98" i="2" s="1"/>
  <c r="P24" i="1"/>
  <c r="E101" i="2" s="1"/>
  <c r="Q23" i="1"/>
  <c r="C127" i="2"/>
  <c r="AB44" i="1"/>
  <c r="AC44" i="1" s="1"/>
  <c r="AC43" i="1"/>
  <c r="AD43" i="1" s="1"/>
  <c r="Z45" i="1"/>
  <c r="G206" i="2" s="1"/>
  <c r="AM45" i="1"/>
  <c r="L26" i="1" l="1"/>
  <c r="E102" i="2"/>
  <c r="M25" i="1"/>
  <c r="E103" i="2" s="1"/>
  <c r="O25" i="1"/>
  <c r="E105" i="2" s="1"/>
  <c r="N25" i="1"/>
  <c r="E104" i="2" s="1"/>
  <c r="P25" i="1"/>
  <c r="E106" i="2" s="1"/>
  <c r="Q25" i="1"/>
  <c r="AO25" i="1" s="1"/>
  <c r="AO23" i="1"/>
  <c r="Q24" i="1"/>
  <c r="AQ21" i="1"/>
  <c r="AP21" i="1"/>
  <c r="AQ22" i="1"/>
  <c r="C132" i="2"/>
  <c r="AD44" i="1"/>
  <c r="Z46" i="1"/>
  <c r="G211" i="2" s="1"/>
  <c r="AB45" i="1"/>
  <c r="AM46" i="1"/>
  <c r="AQ23" i="1" l="1"/>
  <c r="AP23" i="1"/>
  <c r="L27" i="1"/>
  <c r="E107" i="2"/>
  <c r="O26" i="1"/>
  <c r="E110" i="2" s="1"/>
  <c r="N26" i="1"/>
  <c r="E109" i="2" s="1"/>
  <c r="M26" i="1"/>
  <c r="E108" i="2" s="1"/>
  <c r="P26" i="1"/>
  <c r="E111" i="2" s="1"/>
  <c r="AO24" i="1"/>
  <c r="AQ25" i="1"/>
  <c r="AP25" i="1"/>
  <c r="S25" i="1"/>
  <c r="S24" i="1"/>
  <c r="C137" i="2"/>
  <c r="AB46" i="1"/>
  <c r="Z47" i="1"/>
  <c r="G216" i="2" s="1"/>
  <c r="AC45" i="1"/>
  <c r="AD45" i="1" s="1"/>
  <c r="AM47" i="1"/>
  <c r="Q26" i="1" l="1"/>
  <c r="L28" i="1"/>
  <c r="E112" i="2"/>
  <c r="M27" i="1"/>
  <c r="E113" i="2" s="1"/>
  <c r="N27" i="1"/>
  <c r="E114" i="2" s="1"/>
  <c r="O27" i="1"/>
  <c r="E115" i="2" s="1"/>
  <c r="P27" i="1"/>
  <c r="E116" i="2" s="1"/>
  <c r="AQ24" i="1"/>
  <c r="AP24" i="1"/>
  <c r="C142" i="2"/>
  <c r="Z48" i="1"/>
  <c r="G221" i="2" s="1"/>
  <c r="AB47" i="1"/>
  <c r="AC47" i="1" s="1"/>
  <c r="AC46" i="1"/>
  <c r="AD46" i="1" s="1"/>
  <c r="AM48" i="1"/>
  <c r="Q27" i="1" l="1"/>
  <c r="AO27" i="1" s="1"/>
  <c r="L29" i="1"/>
  <c r="E117" i="2"/>
  <c r="M28" i="1"/>
  <c r="E118" i="2" s="1"/>
  <c r="N28" i="1"/>
  <c r="E119" i="2" s="1"/>
  <c r="O28" i="1"/>
  <c r="E120" i="2" s="1"/>
  <c r="AO26" i="1"/>
  <c r="S26" i="1"/>
  <c r="S27" i="1"/>
  <c r="C147" i="2"/>
  <c r="AB48" i="1"/>
  <c r="AC48" i="1" s="1"/>
  <c r="AD48" i="1" s="1"/>
  <c r="Z49" i="1"/>
  <c r="G226" i="2" s="1"/>
  <c r="AD47" i="1"/>
  <c r="AM49" i="1"/>
  <c r="Q28" i="1" l="1"/>
  <c r="P28" i="1"/>
  <c r="E121" i="2" s="1"/>
  <c r="L30" i="1"/>
  <c r="E122" i="2"/>
  <c r="M29" i="1"/>
  <c r="E123" i="2" s="1"/>
  <c r="N29" i="1"/>
  <c r="E124" i="2" s="1"/>
  <c r="O29" i="1"/>
  <c r="E125" i="2" s="1"/>
  <c r="P29" i="1"/>
  <c r="E126" i="2" s="1"/>
  <c r="AQ26" i="1"/>
  <c r="AP26" i="1"/>
  <c r="AQ27" i="1"/>
  <c r="AP27" i="1"/>
  <c r="C152" i="2"/>
  <c r="AB49" i="1"/>
  <c r="Z50" i="1"/>
  <c r="G231" i="2" s="1"/>
  <c r="AC49" i="1"/>
  <c r="AD49" i="1" s="1"/>
  <c r="AM50" i="1"/>
  <c r="AO28" i="1" l="1"/>
  <c r="S28" i="1"/>
  <c r="L31" i="1"/>
  <c r="E127" i="2"/>
  <c r="M30" i="1"/>
  <c r="E128" i="2" s="1"/>
  <c r="N30" i="1"/>
  <c r="E129" i="2" s="1"/>
  <c r="O30" i="1"/>
  <c r="E130" i="2" s="1"/>
  <c r="Q29" i="1"/>
  <c r="AO29" i="1" s="1"/>
  <c r="C157" i="2"/>
  <c r="Z51" i="1"/>
  <c r="G236" i="2" s="1"/>
  <c r="AB50" i="1"/>
  <c r="AM51" i="1"/>
  <c r="L32" i="1" l="1"/>
  <c r="E132" i="2"/>
  <c r="M31" i="1"/>
  <c r="E133" i="2" s="1"/>
  <c r="O31" i="1"/>
  <c r="E135" i="2" s="1"/>
  <c r="N31" i="1"/>
  <c r="E134" i="2" s="1"/>
  <c r="P31" i="1"/>
  <c r="E136" i="2" s="1"/>
  <c r="Q31" i="1"/>
  <c r="AO31" i="1" s="1"/>
  <c r="AQ29" i="1"/>
  <c r="AP29" i="1"/>
  <c r="S29" i="1"/>
  <c r="P30" i="1"/>
  <c r="E131" i="2" s="1"/>
  <c r="AQ28" i="1"/>
  <c r="AP28" i="1"/>
  <c r="C162" i="2"/>
  <c r="AC50" i="1"/>
  <c r="AD50" i="1" s="1"/>
  <c r="AB51" i="1"/>
  <c r="AC51" i="1" s="1"/>
  <c r="Z52" i="1"/>
  <c r="G241" i="2" s="1"/>
  <c r="AM52" i="1"/>
  <c r="Q30" i="1" l="1"/>
  <c r="AP31" i="1"/>
  <c r="L33" i="1"/>
  <c r="E137" i="2"/>
  <c r="M32" i="1"/>
  <c r="E138" i="2" s="1"/>
  <c r="N32" i="1"/>
  <c r="E139" i="2" s="1"/>
  <c r="O32" i="1"/>
  <c r="E140" i="2" s="1"/>
  <c r="C167" i="2"/>
  <c r="AD51" i="1"/>
  <c r="AB52" i="1"/>
  <c r="AC52" i="1" s="1"/>
  <c r="AD52" i="1" s="1"/>
  <c r="Z53" i="1"/>
  <c r="G246" i="2" s="1"/>
  <c r="AM104" i="1"/>
  <c r="AM101" i="1"/>
  <c r="AM72" i="1"/>
  <c r="AM68" i="1"/>
  <c r="AM102" i="1"/>
  <c r="AM93" i="1"/>
  <c r="AM95" i="1"/>
  <c r="AM99" i="1"/>
  <c r="AM78" i="1"/>
  <c r="AM84" i="1"/>
  <c r="AM55" i="1"/>
  <c r="AM97" i="1"/>
  <c r="AM77" i="1"/>
  <c r="AM100" i="1"/>
  <c r="AM69" i="1"/>
  <c r="AM74" i="1"/>
  <c r="AM62" i="1"/>
  <c r="AM65" i="1"/>
  <c r="AM63" i="1"/>
  <c r="AM89" i="1"/>
  <c r="AM66" i="1"/>
  <c r="AM88" i="1"/>
  <c r="AM67" i="1"/>
  <c r="AM71" i="1"/>
  <c r="AM61" i="1"/>
  <c r="AM86" i="1"/>
  <c r="AM75" i="1"/>
  <c r="AM82" i="1"/>
  <c r="AM91" i="1"/>
  <c r="AM90" i="1"/>
  <c r="AM56" i="1"/>
  <c r="AM98" i="1"/>
  <c r="AM57" i="1"/>
  <c r="AM58" i="1"/>
  <c r="AM60" i="1"/>
  <c r="AM70" i="1"/>
  <c r="AM73" i="1"/>
  <c r="AM87" i="1"/>
  <c r="AM96" i="1"/>
  <c r="AM64" i="1"/>
  <c r="AM83" i="1"/>
  <c r="AM81" i="1"/>
  <c r="AM80" i="1"/>
  <c r="AM92" i="1"/>
  <c r="AM79" i="1"/>
  <c r="AM85" i="1"/>
  <c r="AM76" i="1"/>
  <c r="AM94" i="1"/>
  <c r="AM59" i="1"/>
  <c r="AM103" i="1"/>
  <c r="AM54" i="1"/>
  <c r="AM53" i="1"/>
  <c r="P32" i="1" l="1"/>
  <c r="E141" i="2" s="1"/>
  <c r="L34" i="1"/>
  <c r="E142" i="2"/>
  <c r="O33" i="1"/>
  <c r="E145" i="2" s="1"/>
  <c r="M33" i="1"/>
  <c r="E143" i="2" s="1"/>
  <c r="N33" i="1"/>
  <c r="E144" i="2" s="1"/>
  <c r="AO30" i="1"/>
  <c r="S31" i="1"/>
  <c r="S30" i="1"/>
  <c r="C172" i="2"/>
  <c r="AB53" i="1"/>
  <c r="Z54" i="1"/>
  <c r="G251" i="2" s="1"/>
  <c r="AQ30" i="1" l="1"/>
  <c r="AP30" i="1"/>
  <c r="AQ31" i="1"/>
  <c r="P33" i="1"/>
  <c r="L35" i="1"/>
  <c r="E147" i="2"/>
  <c r="N34" i="1"/>
  <c r="E149" i="2" s="1"/>
  <c r="M34" i="1"/>
  <c r="E148" i="2" s="1"/>
  <c r="O34" i="1"/>
  <c r="E150" i="2" s="1"/>
  <c r="Q32" i="1"/>
  <c r="C177" i="2"/>
  <c r="AB54" i="1"/>
  <c r="Z55" i="1"/>
  <c r="G256" i="2" s="1"/>
  <c r="AC53" i="1"/>
  <c r="AD53" i="1" s="1"/>
  <c r="AO32" i="1" l="1"/>
  <c r="AQ32" i="1" s="1"/>
  <c r="S32" i="1"/>
  <c r="S33" i="1"/>
  <c r="P34" i="1"/>
  <c r="E151" i="2" s="1"/>
  <c r="L36" i="1"/>
  <c r="E152" i="2"/>
  <c r="O35" i="1"/>
  <c r="E155" i="2" s="1"/>
  <c r="M35" i="1"/>
  <c r="E153" i="2" s="1"/>
  <c r="N35" i="1"/>
  <c r="E154" i="2" s="1"/>
  <c r="E146" i="2"/>
  <c r="Q33" i="1"/>
  <c r="C182" i="2"/>
  <c r="AB55" i="1"/>
  <c r="Z56" i="1"/>
  <c r="G261" i="2" s="1"/>
  <c r="AC54" i="1"/>
  <c r="AD54" i="1" s="1"/>
  <c r="Q34" i="1" l="1"/>
  <c r="AP32" i="1"/>
  <c r="L37" i="1"/>
  <c r="E157" i="2"/>
  <c r="O36" i="1"/>
  <c r="E160" i="2" s="1"/>
  <c r="N36" i="1"/>
  <c r="E159" i="2" s="1"/>
  <c r="M36" i="1"/>
  <c r="E158" i="2" s="1"/>
  <c r="AO33" i="1"/>
  <c r="P35" i="1"/>
  <c r="E156" i="2" s="1"/>
  <c r="S34" i="1"/>
  <c r="C187" i="2"/>
  <c r="Z57" i="1"/>
  <c r="G266" i="2" s="1"/>
  <c r="AB56" i="1"/>
  <c r="AC56" i="1" s="1"/>
  <c r="AC55" i="1"/>
  <c r="AD55" i="1" s="1"/>
  <c r="AQ33" i="1" l="1"/>
  <c r="AP33" i="1"/>
  <c r="P36" i="1"/>
  <c r="L38" i="1"/>
  <c r="E162" i="2"/>
  <c r="O37" i="1"/>
  <c r="E165" i="2" s="1"/>
  <c r="M37" i="1"/>
  <c r="E163" i="2" s="1"/>
  <c r="N37" i="1"/>
  <c r="E164" i="2" s="1"/>
  <c r="P37" i="1"/>
  <c r="E166" i="2" s="1"/>
  <c r="Q35" i="1"/>
  <c r="AP34" i="1"/>
  <c r="AO34" i="1"/>
  <c r="C192" i="2"/>
  <c r="AD56" i="1"/>
  <c r="AB57" i="1"/>
  <c r="Z58" i="1"/>
  <c r="G271" i="2" s="1"/>
  <c r="AO35" i="1" l="1"/>
  <c r="Q37" i="1"/>
  <c r="AO37" i="1" s="1"/>
  <c r="L39" i="1"/>
  <c r="E167" i="2"/>
  <c r="N38" i="1"/>
  <c r="E169" i="2" s="1"/>
  <c r="O38" i="1"/>
  <c r="E170" i="2" s="1"/>
  <c r="M38" i="1"/>
  <c r="E168" i="2" s="1"/>
  <c r="P38" i="1"/>
  <c r="E171" i="2" s="1"/>
  <c r="E161" i="2"/>
  <c r="Q36" i="1"/>
  <c r="AO36" i="1" s="1"/>
  <c r="S36" i="1"/>
  <c r="AQ34" i="1"/>
  <c r="S35" i="1"/>
  <c r="C197" i="2"/>
  <c r="Z59" i="1"/>
  <c r="G276" i="2" s="1"/>
  <c r="AB58" i="1"/>
  <c r="AC57" i="1"/>
  <c r="AD57" i="1" s="1"/>
  <c r="AQ37" i="1" l="1"/>
  <c r="AP37" i="1"/>
  <c r="L40" i="1"/>
  <c r="E172" i="2"/>
  <c r="M39" i="1"/>
  <c r="E173" i="2" s="1"/>
  <c r="N39" i="1"/>
  <c r="E174" i="2" s="1"/>
  <c r="O39" i="1"/>
  <c r="E175" i="2" s="1"/>
  <c r="P39" i="1"/>
  <c r="E176" i="2" s="1"/>
  <c r="Q39" i="1"/>
  <c r="AO39" i="1" s="1"/>
  <c r="AQ36" i="1"/>
  <c r="AP36" i="1"/>
  <c r="S37" i="1"/>
  <c r="Q38" i="1"/>
  <c r="AQ35" i="1"/>
  <c r="AP35" i="1"/>
  <c r="C202" i="2"/>
  <c r="AB59" i="1"/>
  <c r="AC58" i="1"/>
  <c r="AD58" i="1" s="1"/>
  <c r="Z60" i="1"/>
  <c r="G281" i="2" s="1"/>
  <c r="S39" i="1" l="1"/>
  <c r="AP39" i="1"/>
  <c r="L41" i="1"/>
  <c r="E177" i="2"/>
  <c r="M40" i="1"/>
  <c r="E178" i="2" s="1"/>
  <c r="O40" i="1"/>
  <c r="E180" i="2" s="1"/>
  <c r="N40" i="1"/>
  <c r="E179" i="2" s="1"/>
  <c r="P40" i="1"/>
  <c r="E181" i="2" s="1"/>
  <c r="AO38" i="1"/>
  <c r="S38" i="1"/>
  <c r="C207" i="2"/>
  <c r="Z61" i="1"/>
  <c r="G286" i="2" s="1"/>
  <c r="AB60" i="1"/>
  <c r="AC59" i="1"/>
  <c r="AD59" i="1" s="1"/>
  <c r="AQ38" i="1" l="1"/>
  <c r="AP38" i="1"/>
  <c r="Q40" i="1"/>
  <c r="L42" i="1"/>
  <c r="E182" i="2"/>
  <c r="M41" i="1"/>
  <c r="E183" i="2" s="1"/>
  <c r="N41" i="1"/>
  <c r="E184" i="2" s="1"/>
  <c r="O41" i="1"/>
  <c r="E185" i="2" s="1"/>
  <c r="P41" i="1"/>
  <c r="E186" i="2" s="1"/>
  <c r="AQ39" i="1"/>
  <c r="C212" i="2"/>
  <c r="AC60" i="1"/>
  <c r="AD60" i="1" s="1"/>
  <c r="AB61" i="1"/>
  <c r="Z62" i="1"/>
  <c r="G291" i="2" s="1"/>
  <c r="AO40" i="1" l="1"/>
  <c r="S40" i="1"/>
  <c r="S41" i="1"/>
  <c r="L43" i="1"/>
  <c r="E187" i="2"/>
  <c r="M42" i="1"/>
  <c r="E188" i="2" s="1"/>
  <c r="N42" i="1"/>
  <c r="E189" i="2" s="1"/>
  <c r="O42" i="1"/>
  <c r="E190" i="2" s="1"/>
  <c r="Q41" i="1"/>
  <c r="C217" i="2"/>
  <c r="AC61" i="1"/>
  <c r="AD61" i="1" s="1"/>
  <c r="AB62" i="1"/>
  <c r="AC62" i="1" s="1"/>
  <c r="Z63" i="1"/>
  <c r="G296" i="2" s="1"/>
  <c r="L44" i="1" l="1"/>
  <c r="E192" i="2"/>
  <c r="N43" i="1"/>
  <c r="E194" i="2" s="1"/>
  <c r="M43" i="1"/>
  <c r="E193" i="2" s="1"/>
  <c r="O43" i="1"/>
  <c r="E195" i="2" s="1"/>
  <c r="AO41" i="1"/>
  <c r="Q42" i="1"/>
  <c r="P42" i="1"/>
  <c r="E191" i="2" s="1"/>
  <c r="AP40" i="1"/>
  <c r="AQ41" i="1"/>
  <c r="AQ40" i="1"/>
  <c r="C222" i="2"/>
  <c r="AD62" i="1"/>
  <c r="Z64" i="1"/>
  <c r="G301" i="2" s="1"/>
  <c r="AB63" i="1"/>
  <c r="AP41" i="1" l="1"/>
  <c r="AO42" i="1"/>
  <c r="S42" i="1"/>
  <c r="P43" i="1"/>
  <c r="E196" i="2" s="1"/>
  <c r="L45" i="1"/>
  <c r="E197" i="2"/>
  <c r="M44" i="1"/>
  <c r="E198" i="2" s="1"/>
  <c r="N44" i="1"/>
  <c r="E199" i="2" s="1"/>
  <c r="O44" i="1"/>
  <c r="E200" i="2" s="1"/>
  <c r="P44" i="1"/>
  <c r="E201" i="2" s="1"/>
  <c r="C227" i="2"/>
  <c r="AC63" i="1"/>
  <c r="AD63" i="1" s="1"/>
  <c r="AB64" i="1"/>
  <c r="AC64" i="1" s="1"/>
  <c r="Z65" i="1"/>
  <c r="G306" i="2" s="1"/>
  <c r="Q44" i="1" l="1"/>
  <c r="AP42" i="1"/>
  <c r="AQ42" i="1"/>
  <c r="Q43" i="1"/>
  <c r="L46" i="1"/>
  <c r="E202" i="2"/>
  <c r="N45" i="1"/>
  <c r="E204" i="2" s="1"/>
  <c r="O45" i="1"/>
  <c r="E205" i="2" s="1"/>
  <c r="M45" i="1"/>
  <c r="E203" i="2" s="1"/>
  <c r="C232" i="2"/>
  <c r="AD64" i="1"/>
  <c r="Z66" i="1"/>
  <c r="G311" i="2" s="1"/>
  <c r="AB65" i="1"/>
  <c r="AC65" i="1" s="1"/>
  <c r="AD65" i="1" s="1"/>
  <c r="L47" i="1" l="1"/>
  <c r="E207" i="2"/>
  <c r="M46" i="1"/>
  <c r="E208" i="2" s="1"/>
  <c r="N46" i="1"/>
  <c r="E209" i="2" s="1"/>
  <c r="O46" i="1"/>
  <c r="E210" i="2" s="1"/>
  <c r="P46" i="1"/>
  <c r="E211" i="2" s="1"/>
  <c r="AO43" i="1"/>
  <c r="AQ44" i="1" s="1"/>
  <c r="S43" i="1"/>
  <c r="S44" i="1"/>
  <c r="P45" i="1"/>
  <c r="E206" i="2" s="1"/>
  <c r="AO44" i="1"/>
  <c r="AP44" i="1" s="1"/>
  <c r="C237" i="2"/>
  <c r="AB66" i="1"/>
  <c r="Z67" i="1"/>
  <c r="G316" i="2" s="1"/>
  <c r="Q45" i="1" l="1"/>
  <c r="AQ43" i="1"/>
  <c r="Q46" i="1"/>
  <c r="AP43" i="1"/>
  <c r="L48" i="1"/>
  <c r="E212" i="2"/>
  <c r="O47" i="1"/>
  <c r="E215" i="2" s="1"/>
  <c r="M47" i="1"/>
  <c r="E213" i="2" s="1"/>
  <c r="N47" i="1"/>
  <c r="E214" i="2" s="1"/>
  <c r="C242" i="2"/>
  <c r="AB67" i="1"/>
  <c r="Z68" i="1"/>
  <c r="G321" i="2" s="1"/>
  <c r="AC66" i="1"/>
  <c r="AD66" i="1" s="1"/>
  <c r="L49" i="1" l="1"/>
  <c r="E217" i="2"/>
  <c r="O48" i="1"/>
  <c r="E220" i="2" s="1"/>
  <c r="M48" i="1"/>
  <c r="E218" i="2" s="1"/>
  <c r="N48" i="1"/>
  <c r="E219" i="2" s="1"/>
  <c r="P48" i="1"/>
  <c r="E221" i="2" s="1"/>
  <c r="Q48" i="1"/>
  <c r="AO48" i="1" s="1"/>
  <c r="AP48" i="1" s="1"/>
  <c r="Q47" i="1"/>
  <c r="P47" i="1"/>
  <c r="E216" i="2" s="1"/>
  <c r="AQ46" i="1"/>
  <c r="AO46" i="1"/>
  <c r="AP46" i="1" s="1"/>
  <c r="AO45" i="1"/>
  <c r="S45" i="1"/>
  <c r="S46" i="1"/>
  <c r="C247" i="2"/>
  <c r="AB68" i="1"/>
  <c r="Z69" i="1"/>
  <c r="G326" i="2" s="1"/>
  <c r="AC67" i="1"/>
  <c r="AD67" i="1" s="1"/>
  <c r="AO47" i="1" l="1"/>
  <c r="AP45" i="1"/>
  <c r="AQ45" i="1"/>
  <c r="AQ47" i="1"/>
  <c r="AQ48" i="1"/>
  <c r="S48" i="1"/>
  <c r="S47" i="1"/>
  <c r="L50" i="1"/>
  <c r="E222" i="2"/>
  <c r="O49" i="1"/>
  <c r="E225" i="2" s="1"/>
  <c r="N49" i="1"/>
  <c r="E224" i="2" s="1"/>
  <c r="M49" i="1"/>
  <c r="E223" i="2" s="1"/>
  <c r="C252" i="2"/>
  <c r="Z70" i="1"/>
  <c r="G331" i="2" s="1"/>
  <c r="AB69" i="1"/>
  <c r="AC68" i="1"/>
  <c r="AD68" i="1" s="1"/>
  <c r="P49" i="1" l="1"/>
  <c r="L51" i="1"/>
  <c r="E227" i="2"/>
  <c r="M50" i="1"/>
  <c r="E228" i="2" s="1"/>
  <c r="N50" i="1"/>
  <c r="E229" i="2" s="1"/>
  <c r="O50" i="1"/>
  <c r="E230" i="2" s="1"/>
  <c r="P50" i="1"/>
  <c r="E231" i="2" s="1"/>
  <c r="AP47" i="1"/>
  <c r="C257" i="2"/>
  <c r="AC69" i="1"/>
  <c r="AD69" i="1" s="1"/>
  <c r="AB70" i="1"/>
  <c r="Z71" i="1"/>
  <c r="G336" i="2" s="1"/>
  <c r="Q50" i="1" l="1"/>
  <c r="AO50" i="1" s="1"/>
  <c r="AP50" i="1" s="1"/>
  <c r="E226" i="2"/>
  <c r="Q49" i="1"/>
  <c r="L52" i="1"/>
  <c r="E232" i="2"/>
  <c r="O51" i="1"/>
  <c r="E235" i="2" s="1"/>
  <c r="M51" i="1"/>
  <c r="E233" i="2" s="1"/>
  <c r="N51" i="1"/>
  <c r="E234" i="2" s="1"/>
  <c r="C262" i="2"/>
  <c r="AC70" i="1"/>
  <c r="AD70" i="1" s="1"/>
  <c r="AB71" i="1"/>
  <c r="AC71" i="1" s="1"/>
  <c r="Z72" i="1"/>
  <c r="G341" i="2" s="1"/>
  <c r="Q51" i="1" l="1"/>
  <c r="P51" i="1"/>
  <c r="E236" i="2" s="1"/>
  <c r="L53" i="1"/>
  <c r="E237" i="2"/>
  <c r="O52" i="1"/>
  <c r="E240" i="2" s="1"/>
  <c r="N52" i="1"/>
  <c r="E239" i="2" s="1"/>
  <c r="M52" i="1"/>
  <c r="E238" i="2" s="1"/>
  <c r="AO49" i="1"/>
  <c r="S49" i="1"/>
  <c r="S50" i="1"/>
  <c r="C267" i="2"/>
  <c r="AD71" i="1"/>
  <c r="AB72" i="1"/>
  <c r="Z73" i="1"/>
  <c r="G346" i="2" s="1"/>
  <c r="P52" i="1" l="1"/>
  <c r="S51" i="1"/>
  <c r="AP49" i="1"/>
  <c r="AQ49" i="1"/>
  <c r="AQ50" i="1"/>
  <c r="AO51" i="1"/>
  <c r="AP51" i="1" s="1"/>
  <c r="L54" i="1"/>
  <c r="E242" i="2"/>
  <c r="M53" i="1"/>
  <c r="E243" i="2" s="1"/>
  <c r="N53" i="1"/>
  <c r="E244" i="2" s="1"/>
  <c r="O53" i="1"/>
  <c r="E245" i="2" s="1"/>
  <c r="C272" i="2"/>
  <c r="AB73" i="1"/>
  <c r="Z74" i="1"/>
  <c r="G351" i="2" s="1"/>
  <c r="AC72" i="1"/>
  <c r="AD72" i="1" s="1"/>
  <c r="L55" i="1" l="1"/>
  <c r="E247" i="2"/>
  <c r="M54" i="1"/>
  <c r="E248" i="2" s="1"/>
  <c r="N54" i="1"/>
  <c r="E249" i="2" s="1"/>
  <c r="O54" i="1"/>
  <c r="E250" i="2" s="1"/>
  <c r="Q53" i="1"/>
  <c r="AO53" i="1" s="1"/>
  <c r="AP53" i="1" s="1"/>
  <c r="AQ51" i="1"/>
  <c r="P53" i="1"/>
  <c r="E246" i="2" s="1"/>
  <c r="E241" i="2"/>
  <c r="Q52" i="1"/>
  <c r="C277" i="2"/>
  <c r="AB74" i="1"/>
  <c r="Z75" i="1"/>
  <c r="G356" i="2" s="1"/>
  <c r="AC73" i="1"/>
  <c r="AD73" i="1" s="1"/>
  <c r="E252" i="2" l="1"/>
  <c r="M55" i="1"/>
  <c r="E253" i="2" s="1"/>
  <c r="O55" i="1"/>
  <c r="E255" i="2" s="1"/>
  <c r="N55" i="1"/>
  <c r="E254" i="2" s="1"/>
  <c r="L56" i="1"/>
  <c r="AO52" i="1"/>
  <c r="AQ52" i="1" s="1"/>
  <c r="S52" i="1"/>
  <c r="S53" i="1"/>
  <c r="P54" i="1"/>
  <c r="E251" i="2" s="1"/>
  <c r="C282" i="2"/>
  <c r="AB75" i="1"/>
  <c r="Z76" i="1"/>
  <c r="G361" i="2" s="1"/>
  <c r="AC74" i="1"/>
  <c r="AD74" i="1" s="1"/>
  <c r="Q54" i="1" l="1"/>
  <c r="P55" i="1"/>
  <c r="AP52" i="1"/>
  <c r="AQ53" i="1"/>
  <c r="E257" i="2"/>
  <c r="O56" i="1"/>
  <c r="E260" i="2" s="1"/>
  <c r="L57" i="1"/>
  <c r="M56" i="1"/>
  <c r="E258" i="2" s="1"/>
  <c r="N56" i="1"/>
  <c r="E259" i="2" s="1"/>
  <c r="P56" i="1"/>
  <c r="E261" i="2" s="1"/>
  <c r="C287" i="2"/>
  <c r="AB76" i="1"/>
  <c r="Z77" i="1"/>
  <c r="G366" i="2" s="1"/>
  <c r="AC75" i="1"/>
  <c r="AD75" i="1" s="1"/>
  <c r="Q56" i="1" l="1"/>
  <c r="AO56" i="1" s="1"/>
  <c r="AP56" i="1" s="1"/>
  <c r="E262" i="2"/>
  <c r="O57" i="1"/>
  <c r="E265" i="2" s="1"/>
  <c r="L58" i="1"/>
  <c r="M57" i="1"/>
  <c r="E263" i="2" s="1"/>
  <c r="N57" i="1"/>
  <c r="E264" i="2" s="1"/>
  <c r="E256" i="2"/>
  <c r="Q55" i="1"/>
  <c r="AO54" i="1"/>
  <c r="S54" i="1"/>
  <c r="S55" i="1"/>
  <c r="S56" i="1"/>
  <c r="C292" i="2"/>
  <c r="AB77" i="1"/>
  <c r="Z78" i="1"/>
  <c r="G371" i="2" s="1"/>
  <c r="AC76" i="1"/>
  <c r="AD76" i="1" s="1"/>
  <c r="AP54" i="1" l="1"/>
  <c r="AQ54" i="1"/>
  <c r="AQ55" i="1"/>
  <c r="AO55" i="1"/>
  <c r="P57" i="1"/>
  <c r="E267" i="2"/>
  <c r="M58" i="1"/>
  <c r="E268" i="2" s="1"/>
  <c r="N58" i="1"/>
  <c r="E269" i="2" s="1"/>
  <c r="O58" i="1"/>
  <c r="E270" i="2" s="1"/>
  <c r="L59" i="1"/>
  <c r="C297" i="2"/>
  <c r="AB78" i="1"/>
  <c r="Z79" i="1"/>
  <c r="G376" i="2" s="1"/>
  <c r="AC77" i="1"/>
  <c r="AD77" i="1" s="1"/>
  <c r="P58" i="1" l="1"/>
  <c r="E271" i="2" s="1"/>
  <c r="E272" i="2"/>
  <c r="O59" i="1"/>
  <c r="E275" i="2" s="1"/>
  <c r="L60" i="1"/>
  <c r="M59" i="1"/>
  <c r="E273" i="2" s="1"/>
  <c r="N59" i="1"/>
  <c r="E274" i="2" s="1"/>
  <c r="E266" i="2"/>
  <c r="Q57" i="1"/>
  <c r="AP55" i="1"/>
  <c r="AQ56" i="1"/>
  <c r="C302" i="2"/>
  <c r="AB79" i="1"/>
  <c r="Z80" i="1"/>
  <c r="G381" i="2" s="1"/>
  <c r="AC78" i="1"/>
  <c r="AD78" i="1" s="1"/>
  <c r="E277" i="2" l="1"/>
  <c r="O60" i="1"/>
  <c r="E280" i="2" s="1"/>
  <c r="L61" i="1"/>
  <c r="M60" i="1"/>
  <c r="E278" i="2" s="1"/>
  <c r="N60" i="1"/>
  <c r="E279" i="2" s="1"/>
  <c r="P60" i="1"/>
  <c r="E281" i="2" s="1"/>
  <c r="Q60" i="1"/>
  <c r="AO60" i="1" s="1"/>
  <c r="AO57" i="1"/>
  <c r="S57" i="1"/>
  <c r="S58" i="1"/>
  <c r="Q58" i="1"/>
  <c r="Q59" i="1"/>
  <c r="AO59" i="1" s="1"/>
  <c r="P59" i="1"/>
  <c r="E276" i="2" s="1"/>
  <c r="C307" i="2"/>
  <c r="AB80" i="1"/>
  <c r="Z81" i="1"/>
  <c r="G386" i="2" s="1"/>
  <c r="AC79" i="1"/>
  <c r="AD79" i="1" s="1"/>
  <c r="AP57" i="1" l="1"/>
  <c r="AQ57" i="1"/>
  <c r="AE57" i="1" s="1"/>
  <c r="AQ58" i="1"/>
  <c r="AE58" i="1" s="1"/>
  <c r="AP60" i="1"/>
  <c r="AP59" i="1"/>
  <c r="AQ59" i="1"/>
  <c r="AE59" i="1" s="1"/>
  <c r="S59" i="1"/>
  <c r="AO58" i="1"/>
  <c r="AP58" i="1" s="1"/>
  <c r="S60" i="1"/>
  <c r="E282" i="2"/>
  <c r="N61" i="1"/>
  <c r="E284" i="2" s="1"/>
  <c r="O61" i="1"/>
  <c r="E285" i="2" s="1"/>
  <c r="L62" i="1"/>
  <c r="M61" i="1"/>
  <c r="E283" i="2" s="1"/>
  <c r="P61" i="1"/>
  <c r="E286" i="2" s="1"/>
  <c r="Q61" i="1"/>
  <c r="C312" i="2"/>
  <c r="AB81" i="1"/>
  <c r="Z82" i="1"/>
  <c r="G391" i="2" s="1"/>
  <c r="AC80" i="1"/>
  <c r="AD80" i="1" s="1"/>
  <c r="E287" i="2" l="1"/>
  <c r="O62" i="1"/>
  <c r="E290" i="2" s="1"/>
  <c r="L63" i="1"/>
  <c r="M62" i="1"/>
  <c r="E288" i="2" s="1"/>
  <c r="N62" i="1"/>
  <c r="E289" i="2" s="1"/>
  <c r="AO61" i="1"/>
  <c r="S61" i="1"/>
  <c r="AQ60" i="1"/>
  <c r="AE60" i="1" s="1"/>
  <c r="C317" i="2"/>
  <c r="AB82" i="1"/>
  <c r="Z83" i="1"/>
  <c r="G396" i="2" s="1"/>
  <c r="AC81" i="1"/>
  <c r="AD81" i="1" s="1"/>
  <c r="P62" i="1" l="1"/>
  <c r="E291" i="2" s="1"/>
  <c r="E292" i="2"/>
  <c r="M63" i="1"/>
  <c r="E293" i="2" s="1"/>
  <c r="L64" i="1"/>
  <c r="N63" i="1"/>
  <c r="E294" i="2" s="1"/>
  <c r="O63" i="1"/>
  <c r="E295" i="2" s="1"/>
  <c r="P63" i="1"/>
  <c r="E296" i="2" s="1"/>
  <c r="Q63" i="1"/>
  <c r="AP61" i="1"/>
  <c r="AQ61" i="1"/>
  <c r="AE61" i="1" s="1"/>
  <c r="C322" i="2"/>
  <c r="AB83" i="1"/>
  <c r="Z84" i="1"/>
  <c r="G401" i="2" s="1"/>
  <c r="AC82" i="1"/>
  <c r="AD82" i="1" s="1"/>
  <c r="AO63" i="1" l="1"/>
  <c r="E297" i="2"/>
  <c r="O64" i="1"/>
  <c r="E300" i="2" s="1"/>
  <c r="L65" i="1"/>
  <c r="M64" i="1"/>
  <c r="E298" i="2" s="1"/>
  <c r="N64" i="1"/>
  <c r="E299" i="2" s="1"/>
  <c r="P64" i="1"/>
  <c r="E301" i="2" s="1"/>
  <c r="Q62" i="1"/>
  <c r="C327" i="2"/>
  <c r="AB84" i="1"/>
  <c r="Z85" i="1"/>
  <c r="G406" i="2" s="1"/>
  <c r="AC83" i="1"/>
  <c r="AD83" i="1" s="1"/>
  <c r="AO62" i="1" l="1"/>
  <c r="S62" i="1"/>
  <c r="Q64" i="1"/>
  <c r="E302" i="2"/>
  <c r="M65" i="1"/>
  <c r="E303" i="2" s="1"/>
  <c r="N65" i="1"/>
  <c r="E304" i="2" s="1"/>
  <c r="L66" i="1"/>
  <c r="O65" i="1"/>
  <c r="E305" i="2" s="1"/>
  <c r="S63" i="1"/>
  <c r="AP63" i="1"/>
  <c r="AQ63" i="1"/>
  <c r="AE63" i="1" s="1"/>
  <c r="C332" i="2"/>
  <c r="AB85" i="1"/>
  <c r="Z86" i="1"/>
  <c r="G411" i="2" s="1"/>
  <c r="AC84" i="1"/>
  <c r="AD84" i="1" s="1"/>
  <c r="P65" i="1" l="1"/>
  <c r="E307" i="2"/>
  <c r="O66" i="1"/>
  <c r="E310" i="2" s="1"/>
  <c r="L67" i="1"/>
  <c r="M66" i="1"/>
  <c r="E308" i="2" s="1"/>
  <c r="N66" i="1"/>
  <c r="E309" i="2" s="1"/>
  <c r="AO64" i="1"/>
  <c r="S64" i="1"/>
  <c r="AP62" i="1"/>
  <c r="AQ62" i="1"/>
  <c r="AE62" i="1" s="1"/>
  <c r="C337" i="2"/>
  <c r="AB86" i="1"/>
  <c r="Z87" i="1"/>
  <c r="G416" i="2" s="1"/>
  <c r="AC85" i="1"/>
  <c r="AD85" i="1" s="1"/>
  <c r="AP64" i="1" l="1"/>
  <c r="AQ64" i="1"/>
  <c r="AE64" i="1" s="1"/>
  <c r="P66" i="1"/>
  <c r="E311" i="2" s="1"/>
  <c r="E312" i="2"/>
  <c r="M67" i="1"/>
  <c r="E313" i="2" s="1"/>
  <c r="L68" i="1"/>
  <c r="N67" i="1"/>
  <c r="E314" i="2" s="1"/>
  <c r="O67" i="1"/>
  <c r="E315" i="2" s="1"/>
  <c r="P67" i="1"/>
  <c r="E316" i="2" s="1"/>
  <c r="E306" i="2"/>
  <c r="Q65" i="1"/>
  <c r="C342" i="2"/>
  <c r="AB87" i="1"/>
  <c r="Z88" i="1"/>
  <c r="G421" i="2" s="1"/>
  <c r="AC86" i="1"/>
  <c r="AD86" i="1" s="1"/>
  <c r="E317" i="2" l="1"/>
  <c r="M68" i="1"/>
  <c r="E318" i="2" s="1"/>
  <c r="N68" i="1"/>
  <c r="E319" i="2" s="1"/>
  <c r="O68" i="1"/>
  <c r="E320" i="2" s="1"/>
  <c r="L69" i="1"/>
  <c r="Q67" i="1"/>
  <c r="Q66" i="1"/>
  <c r="AO65" i="1"/>
  <c r="S65" i="1"/>
  <c r="C347" i="2"/>
  <c r="AB88" i="1"/>
  <c r="Z89" i="1"/>
  <c r="G426" i="2" s="1"/>
  <c r="AC87" i="1"/>
  <c r="AD87" i="1" s="1"/>
  <c r="AP65" i="1" l="1"/>
  <c r="AQ65" i="1"/>
  <c r="AE65" i="1" s="1"/>
  <c r="AO66" i="1"/>
  <c r="S66" i="1"/>
  <c r="AO67" i="1"/>
  <c r="S67" i="1"/>
  <c r="P68" i="1"/>
  <c r="E321" i="2" s="1"/>
  <c r="E322" i="2"/>
  <c r="L70" i="1"/>
  <c r="M69" i="1"/>
  <c r="E323" i="2" s="1"/>
  <c r="N69" i="1"/>
  <c r="E324" i="2" s="1"/>
  <c r="O69" i="1"/>
  <c r="E325" i="2" s="1"/>
  <c r="C352" i="2"/>
  <c r="AB89" i="1"/>
  <c r="Z90" i="1"/>
  <c r="G431" i="2" s="1"/>
  <c r="AC88" i="1"/>
  <c r="AD88" i="1" s="1"/>
  <c r="Q68" i="1" l="1"/>
  <c r="AP67" i="1"/>
  <c r="AQ67" i="1"/>
  <c r="AE67" i="1" s="1"/>
  <c r="P69" i="1"/>
  <c r="E326" i="2" s="1"/>
  <c r="AP66" i="1"/>
  <c r="AQ66" i="1"/>
  <c r="AE66" i="1" s="1"/>
  <c r="E327" i="2"/>
  <c r="O70" i="1"/>
  <c r="E330" i="2" s="1"/>
  <c r="L71" i="1"/>
  <c r="N70" i="1"/>
  <c r="E329" i="2" s="1"/>
  <c r="M70" i="1"/>
  <c r="E328" i="2" s="1"/>
  <c r="C357" i="2"/>
  <c r="AB90" i="1"/>
  <c r="Z91" i="1"/>
  <c r="G436" i="2" s="1"/>
  <c r="AC89" i="1"/>
  <c r="AD89" i="1" s="1"/>
  <c r="E332" i="2" l="1"/>
  <c r="M71" i="1"/>
  <c r="E333" i="2" s="1"/>
  <c r="N71" i="1"/>
  <c r="E334" i="2" s="1"/>
  <c r="O71" i="1"/>
  <c r="E335" i="2" s="1"/>
  <c r="L72" i="1"/>
  <c r="P71" i="1"/>
  <c r="E336" i="2" s="1"/>
  <c r="Q69" i="1"/>
  <c r="P70" i="1"/>
  <c r="E331" i="2" s="1"/>
  <c r="AO68" i="1"/>
  <c r="S68" i="1"/>
  <c r="C362" i="2"/>
  <c r="Z92" i="1"/>
  <c r="G441" i="2" s="1"/>
  <c r="AB91" i="1"/>
  <c r="AC90" i="1"/>
  <c r="AD90" i="1" s="1"/>
  <c r="AP68" i="1" l="1"/>
  <c r="AQ68" i="1"/>
  <c r="AE68" i="1" s="1"/>
  <c r="AO69" i="1"/>
  <c r="S69" i="1"/>
  <c r="E337" i="2"/>
  <c r="O72" i="1"/>
  <c r="E340" i="2" s="1"/>
  <c r="N72" i="1"/>
  <c r="E339" i="2" s="1"/>
  <c r="L73" i="1"/>
  <c r="M72" i="1"/>
  <c r="E338" i="2" s="1"/>
  <c r="P72" i="1"/>
  <c r="E341" i="2" s="1"/>
  <c r="Q70" i="1"/>
  <c r="Q71" i="1"/>
  <c r="C367" i="2"/>
  <c r="Z93" i="1"/>
  <c r="G446" i="2" s="1"/>
  <c r="AC91" i="1"/>
  <c r="AD91" i="1" s="1"/>
  <c r="AB92" i="1"/>
  <c r="Q72" i="1" l="1"/>
  <c r="E342" i="2"/>
  <c r="M73" i="1"/>
  <c r="E343" i="2" s="1"/>
  <c r="O73" i="1"/>
  <c r="E345" i="2" s="1"/>
  <c r="L74" i="1"/>
  <c r="N73" i="1"/>
  <c r="E344" i="2" s="1"/>
  <c r="P73" i="1"/>
  <c r="E346" i="2" s="1"/>
  <c r="Q73" i="1"/>
  <c r="AO71" i="1"/>
  <c r="S71" i="1"/>
  <c r="AO70" i="1"/>
  <c r="S70" i="1"/>
  <c r="AP69" i="1"/>
  <c r="AQ69" i="1"/>
  <c r="AE69" i="1" s="1"/>
  <c r="C372" i="2"/>
  <c r="AC92" i="1"/>
  <c r="AD92" i="1" s="1"/>
  <c r="AB93" i="1"/>
  <c r="AC93" i="1" s="1"/>
  <c r="Z94" i="1"/>
  <c r="G451" i="2" s="1"/>
  <c r="AP71" i="1" l="1"/>
  <c r="AQ71" i="1"/>
  <c r="AE71" i="1" s="1"/>
  <c r="E347" i="2"/>
  <c r="N74" i="1"/>
  <c r="E349" i="2" s="1"/>
  <c r="O74" i="1"/>
  <c r="E350" i="2" s="1"/>
  <c r="M74" i="1"/>
  <c r="E348" i="2" s="1"/>
  <c r="L75" i="1"/>
  <c r="P74" i="1"/>
  <c r="E351" i="2" s="1"/>
  <c r="AP70" i="1"/>
  <c r="AQ70" i="1"/>
  <c r="AE70" i="1" s="1"/>
  <c r="AO73" i="1"/>
  <c r="S73" i="1"/>
  <c r="AO72" i="1"/>
  <c r="S72" i="1"/>
  <c r="C377" i="2"/>
  <c r="AD93" i="1"/>
  <c r="AB94" i="1"/>
  <c r="AC94" i="1" s="1"/>
  <c r="AD94" i="1" s="1"/>
  <c r="Z95" i="1"/>
  <c r="G456" i="2" s="1"/>
  <c r="Q74" i="1" l="1"/>
  <c r="AP73" i="1"/>
  <c r="AQ73" i="1"/>
  <c r="AE73" i="1" s="1"/>
  <c r="AP72" i="1"/>
  <c r="AQ72" i="1"/>
  <c r="AE72" i="1" s="1"/>
  <c r="E352" i="2"/>
  <c r="L76" i="1"/>
  <c r="M75" i="1"/>
  <c r="E353" i="2" s="1"/>
  <c r="O75" i="1"/>
  <c r="E355" i="2" s="1"/>
  <c r="N75" i="1"/>
  <c r="E354" i="2" s="1"/>
  <c r="P75" i="1"/>
  <c r="E356" i="2" s="1"/>
  <c r="C382" i="2"/>
  <c r="AB95" i="1"/>
  <c r="Z96" i="1"/>
  <c r="G461" i="2" s="1"/>
  <c r="E357" i="2" l="1"/>
  <c r="L77" i="1"/>
  <c r="M76" i="1"/>
  <c r="E358" i="2" s="1"/>
  <c r="N76" i="1"/>
  <c r="E359" i="2" s="1"/>
  <c r="O76" i="1"/>
  <c r="E360" i="2" s="1"/>
  <c r="Q75" i="1"/>
  <c r="AO74" i="1"/>
  <c r="S74" i="1"/>
  <c r="C387" i="2"/>
  <c r="AB96" i="1"/>
  <c r="AC96" i="1" s="1"/>
  <c r="Z97" i="1"/>
  <c r="G466" i="2" s="1"/>
  <c r="AC95" i="1"/>
  <c r="AD95" i="1" s="1"/>
  <c r="AO75" i="1" l="1"/>
  <c r="S75" i="1"/>
  <c r="P76" i="1"/>
  <c r="AP74" i="1"/>
  <c r="AQ74" i="1"/>
  <c r="AE74" i="1" s="1"/>
  <c r="E362" i="2"/>
  <c r="O77" i="1"/>
  <c r="E365" i="2" s="1"/>
  <c r="M77" i="1"/>
  <c r="E363" i="2" s="1"/>
  <c r="N77" i="1"/>
  <c r="E364" i="2" s="1"/>
  <c r="L78" i="1"/>
  <c r="C392" i="2"/>
  <c r="AD96" i="1"/>
  <c r="AB97" i="1"/>
  <c r="AC97" i="1" s="1"/>
  <c r="AD97" i="1" s="1"/>
  <c r="Z98" i="1"/>
  <c r="G471" i="2" s="1"/>
  <c r="E361" i="2" l="1"/>
  <c r="Q76" i="1"/>
  <c r="P77" i="1"/>
  <c r="E366" i="2" s="1"/>
  <c r="E367" i="2"/>
  <c r="N78" i="1"/>
  <c r="E369" i="2" s="1"/>
  <c r="O78" i="1"/>
  <c r="E370" i="2" s="1"/>
  <c r="L79" i="1"/>
  <c r="M78" i="1"/>
  <c r="E368" i="2" s="1"/>
  <c r="AP75" i="1"/>
  <c r="AQ75" i="1"/>
  <c r="AE75" i="1" s="1"/>
  <c r="C397" i="2"/>
  <c r="AB98" i="1"/>
  <c r="AC98" i="1" s="1"/>
  <c r="AD98" i="1" s="1"/>
  <c r="Z99" i="1"/>
  <c r="G476" i="2" s="1"/>
  <c r="E372" i="2" l="1"/>
  <c r="O79" i="1"/>
  <c r="E375" i="2" s="1"/>
  <c r="M79" i="1"/>
  <c r="E373" i="2" s="1"/>
  <c r="L80" i="1"/>
  <c r="N79" i="1"/>
  <c r="E374" i="2" s="1"/>
  <c r="P79" i="1"/>
  <c r="E376" i="2" s="1"/>
  <c r="P78" i="1"/>
  <c r="Q77" i="1"/>
  <c r="AO76" i="1"/>
  <c r="S76" i="1"/>
  <c r="C402" i="2"/>
  <c r="AB99" i="1"/>
  <c r="AC99" i="1" s="1"/>
  <c r="AD99" i="1" s="1"/>
  <c r="Z100" i="1"/>
  <c r="G481" i="2" s="1"/>
  <c r="AO77" i="1" l="1"/>
  <c r="S77" i="1"/>
  <c r="Q79" i="1"/>
  <c r="E371" i="2"/>
  <c r="Q78" i="1"/>
  <c r="E377" i="2"/>
  <c r="O80" i="1"/>
  <c r="E380" i="2" s="1"/>
  <c r="L81" i="1"/>
  <c r="M80" i="1"/>
  <c r="E378" i="2" s="1"/>
  <c r="N80" i="1"/>
  <c r="E379" i="2" s="1"/>
  <c r="P80" i="1"/>
  <c r="E381" i="2" s="1"/>
  <c r="Q80" i="1"/>
  <c r="AP76" i="1"/>
  <c r="AQ76" i="1"/>
  <c r="AE76" i="1" s="1"/>
  <c r="C407" i="2"/>
  <c r="AB100" i="1"/>
  <c r="AC100" i="1" s="1"/>
  <c r="AD100" i="1" s="1"/>
  <c r="Z101" i="1"/>
  <c r="G486" i="2" s="1"/>
  <c r="AO79" i="1" l="1"/>
  <c r="S79" i="1"/>
  <c r="AO80" i="1"/>
  <c r="AP80" i="1" s="1"/>
  <c r="S80" i="1"/>
  <c r="AP77" i="1"/>
  <c r="AQ77" i="1"/>
  <c r="AE77" i="1" s="1"/>
  <c r="E382" i="2"/>
  <c r="M81" i="1"/>
  <c r="E383" i="2" s="1"/>
  <c r="N81" i="1"/>
  <c r="E384" i="2" s="1"/>
  <c r="L82" i="1"/>
  <c r="O81" i="1"/>
  <c r="E385" i="2" s="1"/>
  <c r="P81" i="1"/>
  <c r="E386" i="2" s="1"/>
  <c r="Q81" i="1"/>
  <c r="AO78" i="1"/>
  <c r="S78" i="1"/>
  <c r="C412" i="2"/>
  <c r="AB101" i="1"/>
  <c r="AC101" i="1" s="1"/>
  <c r="AD101" i="1" s="1"/>
  <c r="Z102" i="1"/>
  <c r="G491" i="2" s="1"/>
  <c r="AP79" i="1" l="1"/>
  <c r="AQ79" i="1"/>
  <c r="AE79" i="1" s="1"/>
  <c r="E387" i="2"/>
  <c r="M82" i="1"/>
  <c r="E388" i="2" s="1"/>
  <c r="N82" i="1"/>
  <c r="E389" i="2" s="1"/>
  <c r="O82" i="1"/>
  <c r="E390" i="2" s="1"/>
  <c r="L83" i="1"/>
  <c r="P82" i="1"/>
  <c r="E391" i="2" s="1"/>
  <c r="AO81" i="1"/>
  <c r="AP81" i="1" s="1"/>
  <c r="S81" i="1"/>
  <c r="AP78" i="1"/>
  <c r="AQ78" i="1"/>
  <c r="AE78" i="1" s="1"/>
  <c r="AQ80" i="1"/>
  <c r="AE80" i="1" s="1"/>
  <c r="C417" i="2"/>
  <c r="AB102" i="1"/>
  <c r="AC102" i="1" s="1"/>
  <c r="AD102" i="1" s="1"/>
  <c r="Z104" i="1"/>
  <c r="Z103" i="1"/>
  <c r="G496" i="2" s="1"/>
  <c r="Q82" i="1" l="1"/>
  <c r="E392" i="2"/>
  <c r="M83" i="1"/>
  <c r="E393" i="2" s="1"/>
  <c r="N83" i="1"/>
  <c r="E394" i="2" s="1"/>
  <c r="O83" i="1"/>
  <c r="E395" i="2" s="1"/>
  <c r="L84" i="1"/>
  <c r="P83" i="1"/>
  <c r="E396" i="2" s="1"/>
  <c r="AQ81" i="1"/>
  <c r="AE81" i="1" s="1"/>
  <c r="C422" i="2"/>
  <c r="AB104" i="1"/>
  <c r="AB103" i="1"/>
  <c r="AC103" i="1" s="1"/>
  <c r="AD103" i="1" s="1"/>
  <c r="E397" i="2" l="1"/>
  <c r="M84" i="1"/>
  <c r="E398" i="2" s="1"/>
  <c r="N84" i="1"/>
  <c r="E399" i="2" s="1"/>
  <c r="O84" i="1"/>
  <c r="E400" i="2" s="1"/>
  <c r="L85" i="1"/>
  <c r="Q83" i="1"/>
  <c r="AQ82" i="1"/>
  <c r="AE82" i="1" s="1"/>
  <c r="AO82" i="1"/>
  <c r="AP82" i="1" s="1"/>
  <c r="S82" i="1"/>
  <c r="C427" i="2"/>
  <c r="AC104" i="1"/>
  <c r="AD104" i="1" s="1"/>
  <c r="E402" i="2" l="1"/>
  <c r="N85" i="1"/>
  <c r="E404" i="2" s="1"/>
  <c r="O85" i="1"/>
  <c r="E405" i="2" s="1"/>
  <c r="L86" i="1"/>
  <c r="M85" i="1"/>
  <c r="E403" i="2" s="1"/>
  <c r="AO83" i="1"/>
  <c r="AP83" i="1" s="1"/>
  <c r="S83" i="1"/>
  <c r="Q84" i="1"/>
  <c r="P84" i="1"/>
  <c r="E401" i="2" s="1"/>
  <c r="C432" i="2"/>
  <c r="AQ83" i="1" l="1"/>
  <c r="AE83" i="1" s="1"/>
  <c r="AQ84" i="1"/>
  <c r="AE84" i="1" s="1"/>
  <c r="AO84" i="1"/>
  <c r="AP84" i="1" s="1"/>
  <c r="S84" i="1"/>
  <c r="E407" i="2"/>
  <c r="L87" i="1"/>
  <c r="M86" i="1"/>
  <c r="E408" i="2" s="1"/>
  <c r="N86" i="1"/>
  <c r="E409" i="2" s="1"/>
  <c r="O86" i="1"/>
  <c r="E410" i="2" s="1"/>
  <c r="P86" i="1"/>
  <c r="E411" i="2" s="1"/>
  <c r="P85" i="1"/>
  <c r="E406" i="2" s="1"/>
  <c r="C437" i="2"/>
  <c r="Q86" i="1" l="1"/>
  <c r="E412" i="2"/>
  <c r="M87" i="1"/>
  <c r="E413" i="2" s="1"/>
  <c r="N87" i="1"/>
  <c r="E414" i="2" s="1"/>
  <c r="O87" i="1"/>
  <c r="E415" i="2" s="1"/>
  <c r="L88" i="1"/>
  <c r="P87" i="1"/>
  <c r="E416" i="2" s="1"/>
  <c r="Q85" i="1"/>
  <c r="C442" i="2"/>
  <c r="Q87" i="1" l="1"/>
  <c r="AO86" i="1"/>
  <c r="AP86" i="1" s="1"/>
  <c r="S86" i="1"/>
  <c r="AO85" i="1"/>
  <c r="AP85" i="1" s="1"/>
  <c r="S85" i="1"/>
  <c r="E417" i="2"/>
  <c r="O88" i="1"/>
  <c r="E420" i="2" s="1"/>
  <c r="L89" i="1"/>
  <c r="M88" i="1"/>
  <c r="E418" i="2" s="1"/>
  <c r="N88" i="1"/>
  <c r="E419" i="2" s="1"/>
  <c r="C447" i="2"/>
  <c r="E422" i="2" l="1"/>
  <c r="M89" i="1"/>
  <c r="E423" i="2" s="1"/>
  <c r="N89" i="1"/>
  <c r="E424" i="2" s="1"/>
  <c r="O89" i="1"/>
  <c r="E425" i="2" s="1"/>
  <c r="L90" i="1"/>
  <c r="P89" i="1"/>
  <c r="E426" i="2" s="1"/>
  <c r="AQ85" i="1"/>
  <c r="AE85" i="1" s="1"/>
  <c r="AQ86" i="1"/>
  <c r="AE86" i="1" s="1"/>
  <c r="P88" i="1"/>
  <c r="E421" i="2" s="1"/>
  <c r="AO87" i="1"/>
  <c r="AP87" i="1" s="1"/>
  <c r="S87" i="1"/>
  <c r="C452" i="2"/>
  <c r="AQ87" i="1" l="1"/>
  <c r="AE87" i="1" s="1"/>
  <c r="Q88" i="1"/>
  <c r="Q89" i="1"/>
  <c r="E427" i="2"/>
  <c r="M90" i="1"/>
  <c r="E428" i="2" s="1"/>
  <c r="L91" i="1"/>
  <c r="O90" i="1"/>
  <c r="E430" i="2" s="1"/>
  <c r="N90" i="1"/>
  <c r="E429" i="2" s="1"/>
  <c r="P90" i="1"/>
  <c r="E431" i="2" s="1"/>
  <c r="C457" i="2"/>
  <c r="Q90" i="1" l="1"/>
  <c r="E432" i="2"/>
  <c r="M91" i="1"/>
  <c r="E433" i="2" s="1"/>
  <c r="N91" i="1"/>
  <c r="E434" i="2" s="1"/>
  <c r="L92" i="1"/>
  <c r="O91" i="1"/>
  <c r="E435" i="2" s="1"/>
  <c r="AQ89" i="1"/>
  <c r="AE89" i="1" s="1"/>
  <c r="AO89" i="1"/>
  <c r="AP89" i="1" s="1"/>
  <c r="S89" i="1"/>
  <c r="AQ88" i="1"/>
  <c r="AE88" i="1" s="1"/>
  <c r="AO88" i="1"/>
  <c r="AP88" i="1" s="1"/>
  <c r="S88" i="1"/>
  <c r="C462" i="2"/>
  <c r="P91" i="1" l="1"/>
  <c r="E437" i="2"/>
  <c r="N92" i="1"/>
  <c r="E439" i="2" s="1"/>
  <c r="O92" i="1"/>
  <c r="E440" i="2" s="1"/>
  <c r="M92" i="1"/>
  <c r="E438" i="2" s="1"/>
  <c r="L93" i="1"/>
  <c r="P92" i="1"/>
  <c r="E441" i="2" s="1"/>
  <c r="AO90" i="1"/>
  <c r="AP90" i="1" s="1"/>
  <c r="S90" i="1"/>
  <c r="C467" i="2"/>
  <c r="AQ90" i="1" l="1"/>
  <c r="AE90" i="1" s="1"/>
  <c r="Q92" i="1"/>
  <c r="E442" i="2"/>
  <c r="L94" i="1"/>
  <c r="M93" i="1"/>
  <c r="E443" i="2" s="1"/>
  <c r="N93" i="1"/>
  <c r="E444" i="2" s="1"/>
  <c r="O93" i="1"/>
  <c r="E445" i="2" s="1"/>
  <c r="P93" i="1"/>
  <c r="E446" i="2" s="1"/>
  <c r="E436" i="2"/>
  <c r="Q91" i="1"/>
  <c r="C472" i="2"/>
  <c r="Q93" i="1" l="1"/>
  <c r="E447" i="2"/>
  <c r="L95" i="1"/>
  <c r="N94" i="1"/>
  <c r="E449" i="2" s="1"/>
  <c r="O94" i="1"/>
  <c r="E450" i="2" s="1"/>
  <c r="M94" i="1"/>
  <c r="E448" i="2" s="1"/>
  <c r="P94" i="1"/>
  <c r="E451" i="2" s="1"/>
  <c r="AO92" i="1"/>
  <c r="AP92" i="1" s="1"/>
  <c r="S92" i="1"/>
  <c r="AQ91" i="1"/>
  <c r="AE91" i="1" s="1"/>
  <c r="AO91" i="1"/>
  <c r="AP91" i="1" s="1"/>
  <c r="S91" i="1"/>
  <c r="C477" i="2"/>
  <c r="AQ92" i="1" l="1"/>
  <c r="AE92" i="1" s="1"/>
  <c r="E452" i="2"/>
  <c r="L96" i="1"/>
  <c r="M95" i="1"/>
  <c r="E453" i="2" s="1"/>
  <c r="O95" i="1"/>
  <c r="E455" i="2" s="1"/>
  <c r="N95" i="1"/>
  <c r="E454" i="2" s="1"/>
  <c r="P95" i="1"/>
  <c r="E456" i="2" s="1"/>
  <c r="Q94" i="1"/>
  <c r="AO93" i="1"/>
  <c r="AP93" i="1" s="1"/>
  <c r="S93" i="1"/>
  <c r="C482" i="2"/>
  <c r="AQ93" i="1" l="1"/>
  <c r="AE93" i="1" s="1"/>
  <c r="AQ94" i="1"/>
  <c r="AE94" i="1" s="1"/>
  <c r="AO94" i="1"/>
  <c r="AP94" i="1" s="1"/>
  <c r="S94" i="1"/>
  <c r="Q95" i="1"/>
  <c r="E457" i="2"/>
  <c r="N96" i="1"/>
  <c r="E459" i="2" s="1"/>
  <c r="O96" i="1"/>
  <c r="E460" i="2" s="1"/>
  <c r="L97" i="1"/>
  <c r="M96" i="1"/>
  <c r="E458" i="2" s="1"/>
  <c r="P96" i="1"/>
  <c r="E461" i="2" s="1"/>
  <c r="C487" i="2"/>
  <c r="Q96" i="1" l="1"/>
  <c r="E462" i="2"/>
  <c r="O97" i="1"/>
  <c r="E465" i="2" s="1"/>
  <c r="L98" i="1"/>
  <c r="M97" i="1"/>
  <c r="E463" i="2" s="1"/>
  <c r="N97" i="1"/>
  <c r="E464" i="2" s="1"/>
  <c r="P97" i="1"/>
  <c r="E466" i="2" s="1"/>
  <c r="AQ95" i="1"/>
  <c r="AE95" i="1" s="1"/>
  <c r="AO95" i="1"/>
  <c r="AP95" i="1" s="1"/>
  <c r="S95" i="1"/>
  <c r="C492" i="2"/>
  <c r="Q97" i="1" l="1"/>
  <c r="E467" i="2"/>
  <c r="N98" i="1"/>
  <c r="E469" i="2" s="1"/>
  <c r="O98" i="1"/>
  <c r="E470" i="2" s="1"/>
  <c r="L99" i="1"/>
  <c r="M98" i="1"/>
  <c r="E468" i="2" s="1"/>
  <c r="P98" i="1"/>
  <c r="E471" i="2" s="1"/>
  <c r="AQ96" i="1"/>
  <c r="AE96" i="1" s="1"/>
  <c r="AO96" i="1"/>
  <c r="AP96" i="1" s="1"/>
  <c r="S96" i="1"/>
  <c r="C497" i="2"/>
  <c r="E472" i="2" l="1"/>
  <c r="N99" i="1"/>
  <c r="E474" i="2" s="1"/>
  <c r="O99" i="1"/>
  <c r="E475" i="2" s="1"/>
  <c r="M99" i="1"/>
  <c r="E473" i="2" s="1"/>
  <c r="L100" i="1"/>
  <c r="P99" i="1"/>
  <c r="E476" i="2" s="1"/>
  <c r="Q98" i="1"/>
  <c r="AQ97" i="1"/>
  <c r="AE97" i="1" s="1"/>
  <c r="AO97" i="1"/>
  <c r="AP97" i="1" s="1"/>
  <c r="S97" i="1"/>
  <c r="AO98" i="1" l="1"/>
  <c r="AP98" i="1" s="1"/>
  <c r="S98" i="1"/>
  <c r="Q99" i="1"/>
  <c r="E477" i="2"/>
  <c r="M100" i="1"/>
  <c r="E478" i="2" s="1"/>
  <c r="N100" i="1"/>
  <c r="E479" i="2" s="1"/>
  <c r="L101" i="1"/>
  <c r="O100" i="1"/>
  <c r="E480" i="2" s="1"/>
  <c r="P100" i="1"/>
  <c r="E481" i="2" s="1"/>
  <c r="Q100" i="1"/>
  <c r="E482" i="2" l="1"/>
  <c r="L102" i="1"/>
  <c r="O101" i="1"/>
  <c r="E485" i="2" s="1"/>
  <c r="N101" i="1"/>
  <c r="E484" i="2" s="1"/>
  <c r="M101" i="1"/>
  <c r="E483" i="2" s="1"/>
  <c r="P101" i="1"/>
  <c r="E486" i="2" s="1"/>
  <c r="AQ100" i="1"/>
  <c r="AE100" i="1" s="1"/>
  <c r="AO100" i="1"/>
  <c r="AP100" i="1" s="1"/>
  <c r="S100" i="1"/>
  <c r="AQ99" i="1"/>
  <c r="AE99" i="1" s="1"/>
  <c r="AO99" i="1"/>
  <c r="AP99" i="1" s="1"/>
  <c r="S99" i="1"/>
  <c r="AQ98" i="1"/>
  <c r="AE98" i="1" s="1"/>
  <c r="Q101" i="1" l="1"/>
  <c r="E487" i="2"/>
  <c r="M102" i="1"/>
  <c r="E488" i="2" s="1"/>
  <c r="N102" i="1"/>
  <c r="E489" i="2" s="1"/>
  <c r="O102" i="1"/>
  <c r="E490" i="2" s="1"/>
  <c r="L103" i="1"/>
  <c r="P102" i="1"/>
  <c r="E491" i="2" s="1"/>
  <c r="Q102" i="1" l="1"/>
  <c r="E492" i="2"/>
  <c r="M103" i="1"/>
  <c r="E493" i="2" s="1"/>
  <c r="L104" i="1"/>
  <c r="N103" i="1"/>
  <c r="E494" i="2" s="1"/>
  <c r="O103" i="1"/>
  <c r="E495" i="2" s="1"/>
  <c r="AQ101" i="1"/>
  <c r="AE101" i="1" s="1"/>
  <c r="AO101" i="1"/>
  <c r="AP101" i="1" s="1"/>
  <c r="S101" i="1"/>
  <c r="P103" i="1" l="1"/>
  <c r="E497" i="2"/>
  <c r="M104" i="1"/>
  <c r="E498" i="2" s="1"/>
  <c r="O104" i="1"/>
  <c r="E500" i="2" s="1"/>
  <c r="N104" i="1"/>
  <c r="E499" i="2" s="1"/>
  <c r="P104" i="1"/>
  <c r="Q104" i="1" s="1"/>
  <c r="AQ102" i="1"/>
  <c r="AE102" i="1" s="1"/>
  <c r="AO102" i="1"/>
  <c r="AP102" i="1" s="1"/>
  <c r="S102" i="1"/>
  <c r="AO104" i="1" l="1"/>
  <c r="S104" i="1"/>
  <c r="T104" i="1" s="1"/>
  <c r="E496" i="2"/>
  <c r="Q103" i="1"/>
  <c r="AQ103" i="1" l="1"/>
  <c r="AE103" i="1" s="1"/>
  <c r="AO103" i="1"/>
  <c r="AP103" i="1" s="1"/>
  <c r="S103" i="1"/>
  <c r="AP104" i="1"/>
  <c r="AQ104" i="1"/>
  <c r="AE104" i="1" s="1"/>
</calcChain>
</file>

<file path=xl/sharedStrings.xml><?xml version="1.0" encoding="utf-8"?>
<sst xmlns="http://schemas.openxmlformats.org/spreadsheetml/2006/main" count="66" uniqueCount="49">
  <si>
    <t>문양 시스템</t>
    <phoneticPr fontId="1" type="noConversion"/>
  </si>
  <si>
    <t>강화1</t>
    <phoneticPr fontId="1" type="noConversion"/>
  </si>
  <si>
    <t>강화2</t>
    <phoneticPr fontId="1" type="noConversion"/>
  </si>
  <si>
    <t>강화3</t>
    <phoneticPr fontId="1" type="noConversion"/>
  </si>
  <si>
    <t>강화4</t>
    <phoneticPr fontId="1" type="noConversion"/>
  </si>
  <si>
    <t>메인 강화</t>
    <phoneticPr fontId="1" type="noConversion"/>
  </si>
  <si>
    <t>단계</t>
    <phoneticPr fontId="1" type="noConversion"/>
  </si>
  <si>
    <t>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</si>
  <si>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</si>
  <si>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</si>
  <si>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</si>
  <si>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</si>
  <si>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</si>
  <si>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</si>
  <si>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</si>
  <si>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</si>
  <si>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</si>
  <si>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</si>
  <si>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</si>
  <si>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</si>
  <si>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</si>
  <si>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</si>
  <si>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reward_Type</t>
    <phoneticPr fontId="1" type="noConversion"/>
  </si>
  <si>
    <t>reward_Value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</si>
  <si>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</si>
  <si>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</si>
  <si>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</si>
  <si>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</si>
  <si>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</si>
  <si>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</si>
  <si>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</si>
  <si>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</si>
  <si>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</si>
  <si>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</si>
  <si>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</si>
  <si>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</si>
  <si>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2. 초반엔 1일, 중반엔 2~3일마다 1단게를 강화 시킬 수 있게 한다.</t>
    <phoneticPr fontId="1" type="noConversion"/>
  </si>
  <si>
    <t>3. 1단계 강화 시 10%정도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</si>
  <si>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</si>
  <si>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</si>
  <si>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</si>
  <si>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</si>
  <si>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</si>
  <si>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단위 조</t>
    <phoneticPr fontId="1" type="noConversion"/>
  </si>
  <si>
    <t>강화 하는데 걸리는 시간</t>
    <phoneticPr fontId="1" type="noConversion"/>
  </si>
  <si>
    <t>1일당 획득량</t>
    <phoneticPr fontId="1" type="noConversion"/>
  </si>
  <si>
    <t>무</t>
    <phoneticPr fontId="1" type="noConversion"/>
  </si>
  <si>
    <t>승</t>
    <phoneticPr fontId="1" type="noConversion"/>
  </si>
  <si>
    <t>메인강화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</si>
</sst>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I500"/>
  <sheetViews>
    <sheetView tabSelected="1" workbookViewId="0">
      <selection activeCell="K9" sqref="K9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1.875" bestFit="1" customWidth="1"/>
    <col min="9" max="9" width="15.125" bestFit="1" customWidth="1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3">
      <c r="A2">
        <v>0</v>
      </c>
      <c r="B2">
        <v>1</v>
      </c>
      <c r="C2">
        <v>1</v>
      </c>
      <c r="D2">
        <v>9026</v>
      </c>
      <c r="E2" s="1">
        <f>IF(C2=1,VLOOKUP(B2,balance!$K:$P,2,FALSE),IF(C2=2,VLOOKUP(B2,balance!$K:$P,3,FALSE),IF(C2=3,VLOOKUP(B2,balance!$K:$P,4,FALSE),IF(C2=4,VLOOKUP(B2,balance!$K:$P,5,FALSE),IF(C2=5,VLOOKUP(B2-1,balance!$K:$P,6,FALSE),0)))))</f>
        <v>250</v>
      </c>
      <c r="F2">
        <v>53</v>
      </c>
      <c r="G2">
        <f>IF(C2=1,VLOOKUP(FoxFire!B2,balance!$U:$Z,2,FALSE),IF(C2=2,VLOOKUP(B2,balance!$U:$Z,3,FALSE),IF(C2=3,VLOOKUP(B2,balance!$U:$Z,4,FALSE),IF(C2=4,VLOOKUP(B2,balance!$U:$Z,5,FALSE),IF(C2=5,VLOOKUP(B2-1,balance!$U:$Z,6,FALSE),0)))))/100</f>
        <v>1E-3</v>
      </c>
      <c r="H2">
        <v>2</v>
      </c>
      <c r="I2" s="1">
        <f>IF(C2=1,VLOOKUP(FoxFire!B2,balance!$AF:$AJ,2,FALSE),IF(C2=2,VLOOKUP(B2,balance!$AF:$AJ,3,FALSE),IF(C2=3,VLOOKUP(B2,balance!$AF:$AJ,4,FALSE),IF(C2=4,VLOOKUP(B2,balance!$AF:$AJ,5,FALSE),IF(C2=5,VLOOKUP(B2,balance!$AF:$AK,6,FALSE),0)))))*1000000000000</f>
        <v>25000000000</v>
      </c>
    </row>
    <row r="3" spans="1:9" x14ac:dyDescent="0.3">
      <c r="A3">
        <v>1</v>
      </c>
      <c r="B3">
        <v>1</v>
      </c>
      <c r="C3">
        <v>2</v>
      </c>
      <c r="D3">
        <v>9026</v>
      </c>
      <c r="E3" s="1">
        <f>IF(C3=1,VLOOKUP(B3,balance!$K:$P,2,FALSE),IF(C3=2,VLOOKUP(B3,balance!$K:$P,3,FALSE),IF(C3=3,VLOOKUP(B3,balance!$K:$P,4,FALSE),IF(C3=4,VLOOKUP(B3,balance!$K:$P,5,FALSE),IF(C3=5,VLOOKUP(B3-1,balance!$K:$P,6,FALSE),0)))))</f>
        <v>250</v>
      </c>
      <c r="F3">
        <v>53</v>
      </c>
      <c r="G3">
        <f>IF(C3=1,VLOOKUP(FoxFire!B3,balance!$U:$Z,2,FALSE),IF(C3=2,VLOOKUP(B3,balance!$U:$Z,3,FALSE),IF(C3=3,VLOOKUP(B3,balance!$U:$Z,4,FALSE),IF(C3=4,VLOOKUP(B3,balance!$U:$Z,5,FALSE),IF(C3=5,VLOOKUP(B3-1,balance!$U:$Z,6,FALSE),0)))))/100</f>
        <v>1E-3</v>
      </c>
      <c r="H3">
        <v>2</v>
      </c>
      <c r="I3" s="1">
        <f>IF(C3=1,VLOOKUP(FoxFire!B3,balance!$AF:$AJ,2,FALSE),IF(C3=2,VLOOKUP(B3,balance!$AF:$AJ,3,FALSE),IF(C3=3,VLOOKUP(B3,balance!$AF:$AJ,4,FALSE),IF(C3=4,VLOOKUP(B3,balance!$AF:$AJ,5,FALSE),IF(C3=5,VLOOKUP(B3,balance!$AF:$AK,6,FALSE),0)))))*1000000000000</f>
        <v>25000000000</v>
      </c>
    </row>
    <row r="4" spans="1:9" x14ac:dyDescent="0.3">
      <c r="A4">
        <v>2</v>
      </c>
      <c r="B4">
        <v>1</v>
      </c>
      <c r="C4">
        <v>3</v>
      </c>
      <c r="D4">
        <v>9026</v>
      </c>
      <c r="E4" s="1">
        <f>IF(C4=1,VLOOKUP(B4,balance!$K:$P,2,FALSE),IF(C4=2,VLOOKUP(B4,balance!$K:$P,3,FALSE),IF(C4=3,VLOOKUP(B4,balance!$K:$P,4,FALSE),IF(C4=4,VLOOKUP(B4,balance!$K:$P,5,FALSE),IF(C4=5,VLOOKUP(B4-1,balance!$K:$P,6,FALSE),0)))))</f>
        <v>250</v>
      </c>
      <c r="F4">
        <v>53</v>
      </c>
      <c r="G4">
        <f>IF(C4=1,VLOOKUP(FoxFire!B4,balance!$U:$Z,2,FALSE),IF(C4=2,VLOOKUP(B4,balance!$U:$Z,3,FALSE),IF(C4=3,VLOOKUP(B4,balance!$U:$Z,4,FALSE),IF(C4=4,VLOOKUP(B4,balance!$U:$Z,5,FALSE),IF(C4=5,VLOOKUP(B4-1,balance!$U:$Z,6,FALSE),0)))))/100</f>
        <v>1E-3</v>
      </c>
      <c r="H4">
        <v>2</v>
      </c>
      <c r="I4" s="1">
        <f>IF(C4=1,VLOOKUP(FoxFire!B4,balance!$AF:$AJ,2,FALSE),IF(C4=2,VLOOKUP(B4,balance!$AF:$AJ,3,FALSE),IF(C4=3,VLOOKUP(B4,balance!$AF:$AJ,4,FALSE),IF(C4=4,VLOOKUP(B4,balance!$AF:$AJ,5,FALSE),IF(C4=5,VLOOKUP(B4,balance!$AF:$AK,6,FALSE),0)))))*1000000000000</f>
        <v>25000000000</v>
      </c>
    </row>
    <row r="5" spans="1:9" x14ac:dyDescent="0.3">
      <c r="A5">
        <v>3</v>
      </c>
      <c r="B5">
        <v>1</v>
      </c>
      <c r="C5">
        <v>4</v>
      </c>
      <c r="D5">
        <v>9026</v>
      </c>
      <c r="E5" s="1">
        <f>IF(C5=1,VLOOKUP(B5,balance!$K:$P,2,FALSE),IF(C5=2,VLOOKUP(B5,balance!$K:$P,3,FALSE),IF(C5=3,VLOOKUP(B5,balance!$K:$P,4,FALSE),IF(C5=4,VLOOKUP(B5,balance!$K:$P,5,FALSE),IF(C5=5,VLOOKUP(B5-1,balance!$K:$P,6,FALSE),0)))))</f>
        <v>250</v>
      </c>
      <c r="F5">
        <v>53</v>
      </c>
      <c r="G5">
        <f>IF(C5=1,VLOOKUP(FoxFire!B5,balance!$U:$Z,2,FALSE),IF(C5=2,VLOOKUP(B5,balance!$U:$Z,3,FALSE),IF(C5=3,VLOOKUP(B5,balance!$U:$Z,4,FALSE),IF(C5=4,VLOOKUP(B5,balance!$U:$Z,5,FALSE),IF(C5=5,VLOOKUP(B5-1,balance!$U:$Z,6,FALSE),0)))))/100</f>
        <v>1E-3</v>
      </c>
      <c r="H5">
        <v>2</v>
      </c>
      <c r="I5" s="1">
        <f>IF(C5=1,VLOOKUP(FoxFire!B5,balance!$AF:$AJ,2,FALSE),IF(C5=2,VLOOKUP(B5,balance!$AF:$AJ,3,FALSE),IF(C5=3,VLOOKUP(B5,balance!$AF:$AJ,4,FALSE),IF(C5=4,VLOOKUP(B5,balance!$AF:$AJ,5,FALSE),IF(C5=5,VLOOKUP(B5,balance!$AF:$AK,6,FALSE),0)))))*1000000000000</f>
        <v>25000000000</v>
      </c>
    </row>
    <row r="6" spans="1:9" x14ac:dyDescent="0.3">
      <c r="A6">
        <v>4</v>
      </c>
      <c r="B6">
        <v>2</v>
      </c>
      <c r="C6">
        <v>5</v>
      </c>
      <c r="D6">
        <v>9026</v>
      </c>
      <c r="E6" s="1">
        <f>IF(C6=1,VLOOKUP(B6,balance!$K:$P,2,FALSE),IF(C6=2,VLOOKUP(B6,balance!$K:$P,3,FALSE),IF(C6=3,VLOOKUP(B6,balance!$K:$P,4,FALSE),IF(C6=4,VLOOKUP(B6,balance!$K:$P,5,FALSE),IF(C6=5,VLOOKUP(B6-1,balance!$K:$P,6,FALSE),0)))))</f>
        <v>1000</v>
      </c>
      <c r="F6">
        <v>53</v>
      </c>
      <c r="G6">
        <f>IF(C6=1,VLOOKUP(FoxFire!B6,balance!$U:$Z,2,FALSE),IF(C6=2,VLOOKUP(B6,balance!$U:$Z,3,FALSE),IF(C6=3,VLOOKUP(B6,balance!$U:$Z,4,FALSE),IF(C6=4,VLOOKUP(B6,balance!$U:$Z,5,FALSE),IF(C6=5,VLOOKUP(B6-1,balance!$U:$Z,6,FALSE),0)))))/100</f>
        <v>4.0000000000000001E-3</v>
      </c>
      <c r="H6">
        <v>2</v>
      </c>
      <c r="I6" s="1">
        <f>IF(C6=1,VLOOKUP(FoxFire!B6,balance!$AF:$AJ,2,FALSE),IF(C6=2,VLOOKUP(B6,balance!$AF:$AJ,3,FALSE),IF(C6=3,VLOOKUP(B6,balance!$AF:$AJ,4,FALSE),IF(C6=4,VLOOKUP(B6,balance!$AF:$AJ,5,FALSE),IF(C6=5,VLOOKUP(B6,balance!$AF:$AK,6,FALSE),0)))))*1000000000000</f>
        <v>110000000000</v>
      </c>
    </row>
    <row r="7" spans="1:9" x14ac:dyDescent="0.3">
      <c r="A7">
        <v>5</v>
      </c>
      <c r="B7">
        <v>2</v>
      </c>
      <c r="C7">
        <f>C2</f>
        <v>1</v>
      </c>
      <c r="D7">
        <v>9026</v>
      </c>
      <c r="E7" s="1">
        <f>IF(C7=1,VLOOKUP(B7,balance!$K:$P,2,FALSE),IF(C7=2,VLOOKUP(B7,balance!$K:$P,3,FALSE),IF(C7=3,VLOOKUP(B7,balance!$K:$P,4,FALSE),IF(C7=4,VLOOKUP(B7,balance!$K:$P,5,FALSE),IF(C7=5,VLOOKUP(B7-1,balance!$K:$P,6,FALSE),0)))))</f>
        <v>275</v>
      </c>
      <c r="F7">
        <v>53</v>
      </c>
      <c r="G7">
        <f>IF(C7=1,VLOOKUP(FoxFire!B7,balance!$U:$Z,2,FALSE),IF(C7=2,VLOOKUP(B7,balance!$U:$Z,3,FALSE),IF(C7=3,VLOOKUP(B7,balance!$U:$Z,4,FALSE),IF(C7=4,VLOOKUP(B7,balance!$U:$Z,5,FALSE),IF(C7=5,VLOOKUP(B7-1,balance!$U:$Z,6,FALSE),0)))))/100</f>
        <v>1.01E-3</v>
      </c>
      <c r="H7">
        <v>2</v>
      </c>
      <c r="I7" s="1">
        <f>IF(C7=1,VLOOKUP(FoxFire!B7,balance!$AF:$AJ,2,FALSE),IF(C7=2,VLOOKUP(B7,balance!$AF:$AJ,3,FALSE),IF(C7=3,VLOOKUP(B7,balance!$AF:$AJ,4,FALSE),IF(C7=4,VLOOKUP(B7,balance!$AF:$AJ,5,FALSE),IF(C7=5,VLOOKUP(B7,balance!$AF:$AK,6,FALSE),0)))))*1000000000000</f>
        <v>27500000000</v>
      </c>
    </row>
    <row r="8" spans="1:9" x14ac:dyDescent="0.3">
      <c r="A8">
        <v>6</v>
      </c>
      <c r="B8">
        <v>2</v>
      </c>
      <c r="C8">
        <f t="shared" ref="C8:C71" si="0">C3</f>
        <v>2</v>
      </c>
      <c r="D8">
        <v>9026</v>
      </c>
      <c r="E8" s="1">
        <f>IF(C8=1,VLOOKUP(B8,balance!$K:$P,2,FALSE),IF(C8=2,VLOOKUP(B8,balance!$K:$P,3,FALSE),IF(C8=3,VLOOKUP(B8,balance!$K:$P,4,FALSE),IF(C8=4,VLOOKUP(B8,balance!$K:$P,5,FALSE),IF(C8=5,VLOOKUP(B8-1,balance!$K:$P,6,FALSE),0)))))</f>
        <v>275</v>
      </c>
      <c r="F8">
        <v>53</v>
      </c>
      <c r="G8">
        <f>IF(C8=1,VLOOKUP(FoxFire!B8,balance!$U:$Z,2,FALSE),IF(C8=2,VLOOKUP(B8,balance!$U:$Z,3,FALSE),IF(C8=3,VLOOKUP(B8,balance!$U:$Z,4,FALSE),IF(C8=4,VLOOKUP(B8,balance!$U:$Z,5,FALSE),IF(C8=5,VLOOKUP(B8-1,balance!$U:$Z,6,FALSE),0)))))/100</f>
        <v>1.01E-3</v>
      </c>
      <c r="H8">
        <v>2</v>
      </c>
      <c r="I8" s="1">
        <f>IF(C8=1,VLOOKUP(FoxFire!B8,balance!$AF:$AJ,2,FALSE),IF(C8=2,VLOOKUP(B8,balance!$AF:$AJ,3,FALSE),IF(C8=3,VLOOKUP(B8,balance!$AF:$AJ,4,FALSE),IF(C8=4,VLOOKUP(B8,balance!$AF:$AJ,5,FALSE),IF(C8=5,VLOOKUP(B8,balance!$AF:$AK,6,FALSE),0)))))*1000000000000</f>
        <v>27500000000</v>
      </c>
    </row>
    <row r="9" spans="1:9" x14ac:dyDescent="0.3">
      <c r="A9">
        <v>7</v>
      </c>
      <c r="B9">
        <v>2</v>
      </c>
      <c r="C9">
        <f t="shared" si="0"/>
        <v>3</v>
      </c>
      <c r="D9">
        <v>9026</v>
      </c>
      <c r="E9" s="1">
        <f>IF(C9=1,VLOOKUP(B9,balance!$K:$P,2,FALSE),IF(C9=2,VLOOKUP(B9,balance!$K:$P,3,FALSE),IF(C9=3,VLOOKUP(B9,balance!$K:$P,4,FALSE),IF(C9=4,VLOOKUP(B9,balance!$K:$P,5,FALSE),IF(C9=5,VLOOKUP(B9-1,balance!$K:$P,6,FALSE),0)))))</f>
        <v>275</v>
      </c>
      <c r="F9">
        <v>53</v>
      </c>
      <c r="G9">
        <f>IF(C9=1,VLOOKUP(FoxFire!B9,balance!$U:$Z,2,FALSE),IF(C9=2,VLOOKUP(B9,balance!$U:$Z,3,FALSE),IF(C9=3,VLOOKUP(B9,balance!$U:$Z,4,FALSE),IF(C9=4,VLOOKUP(B9,balance!$U:$Z,5,FALSE),IF(C9=5,VLOOKUP(B9-1,balance!$U:$Z,6,FALSE),0)))))/100</f>
        <v>1.01E-3</v>
      </c>
      <c r="H9">
        <v>2</v>
      </c>
      <c r="I9" s="1">
        <f>IF(C9=1,VLOOKUP(FoxFire!B9,balance!$AF:$AJ,2,FALSE),IF(C9=2,VLOOKUP(B9,balance!$AF:$AJ,3,FALSE),IF(C9=3,VLOOKUP(B9,balance!$AF:$AJ,4,FALSE),IF(C9=4,VLOOKUP(B9,balance!$AF:$AJ,5,FALSE),IF(C9=5,VLOOKUP(B9,balance!$AF:$AK,6,FALSE),0)))))*1000000000000</f>
        <v>27500000000</v>
      </c>
    </row>
    <row r="10" spans="1:9" x14ac:dyDescent="0.3">
      <c r="A10">
        <v>8</v>
      </c>
      <c r="B10">
        <v>2</v>
      </c>
      <c r="C10">
        <f t="shared" si="0"/>
        <v>4</v>
      </c>
      <c r="D10">
        <v>9026</v>
      </c>
      <c r="E10" s="1">
        <f>IF(C10=1,VLOOKUP(B10,balance!$K:$P,2,FALSE),IF(C10=2,VLOOKUP(B10,balance!$K:$P,3,FALSE),IF(C10=3,VLOOKUP(B10,balance!$K:$P,4,FALSE),IF(C10=4,VLOOKUP(B10,balance!$K:$P,5,FALSE),IF(C10=5,VLOOKUP(B10-1,balance!$K:$P,6,FALSE),0)))))</f>
        <v>275</v>
      </c>
      <c r="F10">
        <v>53</v>
      </c>
      <c r="G10">
        <f>IF(C10=1,VLOOKUP(FoxFire!B10,balance!$U:$Z,2,FALSE),IF(C10=2,VLOOKUP(B10,balance!$U:$Z,3,FALSE),IF(C10=3,VLOOKUP(B10,balance!$U:$Z,4,FALSE),IF(C10=4,VLOOKUP(B10,balance!$U:$Z,5,FALSE),IF(C10=5,VLOOKUP(B10-1,balance!$U:$Z,6,FALSE),0)))))/100</f>
        <v>1.01E-3</v>
      </c>
      <c r="H10">
        <v>2</v>
      </c>
      <c r="I10" s="1">
        <f>IF(C10=1,VLOOKUP(FoxFire!B10,balance!$AF:$AJ,2,FALSE),IF(C10=2,VLOOKUP(B10,balance!$AF:$AJ,3,FALSE),IF(C10=3,VLOOKUP(B10,balance!$AF:$AJ,4,FALSE),IF(C10=4,VLOOKUP(B10,balance!$AF:$AJ,5,FALSE),IF(C10=5,VLOOKUP(B10,balance!$AF:$AK,6,FALSE),0)))))*1000000000000</f>
        <v>27500000000</v>
      </c>
    </row>
    <row r="11" spans="1:9" x14ac:dyDescent="0.3">
      <c r="A11">
        <v>9</v>
      </c>
      <c r="B11">
        <f>B6+1</f>
        <v>3</v>
      </c>
      <c r="C11">
        <f t="shared" si="0"/>
        <v>5</v>
      </c>
      <c r="D11">
        <v>9026</v>
      </c>
      <c r="E11" s="1">
        <f>IF(C11=1,VLOOKUP(B11,balance!$K:$P,2,FALSE),IF(C11=2,VLOOKUP(B11,balance!$K:$P,3,FALSE),IF(C11=3,VLOOKUP(B11,balance!$K:$P,4,FALSE),IF(C11=4,VLOOKUP(B11,balance!$K:$P,5,FALSE),IF(C11=5,VLOOKUP(B11-1,balance!$K:$P,6,FALSE),0)))))</f>
        <v>1100</v>
      </c>
      <c r="F11">
        <v>53</v>
      </c>
      <c r="G11">
        <f>IF(C11=1,VLOOKUP(FoxFire!B11,balance!$U:$Z,2,FALSE),IF(C11=2,VLOOKUP(B11,balance!$U:$Z,3,FALSE),IF(C11=3,VLOOKUP(B11,balance!$U:$Z,4,FALSE),IF(C11=4,VLOOKUP(B11,balance!$U:$Z,5,FALSE),IF(C11=5,VLOOKUP(B11-1,balance!$U:$Z,6,FALSE),0)))))/100</f>
        <v>4.5000000000000005E-3</v>
      </c>
      <c r="H11">
        <v>2</v>
      </c>
      <c r="I11" s="1">
        <f>IF(C11=1,VLOOKUP(FoxFire!B11,balance!$AF:$AJ,2,FALSE),IF(C11=2,VLOOKUP(B11,balance!$AF:$AJ,3,FALSE),IF(C11=3,VLOOKUP(B11,balance!$AF:$AJ,4,FALSE),IF(C11=4,VLOOKUP(B11,balance!$AF:$AJ,5,FALSE),IF(C11=5,VLOOKUP(B11,balance!$AF:$AK,6,FALSE),0)))))*1000000000000</f>
        <v>120000000000</v>
      </c>
    </row>
    <row r="12" spans="1:9" x14ac:dyDescent="0.3">
      <c r="A12">
        <v>10</v>
      </c>
      <c r="B12">
        <f t="shared" ref="B12:B75" si="1">B7+1</f>
        <v>3</v>
      </c>
      <c r="C12">
        <f t="shared" si="0"/>
        <v>1</v>
      </c>
      <c r="D12">
        <v>9026</v>
      </c>
      <c r="E12" s="1">
        <f>IF(C12=1,VLOOKUP(B12,balance!$K:$P,2,FALSE),IF(C12=2,VLOOKUP(B12,balance!$K:$P,3,FALSE),IF(C12=3,VLOOKUP(B12,balance!$K:$P,4,FALSE),IF(C12=4,VLOOKUP(B12,balance!$K:$P,5,FALSE),IF(C12=5,VLOOKUP(B12-1,balance!$K:$P,6,FALSE),0)))))</f>
        <v>300</v>
      </c>
      <c r="F12">
        <v>53</v>
      </c>
      <c r="G12">
        <f>IF(C12=1,VLOOKUP(FoxFire!B12,balance!$U:$Z,2,FALSE),IF(C12=2,VLOOKUP(B12,balance!$U:$Z,3,FALSE),IF(C12=3,VLOOKUP(B12,balance!$U:$Z,4,FALSE),IF(C12=4,VLOOKUP(B12,balance!$U:$Z,5,FALSE),IF(C12=5,VLOOKUP(B12-1,balance!$U:$Z,6,FALSE),0)))))/100</f>
        <v>1.0199999999999999E-3</v>
      </c>
      <c r="H12">
        <v>2</v>
      </c>
      <c r="I12" s="1">
        <f>IF(C12=1,VLOOKUP(FoxFire!B12,balance!$AF:$AJ,2,FALSE),IF(C12=2,VLOOKUP(B12,balance!$AF:$AJ,3,FALSE),IF(C12=3,VLOOKUP(B12,balance!$AF:$AJ,4,FALSE),IF(C12=4,VLOOKUP(B12,balance!$AF:$AJ,5,FALSE),IF(C12=5,VLOOKUP(B12,balance!$AF:$AK,6,FALSE),0)))))*1000000000000</f>
        <v>30000000000</v>
      </c>
    </row>
    <row r="13" spans="1:9" x14ac:dyDescent="0.3">
      <c r="A13">
        <v>11</v>
      </c>
      <c r="B13">
        <f t="shared" si="1"/>
        <v>3</v>
      </c>
      <c r="C13">
        <f t="shared" si="0"/>
        <v>2</v>
      </c>
      <c r="D13">
        <v>9026</v>
      </c>
      <c r="E13" s="1">
        <f>IF(C13=1,VLOOKUP(B13,balance!$K:$P,2,FALSE),IF(C13=2,VLOOKUP(B13,balance!$K:$P,3,FALSE),IF(C13=3,VLOOKUP(B13,balance!$K:$P,4,FALSE),IF(C13=4,VLOOKUP(B13,balance!$K:$P,5,FALSE),IF(C13=5,VLOOKUP(B13-1,balance!$K:$P,6,FALSE),0)))))</f>
        <v>300</v>
      </c>
      <c r="F13">
        <v>53</v>
      </c>
      <c r="G13">
        <f>IF(C13=1,VLOOKUP(FoxFire!B13,balance!$U:$Z,2,FALSE),IF(C13=2,VLOOKUP(B13,balance!$U:$Z,3,FALSE),IF(C13=3,VLOOKUP(B13,balance!$U:$Z,4,FALSE),IF(C13=4,VLOOKUP(B13,balance!$U:$Z,5,FALSE),IF(C13=5,VLOOKUP(B13-1,balance!$U:$Z,6,FALSE),0)))))/100</f>
        <v>1.0199999999999999E-3</v>
      </c>
      <c r="H13">
        <v>2</v>
      </c>
      <c r="I13" s="1">
        <f>IF(C13=1,VLOOKUP(FoxFire!B13,balance!$AF:$AJ,2,FALSE),IF(C13=2,VLOOKUP(B13,balance!$AF:$AJ,3,FALSE),IF(C13=3,VLOOKUP(B13,balance!$AF:$AJ,4,FALSE),IF(C13=4,VLOOKUP(B13,balance!$AF:$AJ,5,FALSE),IF(C13=5,VLOOKUP(B13,balance!$AF:$AK,6,FALSE),0)))))*1000000000000</f>
        <v>30000000000</v>
      </c>
    </row>
    <row r="14" spans="1:9" x14ac:dyDescent="0.3">
      <c r="A14">
        <v>12</v>
      </c>
      <c r="B14">
        <f t="shared" si="1"/>
        <v>3</v>
      </c>
      <c r="C14">
        <f t="shared" si="0"/>
        <v>3</v>
      </c>
      <c r="D14">
        <v>9026</v>
      </c>
      <c r="E14" s="1">
        <f>IF(C14=1,VLOOKUP(B14,balance!$K:$P,2,FALSE),IF(C14=2,VLOOKUP(B14,balance!$K:$P,3,FALSE),IF(C14=3,VLOOKUP(B14,balance!$K:$P,4,FALSE),IF(C14=4,VLOOKUP(B14,balance!$K:$P,5,FALSE),IF(C14=5,VLOOKUP(B14-1,balance!$K:$P,6,FALSE),0)))))</f>
        <v>300</v>
      </c>
      <c r="F14">
        <v>53</v>
      </c>
      <c r="G14">
        <f>IF(C14=1,VLOOKUP(FoxFire!B14,balance!$U:$Z,2,FALSE),IF(C14=2,VLOOKUP(B14,balance!$U:$Z,3,FALSE),IF(C14=3,VLOOKUP(B14,balance!$U:$Z,4,FALSE),IF(C14=4,VLOOKUP(B14,balance!$U:$Z,5,FALSE),IF(C14=5,VLOOKUP(B14-1,balance!$U:$Z,6,FALSE),0)))))/100</f>
        <v>1.0199999999999999E-3</v>
      </c>
      <c r="H14">
        <v>2</v>
      </c>
      <c r="I14" s="1">
        <f>IF(C14=1,VLOOKUP(FoxFire!B14,balance!$AF:$AJ,2,FALSE),IF(C14=2,VLOOKUP(B14,balance!$AF:$AJ,3,FALSE),IF(C14=3,VLOOKUP(B14,balance!$AF:$AJ,4,FALSE),IF(C14=4,VLOOKUP(B14,balance!$AF:$AJ,5,FALSE),IF(C14=5,VLOOKUP(B14,balance!$AF:$AK,6,FALSE),0)))))*1000000000000</f>
        <v>30000000000</v>
      </c>
    </row>
    <row r="15" spans="1:9" x14ac:dyDescent="0.3">
      <c r="A15">
        <v>13</v>
      </c>
      <c r="B15">
        <f t="shared" si="1"/>
        <v>3</v>
      </c>
      <c r="C15">
        <f t="shared" si="0"/>
        <v>4</v>
      </c>
      <c r="D15">
        <v>9026</v>
      </c>
      <c r="E15" s="1">
        <f>IF(C15=1,VLOOKUP(B15,balance!$K:$P,2,FALSE),IF(C15=2,VLOOKUP(B15,balance!$K:$P,3,FALSE),IF(C15=3,VLOOKUP(B15,balance!$K:$P,4,FALSE),IF(C15=4,VLOOKUP(B15,balance!$K:$P,5,FALSE),IF(C15=5,VLOOKUP(B15-1,balance!$K:$P,6,FALSE),0)))))</f>
        <v>300</v>
      </c>
      <c r="F15">
        <v>53</v>
      </c>
      <c r="G15">
        <f>IF(C15=1,VLOOKUP(FoxFire!B15,balance!$U:$Z,2,FALSE),IF(C15=2,VLOOKUP(B15,balance!$U:$Z,3,FALSE),IF(C15=3,VLOOKUP(B15,balance!$U:$Z,4,FALSE),IF(C15=4,VLOOKUP(B15,balance!$U:$Z,5,FALSE),IF(C15=5,VLOOKUP(B15-1,balance!$U:$Z,6,FALSE),0)))))/100</f>
        <v>1.0199999999999999E-3</v>
      </c>
      <c r="H15">
        <v>2</v>
      </c>
      <c r="I15" s="1">
        <f>IF(C15=1,VLOOKUP(FoxFire!B15,balance!$AF:$AJ,2,FALSE),IF(C15=2,VLOOKUP(B15,balance!$AF:$AJ,3,FALSE),IF(C15=3,VLOOKUP(B15,balance!$AF:$AJ,4,FALSE),IF(C15=4,VLOOKUP(B15,balance!$AF:$AJ,5,FALSE),IF(C15=5,VLOOKUP(B15,balance!$AF:$AK,6,FALSE),0)))))*1000000000000</f>
        <v>30000000000</v>
      </c>
    </row>
    <row r="16" spans="1:9" x14ac:dyDescent="0.3">
      <c r="A16">
        <v>14</v>
      </c>
      <c r="B16">
        <f t="shared" si="1"/>
        <v>4</v>
      </c>
      <c r="C16">
        <f t="shared" si="0"/>
        <v>5</v>
      </c>
      <c r="D16">
        <v>9026</v>
      </c>
      <c r="E16" s="1">
        <f>IF(C16=1,VLOOKUP(B16,balance!$K:$P,2,FALSE),IF(C16=2,VLOOKUP(B16,balance!$K:$P,3,FALSE),IF(C16=3,VLOOKUP(B16,balance!$K:$P,4,FALSE),IF(C16=4,VLOOKUP(B16,balance!$K:$P,5,FALSE),IF(C16=5,VLOOKUP(B16-1,balance!$K:$P,6,FALSE),0)))))</f>
        <v>1200</v>
      </c>
      <c r="F16">
        <v>53</v>
      </c>
      <c r="G16">
        <f>IF(C16=1,VLOOKUP(FoxFire!B16,balance!$U:$Z,2,FALSE),IF(C16=2,VLOOKUP(B16,balance!$U:$Z,3,FALSE),IF(C16=3,VLOOKUP(B16,balance!$U:$Z,4,FALSE),IF(C16=4,VLOOKUP(B16,balance!$U:$Z,5,FALSE),IF(C16=5,VLOOKUP(B16-1,balance!$U:$Z,6,FALSE),0)))))/100</f>
        <v>5.0000000000000001E-3</v>
      </c>
      <c r="H16">
        <v>2</v>
      </c>
      <c r="I16" s="1">
        <f>IF(C16=1,VLOOKUP(FoxFire!B16,balance!$AF:$AJ,2,FALSE),IF(C16=2,VLOOKUP(B16,balance!$AF:$AJ,3,FALSE),IF(C16=3,VLOOKUP(B16,balance!$AF:$AJ,4,FALSE),IF(C16=4,VLOOKUP(B16,balance!$AF:$AJ,5,FALSE),IF(C16=5,VLOOKUP(B16,balance!$AF:$AK,6,FALSE),0)))))*1000000000000</f>
        <v>130000000000</v>
      </c>
    </row>
    <row r="17" spans="1:9" x14ac:dyDescent="0.3">
      <c r="A17">
        <v>15</v>
      </c>
      <c r="B17">
        <f t="shared" si="1"/>
        <v>4</v>
      </c>
      <c r="C17">
        <f t="shared" si="0"/>
        <v>1</v>
      </c>
      <c r="D17">
        <v>9026</v>
      </c>
      <c r="E17" s="1">
        <f>IF(C17=1,VLOOKUP(B17,balance!$K:$P,2,FALSE),IF(C17=2,VLOOKUP(B17,balance!$K:$P,3,FALSE),IF(C17=3,VLOOKUP(B17,balance!$K:$P,4,FALSE),IF(C17=4,VLOOKUP(B17,balance!$K:$P,5,FALSE),IF(C17=5,VLOOKUP(B17-1,balance!$K:$P,6,FALSE),0)))))</f>
        <v>325</v>
      </c>
      <c r="F17">
        <v>53</v>
      </c>
      <c r="G17">
        <f>IF(C17=1,VLOOKUP(FoxFire!B17,balance!$U:$Z,2,FALSE),IF(C17=2,VLOOKUP(B17,balance!$U:$Z,3,FALSE),IF(C17=3,VLOOKUP(B17,balance!$U:$Z,4,FALSE),IF(C17=4,VLOOKUP(B17,balance!$U:$Z,5,FALSE),IF(C17=5,VLOOKUP(B17-1,balance!$U:$Z,6,FALSE),0)))))/100</f>
        <v>1.0299999999999999E-3</v>
      </c>
      <c r="H17">
        <v>2</v>
      </c>
      <c r="I17" s="1">
        <f>IF(C17=1,VLOOKUP(FoxFire!B17,balance!$AF:$AJ,2,FALSE),IF(C17=2,VLOOKUP(B17,balance!$AF:$AJ,3,FALSE),IF(C17=3,VLOOKUP(B17,balance!$AF:$AJ,4,FALSE),IF(C17=4,VLOOKUP(B17,balance!$AF:$AJ,5,FALSE),IF(C17=5,VLOOKUP(B17,balance!$AF:$AK,6,FALSE),0)))))*1000000000000</f>
        <v>32500000000</v>
      </c>
    </row>
    <row r="18" spans="1:9" x14ac:dyDescent="0.3">
      <c r="A18">
        <v>16</v>
      </c>
      <c r="B18">
        <f t="shared" si="1"/>
        <v>4</v>
      </c>
      <c r="C18">
        <f t="shared" si="0"/>
        <v>2</v>
      </c>
      <c r="D18">
        <v>9026</v>
      </c>
      <c r="E18" s="1">
        <f>IF(C18=1,VLOOKUP(B18,balance!$K:$P,2,FALSE),IF(C18=2,VLOOKUP(B18,balance!$K:$P,3,FALSE),IF(C18=3,VLOOKUP(B18,balance!$K:$P,4,FALSE),IF(C18=4,VLOOKUP(B18,balance!$K:$P,5,FALSE),IF(C18=5,VLOOKUP(B18-1,balance!$K:$P,6,FALSE),0)))))</f>
        <v>325</v>
      </c>
      <c r="F18">
        <v>53</v>
      </c>
      <c r="G18">
        <f>IF(C18=1,VLOOKUP(FoxFire!B18,balance!$U:$Z,2,FALSE),IF(C18=2,VLOOKUP(B18,balance!$U:$Z,3,FALSE),IF(C18=3,VLOOKUP(B18,balance!$U:$Z,4,FALSE),IF(C18=4,VLOOKUP(B18,balance!$U:$Z,5,FALSE),IF(C18=5,VLOOKUP(B18-1,balance!$U:$Z,6,FALSE),0)))))/100</f>
        <v>1.0299999999999999E-3</v>
      </c>
      <c r="H18">
        <v>2</v>
      </c>
      <c r="I18" s="1">
        <f>IF(C18=1,VLOOKUP(FoxFire!B18,balance!$AF:$AJ,2,FALSE),IF(C18=2,VLOOKUP(B18,balance!$AF:$AJ,3,FALSE),IF(C18=3,VLOOKUP(B18,balance!$AF:$AJ,4,FALSE),IF(C18=4,VLOOKUP(B18,balance!$AF:$AJ,5,FALSE),IF(C18=5,VLOOKUP(B18,balance!$AF:$AK,6,FALSE),0)))))*1000000000000</f>
        <v>32500000000</v>
      </c>
    </row>
    <row r="19" spans="1:9" x14ac:dyDescent="0.3">
      <c r="A19">
        <v>17</v>
      </c>
      <c r="B19">
        <f t="shared" si="1"/>
        <v>4</v>
      </c>
      <c r="C19">
        <f t="shared" si="0"/>
        <v>3</v>
      </c>
      <c r="D19">
        <v>9026</v>
      </c>
      <c r="E19" s="1">
        <f>IF(C19=1,VLOOKUP(B19,balance!$K:$P,2,FALSE),IF(C19=2,VLOOKUP(B19,balance!$K:$P,3,FALSE),IF(C19=3,VLOOKUP(B19,balance!$K:$P,4,FALSE),IF(C19=4,VLOOKUP(B19,balance!$K:$P,5,FALSE),IF(C19=5,VLOOKUP(B19-1,balance!$K:$P,6,FALSE),0)))))</f>
        <v>325</v>
      </c>
      <c r="F19">
        <v>53</v>
      </c>
      <c r="G19">
        <f>IF(C19=1,VLOOKUP(FoxFire!B19,balance!$U:$Z,2,FALSE),IF(C19=2,VLOOKUP(B19,balance!$U:$Z,3,FALSE),IF(C19=3,VLOOKUP(B19,balance!$U:$Z,4,FALSE),IF(C19=4,VLOOKUP(B19,balance!$U:$Z,5,FALSE),IF(C19=5,VLOOKUP(B19-1,balance!$U:$Z,6,FALSE),0)))))/100</f>
        <v>1.0299999999999999E-3</v>
      </c>
      <c r="H19">
        <v>2</v>
      </c>
      <c r="I19" s="1">
        <f>IF(C19=1,VLOOKUP(FoxFire!B19,balance!$AF:$AJ,2,FALSE),IF(C19=2,VLOOKUP(B19,balance!$AF:$AJ,3,FALSE),IF(C19=3,VLOOKUP(B19,balance!$AF:$AJ,4,FALSE),IF(C19=4,VLOOKUP(B19,balance!$AF:$AJ,5,FALSE),IF(C19=5,VLOOKUP(B19,balance!$AF:$AK,6,FALSE),0)))))*1000000000000</f>
        <v>32500000000</v>
      </c>
    </row>
    <row r="20" spans="1:9" x14ac:dyDescent="0.3">
      <c r="A20">
        <v>18</v>
      </c>
      <c r="B20">
        <f t="shared" si="1"/>
        <v>4</v>
      </c>
      <c r="C20">
        <f t="shared" si="0"/>
        <v>4</v>
      </c>
      <c r="D20">
        <v>9026</v>
      </c>
      <c r="E20" s="1">
        <f>IF(C20=1,VLOOKUP(B20,balance!$K:$P,2,FALSE),IF(C20=2,VLOOKUP(B20,balance!$K:$P,3,FALSE),IF(C20=3,VLOOKUP(B20,balance!$K:$P,4,FALSE),IF(C20=4,VLOOKUP(B20,balance!$K:$P,5,FALSE),IF(C20=5,VLOOKUP(B20-1,balance!$K:$P,6,FALSE),0)))))</f>
        <v>325</v>
      </c>
      <c r="F20">
        <v>53</v>
      </c>
      <c r="G20">
        <f>IF(C20=1,VLOOKUP(FoxFire!B20,balance!$U:$Z,2,FALSE),IF(C20=2,VLOOKUP(B20,balance!$U:$Z,3,FALSE),IF(C20=3,VLOOKUP(B20,balance!$U:$Z,4,FALSE),IF(C20=4,VLOOKUP(B20,balance!$U:$Z,5,FALSE),IF(C20=5,VLOOKUP(B20-1,balance!$U:$Z,6,FALSE),0)))))/100</f>
        <v>1.0299999999999999E-3</v>
      </c>
      <c r="H20">
        <v>2</v>
      </c>
      <c r="I20" s="1">
        <f>IF(C20=1,VLOOKUP(FoxFire!B20,balance!$AF:$AJ,2,FALSE),IF(C20=2,VLOOKUP(B20,balance!$AF:$AJ,3,FALSE),IF(C20=3,VLOOKUP(B20,balance!$AF:$AJ,4,FALSE),IF(C20=4,VLOOKUP(B20,balance!$AF:$AJ,5,FALSE),IF(C20=5,VLOOKUP(B20,balance!$AF:$AK,6,FALSE),0)))))*1000000000000</f>
        <v>32500000000</v>
      </c>
    </row>
    <row r="21" spans="1:9" x14ac:dyDescent="0.3">
      <c r="A21">
        <v>19</v>
      </c>
      <c r="B21">
        <f t="shared" si="1"/>
        <v>5</v>
      </c>
      <c r="C21">
        <f t="shared" si="0"/>
        <v>5</v>
      </c>
      <c r="D21">
        <v>9026</v>
      </c>
      <c r="E21" s="1">
        <f>IF(C21=1,VLOOKUP(B21,balance!$K:$P,2,FALSE),IF(C21=2,VLOOKUP(B21,balance!$K:$P,3,FALSE),IF(C21=3,VLOOKUP(B21,balance!$K:$P,4,FALSE),IF(C21=4,VLOOKUP(B21,balance!$K:$P,5,FALSE),IF(C21=5,VLOOKUP(B21-1,balance!$K:$P,6,FALSE),0)))))</f>
        <v>1300</v>
      </c>
      <c r="F21">
        <v>53</v>
      </c>
      <c r="G21">
        <f>IF(C21=1,VLOOKUP(FoxFire!B21,balance!$U:$Z,2,FALSE),IF(C21=2,VLOOKUP(B21,balance!$U:$Z,3,FALSE),IF(C21=3,VLOOKUP(B21,balance!$U:$Z,4,FALSE),IF(C21=4,VLOOKUP(B21,balance!$U:$Z,5,FALSE),IF(C21=5,VLOOKUP(B21-1,balance!$U:$Z,6,FALSE),0)))))/100</f>
        <v>5.5000000000000005E-3</v>
      </c>
      <c r="H21">
        <v>2</v>
      </c>
      <c r="I21" s="1">
        <f>IF(C21=1,VLOOKUP(FoxFire!B21,balance!$AF:$AJ,2,FALSE),IF(C21=2,VLOOKUP(B21,balance!$AF:$AJ,3,FALSE),IF(C21=3,VLOOKUP(B21,balance!$AF:$AJ,4,FALSE),IF(C21=4,VLOOKUP(B21,balance!$AF:$AJ,5,FALSE),IF(C21=5,VLOOKUP(B21,balance!$AF:$AK,6,FALSE),0)))))*1000000000000</f>
        <v>140000000000</v>
      </c>
    </row>
    <row r="22" spans="1:9" x14ac:dyDescent="0.3">
      <c r="A22">
        <v>20</v>
      </c>
      <c r="B22">
        <f t="shared" si="1"/>
        <v>5</v>
      </c>
      <c r="C22">
        <f t="shared" si="0"/>
        <v>1</v>
      </c>
      <c r="D22">
        <v>9026</v>
      </c>
      <c r="E22" s="1">
        <f>IF(C22=1,VLOOKUP(B22,balance!$K:$P,2,FALSE),IF(C22=2,VLOOKUP(B22,balance!$K:$P,3,FALSE),IF(C22=3,VLOOKUP(B22,balance!$K:$P,4,FALSE),IF(C22=4,VLOOKUP(B22,balance!$K:$P,5,FALSE),IF(C22=5,VLOOKUP(B22-1,balance!$K:$P,6,FALSE),0)))))</f>
        <v>350</v>
      </c>
      <c r="F22">
        <v>53</v>
      </c>
      <c r="G22">
        <f>IF(C22=1,VLOOKUP(FoxFire!B22,balance!$U:$Z,2,FALSE),IF(C22=2,VLOOKUP(B22,balance!$U:$Z,3,FALSE),IF(C22=3,VLOOKUP(B22,balance!$U:$Z,4,FALSE),IF(C22=4,VLOOKUP(B22,balance!$U:$Z,5,FALSE),IF(C22=5,VLOOKUP(B22-1,balance!$U:$Z,6,FALSE),0)))))/100</f>
        <v>1.0399999999999999E-3</v>
      </c>
      <c r="H22">
        <v>2</v>
      </c>
      <c r="I22" s="1">
        <f>IF(C22=1,VLOOKUP(FoxFire!B22,balance!$AF:$AJ,2,FALSE),IF(C22=2,VLOOKUP(B22,balance!$AF:$AJ,3,FALSE),IF(C22=3,VLOOKUP(B22,balance!$AF:$AJ,4,FALSE),IF(C22=4,VLOOKUP(B22,balance!$AF:$AJ,5,FALSE),IF(C22=5,VLOOKUP(B22,balance!$AF:$AK,6,FALSE),0)))))*1000000000000</f>
        <v>35000000000</v>
      </c>
    </row>
    <row r="23" spans="1:9" x14ac:dyDescent="0.3">
      <c r="A23">
        <v>21</v>
      </c>
      <c r="B23">
        <f t="shared" si="1"/>
        <v>5</v>
      </c>
      <c r="C23">
        <f t="shared" si="0"/>
        <v>2</v>
      </c>
      <c r="D23">
        <v>9026</v>
      </c>
      <c r="E23" s="1">
        <f>IF(C23=1,VLOOKUP(B23,balance!$K:$P,2,FALSE),IF(C23=2,VLOOKUP(B23,balance!$K:$P,3,FALSE),IF(C23=3,VLOOKUP(B23,balance!$K:$P,4,FALSE),IF(C23=4,VLOOKUP(B23,balance!$K:$P,5,FALSE),IF(C23=5,VLOOKUP(B23-1,balance!$K:$P,6,FALSE),0)))))</f>
        <v>350</v>
      </c>
      <c r="F23">
        <v>53</v>
      </c>
      <c r="G23">
        <f>IF(C23=1,VLOOKUP(FoxFire!B23,balance!$U:$Z,2,FALSE),IF(C23=2,VLOOKUP(B23,balance!$U:$Z,3,FALSE),IF(C23=3,VLOOKUP(B23,balance!$U:$Z,4,FALSE),IF(C23=4,VLOOKUP(B23,balance!$U:$Z,5,FALSE),IF(C23=5,VLOOKUP(B23-1,balance!$U:$Z,6,FALSE),0)))))/100</f>
        <v>1.0399999999999999E-3</v>
      </c>
      <c r="H23">
        <v>2</v>
      </c>
      <c r="I23" s="1">
        <f>IF(C23=1,VLOOKUP(FoxFire!B23,balance!$AF:$AJ,2,FALSE),IF(C23=2,VLOOKUP(B23,balance!$AF:$AJ,3,FALSE),IF(C23=3,VLOOKUP(B23,balance!$AF:$AJ,4,FALSE),IF(C23=4,VLOOKUP(B23,balance!$AF:$AJ,5,FALSE),IF(C23=5,VLOOKUP(B23,balance!$AF:$AK,6,FALSE),0)))))*1000000000000</f>
        <v>35000000000</v>
      </c>
    </row>
    <row r="24" spans="1:9" x14ac:dyDescent="0.3">
      <c r="A24">
        <v>22</v>
      </c>
      <c r="B24">
        <f t="shared" si="1"/>
        <v>5</v>
      </c>
      <c r="C24">
        <f t="shared" si="0"/>
        <v>3</v>
      </c>
      <c r="D24">
        <v>9026</v>
      </c>
      <c r="E24" s="1">
        <f>IF(C24=1,VLOOKUP(B24,balance!$K:$P,2,FALSE),IF(C24=2,VLOOKUP(B24,balance!$K:$P,3,FALSE),IF(C24=3,VLOOKUP(B24,balance!$K:$P,4,FALSE),IF(C24=4,VLOOKUP(B24,balance!$K:$P,5,FALSE),IF(C24=5,VLOOKUP(B24-1,balance!$K:$P,6,FALSE),0)))))</f>
        <v>350</v>
      </c>
      <c r="F24">
        <v>53</v>
      </c>
      <c r="G24">
        <f>IF(C24=1,VLOOKUP(FoxFire!B24,balance!$U:$Z,2,FALSE),IF(C24=2,VLOOKUP(B24,balance!$U:$Z,3,FALSE),IF(C24=3,VLOOKUP(B24,balance!$U:$Z,4,FALSE),IF(C24=4,VLOOKUP(B24,balance!$U:$Z,5,FALSE),IF(C24=5,VLOOKUP(B24-1,balance!$U:$Z,6,FALSE),0)))))/100</f>
        <v>1.0399999999999999E-3</v>
      </c>
      <c r="H24">
        <v>2</v>
      </c>
      <c r="I24" s="1">
        <f>IF(C24=1,VLOOKUP(FoxFire!B24,balance!$AF:$AJ,2,FALSE),IF(C24=2,VLOOKUP(B24,balance!$AF:$AJ,3,FALSE),IF(C24=3,VLOOKUP(B24,balance!$AF:$AJ,4,FALSE),IF(C24=4,VLOOKUP(B24,balance!$AF:$AJ,5,FALSE),IF(C24=5,VLOOKUP(B24,balance!$AF:$AK,6,FALSE),0)))))*1000000000000</f>
        <v>35000000000</v>
      </c>
    </row>
    <row r="25" spans="1:9" x14ac:dyDescent="0.3">
      <c r="A25">
        <v>23</v>
      </c>
      <c r="B25">
        <f t="shared" si="1"/>
        <v>5</v>
      </c>
      <c r="C25">
        <f t="shared" si="0"/>
        <v>4</v>
      </c>
      <c r="D25">
        <v>9026</v>
      </c>
      <c r="E25" s="1">
        <f>IF(C25=1,VLOOKUP(B25,balance!$K:$P,2,FALSE),IF(C25=2,VLOOKUP(B25,balance!$K:$P,3,FALSE),IF(C25=3,VLOOKUP(B25,balance!$K:$P,4,FALSE),IF(C25=4,VLOOKUP(B25,balance!$K:$P,5,FALSE),IF(C25=5,VLOOKUP(B25-1,balance!$K:$P,6,FALSE),0)))))</f>
        <v>350</v>
      </c>
      <c r="F25">
        <v>53</v>
      </c>
      <c r="G25">
        <f>IF(C25=1,VLOOKUP(FoxFire!B25,balance!$U:$Z,2,FALSE),IF(C25=2,VLOOKUP(B25,balance!$U:$Z,3,FALSE),IF(C25=3,VLOOKUP(B25,balance!$U:$Z,4,FALSE),IF(C25=4,VLOOKUP(B25,balance!$U:$Z,5,FALSE),IF(C25=5,VLOOKUP(B25-1,balance!$U:$Z,6,FALSE),0)))))/100</f>
        <v>1.0399999999999999E-3</v>
      </c>
      <c r="H25">
        <v>2</v>
      </c>
      <c r="I25" s="1">
        <f>IF(C25=1,VLOOKUP(FoxFire!B25,balance!$AF:$AJ,2,FALSE),IF(C25=2,VLOOKUP(B25,balance!$AF:$AJ,3,FALSE),IF(C25=3,VLOOKUP(B25,balance!$AF:$AJ,4,FALSE),IF(C25=4,VLOOKUP(B25,balance!$AF:$AJ,5,FALSE),IF(C25=5,VLOOKUP(B25,balance!$AF:$AK,6,FALSE),0)))))*1000000000000</f>
        <v>35000000000</v>
      </c>
    </row>
    <row r="26" spans="1:9" x14ac:dyDescent="0.3">
      <c r="A26">
        <v>24</v>
      </c>
      <c r="B26">
        <f t="shared" si="1"/>
        <v>6</v>
      </c>
      <c r="C26">
        <f t="shared" si="0"/>
        <v>5</v>
      </c>
      <c r="D26">
        <v>9026</v>
      </c>
      <c r="E26" s="1">
        <f>IF(C26=1,VLOOKUP(B26,balance!$K:$P,2,FALSE),IF(C26=2,VLOOKUP(B26,balance!$K:$P,3,FALSE),IF(C26=3,VLOOKUP(B26,balance!$K:$P,4,FALSE),IF(C26=4,VLOOKUP(B26,balance!$K:$P,5,FALSE),IF(C26=5,VLOOKUP(B26-1,balance!$K:$P,6,FALSE),0)))))</f>
        <v>1400</v>
      </c>
      <c r="F26">
        <v>53</v>
      </c>
      <c r="G26">
        <f>IF(C26=1,VLOOKUP(FoxFire!B26,balance!$U:$Z,2,FALSE),IF(C26=2,VLOOKUP(B26,balance!$U:$Z,3,FALSE),IF(C26=3,VLOOKUP(B26,balance!$U:$Z,4,FALSE),IF(C26=4,VLOOKUP(B26,balance!$U:$Z,5,FALSE),IF(C26=5,VLOOKUP(B26-1,balance!$U:$Z,6,FALSE),0)))))/100</f>
        <v>6.0999999999999995E-3</v>
      </c>
      <c r="H26">
        <v>2</v>
      </c>
      <c r="I26" s="1">
        <f>IF(C26=1,VLOOKUP(FoxFire!B26,balance!$AF:$AJ,2,FALSE),IF(C26=2,VLOOKUP(B26,balance!$AF:$AJ,3,FALSE),IF(C26=3,VLOOKUP(B26,balance!$AF:$AJ,4,FALSE),IF(C26=4,VLOOKUP(B26,balance!$AF:$AJ,5,FALSE),IF(C26=5,VLOOKUP(B26,balance!$AF:$AK,6,FALSE),0)))))*1000000000000</f>
        <v>150000000000</v>
      </c>
    </row>
    <row r="27" spans="1:9" x14ac:dyDescent="0.3">
      <c r="A27">
        <v>25</v>
      </c>
      <c r="B27">
        <f t="shared" si="1"/>
        <v>6</v>
      </c>
      <c r="C27">
        <f t="shared" si="0"/>
        <v>1</v>
      </c>
      <c r="D27">
        <v>9026</v>
      </c>
      <c r="E27" s="1">
        <f>IF(C27=1,VLOOKUP(B27,balance!$K:$P,2,FALSE),IF(C27=2,VLOOKUP(B27,balance!$K:$P,3,FALSE),IF(C27=3,VLOOKUP(B27,balance!$K:$P,4,FALSE),IF(C27=4,VLOOKUP(B27,balance!$K:$P,5,FALSE),IF(C27=5,VLOOKUP(B27-1,balance!$K:$P,6,FALSE),0)))))</f>
        <v>375</v>
      </c>
      <c r="F27">
        <v>53</v>
      </c>
      <c r="G27">
        <f>IF(C27=1,VLOOKUP(FoxFire!B27,balance!$U:$Z,2,FALSE),IF(C27=2,VLOOKUP(B27,balance!$U:$Z,3,FALSE),IF(C27=3,VLOOKUP(B27,balance!$U:$Z,4,FALSE),IF(C27=4,VLOOKUP(B27,balance!$U:$Z,5,FALSE),IF(C27=5,VLOOKUP(B27-1,balance!$U:$Z,6,FALSE),0)))))/100</f>
        <v>1.0499999999999999E-3</v>
      </c>
      <c r="H27">
        <v>2</v>
      </c>
      <c r="I27" s="1">
        <f>IF(C27=1,VLOOKUP(FoxFire!B27,balance!$AF:$AJ,2,FALSE),IF(C27=2,VLOOKUP(B27,balance!$AF:$AJ,3,FALSE),IF(C27=3,VLOOKUP(B27,balance!$AF:$AJ,4,FALSE),IF(C27=4,VLOOKUP(B27,balance!$AF:$AJ,5,FALSE),IF(C27=5,VLOOKUP(B27,balance!$AF:$AK,6,FALSE),0)))))*1000000000000</f>
        <v>37500000000</v>
      </c>
    </row>
    <row r="28" spans="1:9" x14ac:dyDescent="0.3">
      <c r="A28">
        <v>26</v>
      </c>
      <c r="B28">
        <f t="shared" si="1"/>
        <v>6</v>
      </c>
      <c r="C28">
        <f t="shared" si="0"/>
        <v>2</v>
      </c>
      <c r="D28">
        <v>9026</v>
      </c>
      <c r="E28" s="1">
        <f>IF(C28=1,VLOOKUP(B28,balance!$K:$P,2,FALSE),IF(C28=2,VLOOKUP(B28,balance!$K:$P,3,FALSE),IF(C28=3,VLOOKUP(B28,balance!$K:$P,4,FALSE),IF(C28=4,VLOOKUP(B28,balance!$K:$P,5,FALSE),IF(C28=5,VLOOKUP(B28-1,balance!$K:$P,6,FALSE),0)))))</f>
        <v>375</v>
      </c>
      <c r="F28">
        <v>53</v>
      </c>
      <c r="G28">
        <f>IF(C28=1,VLOOKUP(FoxFire!B28,balance!$U:$Z,2,FALSE),IF(C28=2,VLOOKUP(B28,balance!$U:$Z,3,FALSE),IF(C28=3,VLOOKUP(B28,balance!$U:$Z,4,FALSE),IF(C28=4,VLOOKUP(B28,balance!$U:$Z,5,FALSE),IF(C28=5,VLOOKUP(B28-1,balance!$U:$Z,6,FALSE),0)))))/100</f>
        <v>1.0499999999999999E-3</v>
      </c>
      <c r="H28">
        <v>2</v>
      </c>
      <c r="I28" s="1">
        <f>IF(C28=1,VLOOKUP(FoxFire!B28,balance!$AF:$AJ,2,FALSE),IF(C28=2,VLOOKUP(B28,balance!$AF:$AJ,3,FALSE),IF(C28=3,VLOOKUP(B28,balance!$AF:$AJ,4,FALSE),IF(C28=4,VLOOKUP(B28,balance!$AF:$AJ,5,FALSE),IF(C28=5,VLOOKUP(B28,balance!$AF:$AK,6,FALSE),0)))))*1000000000000</f>
        <v>37500000000</v>
      </c>
    </row>
    <row r="29" spans="1:9" x14ac:dyDescent="0.3">
      <c r="A29">
        <v>27</v>
      </c>
      <c r="B29">
        <f t="shared" si="1"/>
        <v>6</v>
      </c>
      <c r="C29">
        <f t="shared" si="0"/>
        <v>3</v>
      </c>
      <c r="D29">
        <v>9026</v>
      </c>
      <c r="E29" s="1">
        <f>IF(C29=1,VLOOKUP(B29,balance!$K:$P,2,FALSE),IF(C29=2,VLOOKUP(B29,balance!$K:$P,3,FALSE),IF(C29=3,VLOOKUP(B29,balance!$K:$P,4,FALSE),IF(C29=4,VLOOKUP(B29,balance!$K:$P,5,FALSE),IF(C29=5,VLOOKUP(B29-1,balance!$K:$P,6,FALSE),0)))))</f>
        <v>375</v>
      </c>
      <c r="F29">
        <v>53</v>
      </c>
      <c r="G29">
        <f>IF(C29=1,VLOOKUP(FoxFire!B29,balance!$U:$Z,2,FALSE),IF(C29=2,VLOOKUP(B29,balance!$U:$Z,3,FALSE),IF(C29=3,VLOOKUP(B29,balance!$U:$Z,4,FALSE),IF(C29=4,VLOOKUP(B29,balance!$U:$Z,5,FALSE),IF(C29=5,VLOOKUP(B29-1,balance!$U:$Z,6,FALSE),0)))))/100</f>
        <v>1.0499999999999999E-3</v>
      </c>
      <c r="H29">
        <v>2</v>
      </c>
      <c r="I29" s="1">
        <f>IF(C29=1,VLOOKUP(FoxFire!B29,balance!$AF:$AJ,2,FALSE),IF(C29=2,VLOOKUP(B29,balance!$AF:$AJ,3,FALSE),IF(C29=3,VLOOKUP(B29,balance!$AF:$AJ,4,FALSE),IF(C29=4,VLOOKUP(B29,balance!$AF:$AJ,5,FALSE),IF(C29=5,VLOOKUP(B29,balance!$AF:$AK,6,FALSE),0)))))*1000000000000</f>
        <v>37500000000</v>
      </c>
    </row>
    <row r="30" spans="1:9" x14ac:dyDescent="0.3">
      <c r="A30">
        <v>28</v>
      </c>
      <c r="B30">
        <f t="shared" si="1"/>
        <v>6</v>
      </c>
      <c r="C30">
        <f t="shared" si="0"/>
        <v>4</v>
      </c>
      <c r="D30">
        <v>9026</v>
      </c>
      <c r="E30" s="1">
        <f>IF(C30=1,VLOOKUP(B30,balance!$K:$P,2,FALSE),IF(C30=2,VLOOKUP(B30,balance!$K:$P,3,FALSE),IF(C30=3,VLOOKUP(B30,balance!$K:$P,4,FALSE),IF(C30=4,VLOOKUP(B30,balance!$K:$P,5,FALSE),IF(C30=5,VLOOKUP(B30-1,balance!$K:$P,6,FALSE),0)))))</f>
        <v>375</v>
      </c>
      <c r="F30">
        <v>53</v>
      </c>
      <c r="G30">
        <f>IF(C30=1,VLOOKUP(FoxFire!B30,balance!$U:$Z,2,FALSE),IF(C30=2,VLOOKUP(B30,balance!$U:$Z,3,FALSE),IF(C30=3,VLOOKUP(B30,balance!$U:$Z,4,FALSE),IF(C30=4,VLOOKUP(B30,balance!$U:$Z,5,FALSE),IF(C30=5,VLOOKUP(B30-1,balance!$U:$Z,6,FALSE),0)))))/100</f>
        <v>1.0499999999999999E-3</v>
      </c>
      <c r="H30">
        <v>2</v>
      </c>
      <c r="I30" s="1">
        <f>IF(C30=1,VLOOKUP(FoxFire!B30,balance!$AF:$AJ,2,FALSE),IF(C30=2,VLOOKUP(B30,balance!$AF:$AJ,3,FALSE),IF(C30=3,VLOOKUP(B30,balance!$AF:$AJ,4,FALSE),IF(C30=4,VLOOKUP(B30,balance!$AF:$AJ,5,FALSE),IF(C30=5,VLOOKUP(B30,balance!$AF:$AK,6,FALSE),0)))))*1000000000000</f>
        <v>37500000000</v>
      </c>
    </row>
    <row r="31" spans="1:9" x14ac:dyDescent="0.3">
      <c r="A31">
        <v>29</v>
      </c>
      <c r="B31">
        <f t="shared" si="1"/>
        <v>7</v>
      </c>
      <c r="C31">
        <f t="shared" si="0"/>
        <v>5</v>
      </c>
      <c r="D31">
        <v>9026</v>
      </c>
      <c r="E31" s="1">
        <f>IF(C31=1,VLOOKUP(B31,balance!$K:$P,2,FALSE),IF(C31=2,VLOOKUP(B31,balance!$K:$P,3,FALSE),IF(C31=3,VLOOKUP(B31,balance!$K:$P,4,FALSE),IF(C31=4,VLOOKUP(B31,balance!$K:$P,5,FALSE),IF(C31=5,VLOOKUP(B31-1,balance!$K:$P,6,FALSE),0)))))</f>
        <v>1500</v>
      </c>
      <c r="F31">
        <v>53</v>
      </c>
      <c r="G31">
        <f>IF(C31=1,VLOOKUP(FoxFire!B31,balance!$U:$Z,2,FALSE),IF(C31=2,VLOOKUP(B31,balance!$U:$Z,3,FALSE),IF(C31=3,VLOOKUP(B31,balance!$U:$Z,4,FALSE),IF(C31=4,VLOOKUP(B31,balance!$U:$Z,5,FALSE),IF(C31=5,VLOOKUP(B31-1,balance!$U:$Z,6,FALSE),0)))))/100</f>
        <v>6.6E-3</v>
      </c>
      <c r="H31">
        <v>2</v>
      </c>
      <c r="I31" s="1">
        <f>IF(C31=1,VLOOKUP(FoxFire!B31,balance!$AF:$AJ,2,FALSE),IF(C31=2,VLOOKUP(B31,balance!$AF:$AJ,3,FALSE),IF(C31=3,VLOOKUP(B31,balance!$AF:$AJ,4,FALSE),IF(C31=4,VLOOKUP(B31,balance!$AF:$AJ,5,FALSE),IF(C31=5,VLOOKUP(B31,balance!$AF:$AK,6,FALSE),0)))))*1000000000000</f>
        <v>160000000000</v>
      </c>
    </row>
    <row r="32" spans="1:9" x14ac:dyDescent="0.3">
      <c r="A32">
        <v>30</v>
      </c>
      <c r="B32">
        <f t="shared" si="1"/>
        <v>7</v>
      </c>
      <c r="C32">
        <f t="shared" si="0"/>
        <v>1</v>
      </c>
      <c r="D32">
        <v>9026</v>
      </c>
      <c r="E32" s="1">
        <f>IF(C32=1,VLOOKUP(B32,balance!$K:$P,2,FALSE),IF(C32=2,VLOOKUP(B32,balance!$K:$P,3,FALSE),IF(C32=3,VLOOKUP(B32,balance!$K:$P,4,FALSE),IF(C32=4,VLOOKUP(B32,balance!$K:$P,5,FALSE),IF(C32=5,VLOOKUP(B32-1,balance!$K:$P,6,FALSE),0)))))</f>
        <v>400</v>
      </c>
      <c r="F32">
        <v>53</v>
      </c>
      <c r="G32">
        <f>IF(C32=1,VLOOKUP(FoxFire!B32,balance!$U:$Z,2,FALSE),IF(C32=2,VLOOKUP(B32,balance!$U:$Z,3,FALSE),IF(C32=3,VLOOKUP(B32,balance!$U:$Z,4,FALSE),IF(C32=4,VLOOKUP(B32,balance!$U:$Z,5,FALSE),IF(C32=5,VLOOKUP(B32-1,balance!$U:$Z,6,FALSE),0)))))/100</f>
        <v>1.06E-3</v>
      </c>
      <c r="H32">
        <v>2</v>
      </c>
      <c r="I32" s="1">
        <f>IF(C32=1,VLOOKUP(FoxFire!B32,balance!$AF:$AJ,2,FALSE),IF(C32=2,VLOOKUP(B32,balance!$AF:$AJ,3,FALSE),IF(C32=3,VLOOKUP(B32,balance!$AF:$AJ,4,FALSE),IF(C32=4,VLOOKUP(B32,balance!$AF:$AJ,5,FALSE),IF(C32=5,VLOOKUP(B32,balance!$AF:$AK,6,FALSE),0)))))*1000000000000</f>
        <v>40000000000</v>
      </c>
    </row>
    <row r="33" spans="1:9" x14ac:dyDescent="0.3">
      <c r="A33">
        <v>31</v>
      </c>
      <c r="B33">
        <f t="shared" si="1"/>
        <v>7</v>
      </c>
      <c r="C33">
        <f t="shared" si="0"/>
        <v>2</v>
      </c>
      <c r="D33">
        <v>9026</v>
      </c>
      <c r="E33" s="1">
        <f>IF(C33=1,VLOOKUP(B33,balance!$K:$P,2,FALSE),IF(C33=2,VLOOKUP(B33,balance!$K:$P,3,FALSE),IF(C33=3,VLOOKUP(B33,balance!$K:$P,4,FALSE),IF(C33=4,VLOOKUP(B33,balance!$K:$P,5,FALSE),IF(C33=5,VLOOKUP(B33-1,balance!$K:$P,6,FALSE),0)))))</f>
        <v>400</v>
      </c>
      <c r="F33">
        <v>53</v>
      </c>
      <c r="G33">
        <f>IF(C33=1,VLOOKUP(FoxFire!B33,balance!$U:$Z,2,FALSE),IF(C33=2,VLOOKUP(B33,balance!$U:$Z,3,FALSE),IF(C33=3,VLOOKUP(B33,balance!$U:$Z,4,FALSE),IF(C33=4,VLOOKUP(B33,balance!$U:$Z,5,FALSE),IF(C33=5,VLOOKUP(B33-1,balance!$U:$Z,6,FALSE),0)))))/100</f>
        <v>1.06E-3</v>
      </c>
      <c r="H33">
        <v>2</v>
      </c>
      <c r="I33" s="1">
        <f>IF(C33=1,VLOOKUP(FoxFire!B33,balance!$AF:$AJ,2,FALSE),IF(C33=2,VLOOKUP(B33,balance!$AF:$AJ,3,FALSE),IF(C33=3,VLOOKUP(B33,balance!$AF:$AJ,4,FALSE),IF(C33=4,VLOOKUP(B33,balance!$AF:$AJ,5,FALSE),IF(C33=5,VLOOKUP(B33,balance!$AF:$AK,6,FALSE),0)))))*1000000000000</f>
        <v>40000000000</v>
      </c>
    </row>
    <row r="34" spans="1:9" x14ac:dyDescent="0.3">
      <c r="A34">
        <v>32</v>
      </c>
      <c r="B34">
        <f t="shared" si="1"/>
        <v>7</v>
      </c>
      <c r="C34">
        <f t="shared" si="0"/>
        <v>3</v>
      </c>
      <c r="D34">
        <v>9026</v>
      </c>
      <c r="E34" s="1">
        <f>IF(C34=1,VLOOKUP(B34,balance!$K:$P,2,FALSE),IF(C34=2,VLOOKUP(B34,balance!$K:$P,3,FALSE),IF(C34=3,VLOOKUP(B34,balance!$K:$P,4,FALSE),IF(C34=4,VLOOKUP(B34,balance!$K:$P,5,FALSE),IF(C34=5,VLOOKUP(B34-1,balance!$K:$P,6,FALSE),0)))))</f>
        <v>400</v>
      </c>
      <c r="F34">
        <v>53</v>
      </c>
      <c r="G34">
        <f>IF(C34=1,VLOOKUP(FoxFire!B34,balance!$U:$Z,2,FALSE),IF(C34=2,VLOOKUP(B34,balance!$U:$Z,3,FALSE),IF(C34=3,VLOOKUP(B34,balance!$U:$Z,4,FALSE),IF(C34=4,VLOOKUP(B34,balance!$U:$Z,5,FALSE),IF(C34=5,VLOOKUP(B34-1,balance!$U:$Z,6,FALSE),0)))))/100</f>
        <v>1.06E-3</v>
      </c>
      <c r="H34">
        <v>2</v>
      </c>
      <c r="I34" s="1">
        <f>IF(C34=1,VLOOKUP(FoxFire!B34,balance!$AF:$AJ,2,FALSE),IF(C34=2,VLOOKUP(B34,balance!$AF:$AJ,3,FALSE),IF(C34=3,VLOOKUP(B34,balance!$AF:$AJ,4,FALSE),IF(C34=4,VLOOKUP(B34,balance!$AF:$AJ,5,FALSE),IF(C34=5,VLOOKUP(B34,balance!$AF:$AK,6,FALSE),0)))))*1000000000000</f>
        <v>40000000000</v>
      </c>
    </row>
    <row r="35" spans="1:9" x14ac:dyDescent="0.3">
      <c r="A35">
        <v>33</v>
      </c>
      <c r="B35">
        <f t="shared" si="1"/>
        <v>7</v>
      </c>
      <c r="C35">
        <f t="shared" si="0"/>
        <v>4</v>
      </c>
      <c r="D35">
        <v>9026</v>
      </c>
      <c r="E35" s="1">
        <f>IF(C35=1,VLOOKUP(B35,balance!$K:$P,2,FALSE),IF(C35=2,VLOOKUP(B35,balance!$K:$P,3,FALSE),IF(C35=3,VLOOKUP(B35,balance!$K:$P,4,FALSE),IF(C35=4,VLOOKUP(B35,balance!$K:$P,5,FALSE),IF(C35=5,VLOOKUP(B35-1,balance!$K:$P,6,FALSE),0)))))</f>
        <v>400</v>
      </c>
      <c r="F35">
        <v>53</v>
      </c>
      <c r="G35">
        <f>IF(C35=1,VLOOKUP(FoxFire!B35,balance!$U:$Z,2,FALSE),IF(C35=2,VLOOKUP(B35,balance!$U:$Z,3,FALSE),IF(C35=3,VLOOKUP(B35,balance!$U:$Z,4,FALSE),IF(C35=4,VLOOKUP(B35,balance!$U:$Z,5,FALSE),IF(C35=5,VLOOKUP(B35-1,balance!$U:$Z,6,FALSE),0)))))/100</f>
        <v>1.06E-3</v>
      </c>
      <c r="H35">
        <v>2</v>
      </c>
      <c r="I35" s="1">
        <f>IF(C35=1,VLOOKUP(FoxFire!B35,balance!$AF:$AJ,2,FALSE),IF(C35=2,VLOOKUP(B35,balance!$AF:$AJ,3,FALSE),IF(C35=3,VLOOKUP(B35,balance!$AF:$AJ,4,FALSE),IF(C35=4,VLOOKUP(B35,balance!$AF:$AJ,5,FALSE),IF(C35=5,VLOOKUP(B35,balance!$AF:$AK,6,FALSE),0)))))*1000000000000</f>
        <v>40000000000</v>
      </c>
    </row>
    <row r="36" spans="1:9" x14ac:dyDescent="0.3">
      <c r="A36">
        <v>34</v>
      </c>
      <c r="B36">
        <f t="shared" si="1"/>
        <v>8</v>
      </c>
      <c r="C36">
        <f t="shared" si="0"/>
        <v>5</v>
      </c>
      <c r="D36">
        <v>9026</v>
      </c>
      <c r="E36" s="1">
        <f>IF(C36=1,VLOOKUP(B36,balance!$K:$P,2,FALSE),IF(C36=2,VLOOKUP(B36,balance!$K:$P,3,FALSE),IF(C36=3,VLOOKUP(B36,balance!$K:$P,4,FALSE),IF(C36=4,VLOOKUP(B36,balance!$K:$P,5,FALSE),IF(C36=5,VLOOKUP(B36-1,balance!$K:$P,6,FALSE),0)))))</f>
        <v>1600</v>
      </c>
      <c r="F36">
        <v>53</v>
      </c>
      <c r="G36">
        <f>IF(C36=1,VLOOKUP(FoxFire!B36,balance!$U:$Z,2,FALSE),IF(C36=2,VLOOKUP(B36,balance!$U:$Z,3,FALSE),IF(C36=3,VLOOKUP(B36,balance!$U:$Z,4,FALSE),IF(C36=4,VLOOKUP(B36,balance!$U:$Z,5,FALSE),IF(C36=5,VLOOKUP(B36-1,balance!$U:$Z,6,FALSE),0)))))/100</f>
        <v>7.1999999999999998E-3</v>
      </c>
      <c r="H36">
        <v>2</v>
      </c>
      <c r="I36" s="1">
        <f>IF(C36=1,VLOOKUP(FoxFire!B36,balance!$AF:$AJ,2,FALSE),IF(C36=2,VLOOKUP(B36,balance!$AF:$AJ,3,FALSE),IF(C36=3,VLOOKUP(B36,balance!$AF:$AJ,4,FALSE),IF(C36=4,VLOOKUP(B36,balance!$AF:$AJ,5,FALSE),IF(C36=5,VLOOKUP(B36,balance!$AF:$AK,6,FALSE),0)))))*1000000000000</f>
        <v>170000000000</v>
      </c>
    </row>
    <row r="37" spans="1:9" x14ac:dyDescent="0.3">
      <c r="A37">
        <v>35</v>
      </c>
      <c r="B37">
        <f t="shared" si="1"/>
        <v>8</v>
      </c>
      <c r="C37">
        <f t="shared" si="0"/>
        <v>1</v>
      </c>
      <c r="D37">
        <v>9026</v>
      </c>
      <c r="E37" s="1">
        <f>IF(C37=1,VLOOKUP(B37,balance!$K:$P,2,FALSE),IF(C37=2,VLOOKUP(B37,balance!$K:$P,3,FALSE),IF(C37=3,VLOOKUP(B37,balance!$K:$P,4,FALSE),IF(C37=4,VLOOKUP(B37,balance!$K:$P,5,FALSE),IF(C37=5,VLOOKUP(B37-1,balance!$K:$P,6,FALSE),0)))))</f>
        <v>425</v>
      </c>
      <c r="F37">
        <v>53</v>
      </c>
      <c r="G37">
        <f>IF(C37=1,VLOOKUP(FoxFire!B37,balance!$U:$Z,2,FALSE),IF(C37=2,VLOOKUP(B37,balance!$U:$Z,3,FALSE),IF(C37=3,VLOOKUP(B37,balance!$U:$Z,4,FALSE),IF(C37=4,VLOOKUP(B37,balance!$U:$Z,5,FALSE),IF(C37=5,VLOOKUP(B37-1,balance!$U:$Z,6,FALSE),0)))))/100</f>
        <v>1.07E-3</v>
      </c>
      <c r="H37">
        <v>2</v>
      </c>
      <c r="I37" s="1">
        <f>IF(C37=1,VLOOKUP(FoxFire!B37,balance!$AF:$AJ,2,FALSE),IF(C37=2,VLOOKUP(B37,balance!$AF:$AJ,3,FALSE),IF(C37=3,VLOOKUP(B37,balance!$AF:$AJ,4,FALSE),IF(C37=4,VLOOKUP(B37,balance!$AF:$AJ,5,FALSE),IF(C37=5,VLOOKUP(B37,balance!$AF:$AK,6,FALSE),0)))))*1000000000000</f>
        <v>42500000000</v>
      </c>
    </row>
    <row r="38" spans="1:9" x14ac:dyDescent="0.3">
      <c r="A38">
        <v>36</v>
      </c>
      <c r="B38">
        <f t="shared" si="1"/>
        <v>8</v>
      </c>
      <c r="C38">
        <f t="shared" si="0"/>
        <v>2</v>
      </c>
      <c r="D38">
        <v>9026</v>
      </c>
      <c r="E38" s="1">
        <f>IF(C38=1,VLOOKUP(B38,balance!$K:$P,2,FALSE),IF(C38=2,VLOOKUP(B38,balance!$K:$P,3,FALSE),IF(C38=3,VLOOKUP(B38,balance!$K:$P,4,FALSE),IF(C38=4,VLOOKUP(B38,balance!$K:$P,5,FALSE),IF(C38=5,VLOOKUP(B38-1,balance!$K:$P,6,FALSE),0)))))</f>
        <v>425</v>
      </c>
      <c r="F38">
        <v>53</v>
      </c>
      <c r="G38">
        <f>IF(C38=1,VLOOKUP(FoxFire!B38,balance!$U:$Z,2,FALSE),IF(C38=2,VLOOKUP(B38,balance!$U:$Z,3,FALSE),IF(C38=3,VLOOKUP(B38,balance!$U:$Z,4,FALSE),IF(C38=4,VLOOKUP(B38,balance!$U:$Z,5,FALSE),IF(C38=5,VLOOKUP(B38-1,balance!$U:$Z,6,FALSE),0)))))/100</f>
        <v>1.07E-3</v>
      </c>
      <c r="H38">
        <v>2</v>
      </c>
      <c r="I38" s="1">
        <f>IF(C38=1,VLOOKUP(FoxFire!B38,balance!$AF:$AJ,2,FALSE),IF(C38=2,VLOOKUP(B38,balance!$AF:$AJ,3,FALSE),IF(C38=3,VLOOKUP(B38,balance!$AF:$AJ,4,FALSE),IF(C38=4,VLOOKUP(B38,balance!$AF:$AJ,5,FALSE),IF(C38=5,VLOOKUP(B38,balance!$AF:$AK,6,FALSE),0)))))*1000000000000</f>
        <v>42500000000</v>
      </c>
    </row>
    <row r="39" spans="1:9" x14ac:dyDescent="0.3">
      <c r="A39">
        <v>37</v>
      </c>
      <c r="B39">
        <f t="shared" si="1"/>
        <v>8</v>
      </c>
      <c r="C39">
        <f t="shared" si="0"/>
        <v>3</v>
      </c>
      <c r="D39">
        <v>9026</v>
      </c>
      <c r="E39" s="1">
        <f>IF(C39=1,VLOOKUP(B39,balance!$K:$P,2,FALSE),IF(C39=2,VLOOKUP(B39,balance!$K:$P,3,FALSE),IF(C39=3,VLOOKUP(B39,balance!$K:$P,4,FALSE),IF(C39=4,VLOOKUP(B39,balance!$K:$P,5,FALSE),IF(C39=5,VLOOKUP(B39-1,balance!$K:$P,6,FALSE),0)))))</f>
        <v>425</v>
      </c>
      <c r="F39">
        <v>53</v>
      </c>
      <c r="G39">
        <f>IF(C39=1,VLOOKUP(FoxFire!B39,balance!$U:$Z,2,FALSE),IF(C39=2,VLOOKUP(B39,balance!$U:$Z,3,FALSE),IF(C39=3,VLOOKUP(B39,balance!$U:$Z,4,FALSE),IF(C39=4,VLOOKUP(B39,balance!$U:$Z,5,FALSE),IF(C39=5,VLOOKUP(B39-1,balance!$U:$Z,6,FALSE),0)))))/100</f>
        <v>1.07E-3</v>
      </c>
      <c r="H39">
        <v>2</v>
      </c>
      <c r="I39" s="1">
        <f>IF(C39=1,VLOOKUP(FoxFire!B39,balance!$AF:$AJ,2,FALSE),IF(C39=2,VLOOKUP(B39,balance!$AF:$AJ,3,FALSE),IF(C39=3,VLOOKUP(B39,balance!$AF:$AJ,4,FALSE),IF(C39=4,VLOOKUP(B39,balance!$AF:$AJ,5,FALSE),IF(C39=5,VLOOKUP(B39,balance!$AF:$AK,6,FALSE),0)))))*1000000000000</f>
        <v>42500000000</v>
      </c>
    </row>
    <row r="40" spans="1:9" x14ac:dyDescent="0.3">
      <c r="A40">
        <v>38</v>
      </c>
      <c r="B40">
        <f t="shared" si="1"/>
        <v>8</v>
      </c>
      <c r="C40">
        <f t="shared" si="0"/>
        <v>4</v>
      </c>
      <c r="D40">
        <v>9026</v>
      </c>
      <c r="E40" s="1">
        <f>IF(C40=1,VLOOKUP(B40,balance!$K:$P,2,FALSE),IF(C40=2,VLOOKUP(B40,balance!$K:$P,3,FALSE),IF(C40=3,VLOOKUP(B40,balance!$K:$P,4,FALSE),IF(C40=4,VLOOKUP(B40,balance!$K:$P,5,FALSE),IF(C40=5,VLOOKUP(B40-1,balance!$K:$P,6,FALSE),0)))))</f>
        <v>425</v>
      </c>
      <c r="F40">
        <v>53</v>
      </c>
      <c r="G40">
        <f>IF(C40=1,VLOOKUP(FoxFire!B40,balance!$U:$Z,2,FALSE),IF(C40=2,VLOOKUP(B40,balance!$U:$Z,3,FALSE),IF(C40=3,VLOOKUP(B40,balance!$U:$Z,4,FALSE),IF(C40=4,VLOOKUP(B40,balance!$U:$Z,5,FALSE),IF(C40=5,VLOOKUP(B40-1,balance!$U:$Z,6,FALSE),0)))))/100</f>
        <v>1.07E-3</v>
      </c>
      <c r="H40">
        <v>2</v>
      </c>
      <c r="I40" s="1">
        <f>IF(C40=1,VLOOKUP(FoxFire!B40,balance!$AF:$AJ,2,FALSE),IF(C40=2,VLOOKUP(B40,balance!$AF:$AJ,3,FALSE),IF(C40=3,VLOOKUP(B40,balance!$AF:$AJ,4,FALSE),IF(C40=4,VLOOKUP(B40,balance!$AF:$AJ,5,FALSE),IF(C40=5,VLOOKUP(B40,balance!$AF:$AK,6,FALSE),0)))))*1000000000000</f>
        <v>42500000000</v>
      </c>
    </row>
    <row r="41" spans="1:9" x14ac:dyDescent="0.3">
      <c r="A41">
        <v>39</v>
      </c>
      <c r="B41">
        <f t="shared" si="1"/>
        <v>9</v>
      </c>
      <c r="C41">
        <f t="shared" si="0"/>
        <v>5</v>
      </c>
      <c r="D41">
        <v>9026</v>
      </c>
      <c r="E41" s="1">
        <f>IF(C41=1,VLOOKUP(B41,balance!$K:$P,2,FALSE),IF(C41=2,VLOOKUP(B41,balance!$K:$P,3,FALSE),IF(C41=3,VLOOKUP(B41,balance!$K:$P,4,FALSE),IF(C41=4,VLOOKUP(B41,balance!$K:$P,5,FALSE),IF(C41=5,VLOOKUP(B41-1,balance!$K:$P,6,FALSE),0)))))</f>
        <v>1700</v>
      </c>
      <c r="F41">
        <v>53</v>
      </c>
      <c r="G41">
        <f>IF(C41=1,VLOOKUP(FoxFire!B41,balance!$U:$Z,2,FALSE),IF(C41=2,VLOOKUP(B41,balance!$U:$Z,3,FALSE),IF(C41=3,VLOOKUP(B41,balance!$U:$Z,4,FALSE),IF(C41=4,VLOOKUP(B41,balance!$U:$Z,5,FALSE),IF(C41=5,VLOOKUP(B41-1,balance!$U:$Z,6,FALSE),0)))))/100</f>
        <v>7.7000000000000002E-3</v>
      </c>
      <c r="H41">
        <v>2</v>
      </c>
      <c r="I41" s="1">
        <f>IF(C41=1,VLOOKUP(FoxFire!B41,balance!$AF:$AJ,2,FALSE),IF(C41=2,VLOOKUP(B41,balance!$AF:$AJ,3,FALSE),IF(C41=3,VLOOKUP(B41,balance!$AF:$AJ,4,FALSE),IF(C41=4,VLOOKUP(B41,balance!$AF:$AJ,5,FALSE),IF(C41=5,VLOOKUP(B41,balance!$AF:$AK,6,FALSE),0)))))*1000000000000</f>
        <v>180000000000</v>
      </c>
    </row>
    <row r="42" spans="1:9" x14ac:dyDescent="0.3">
      <c r="A42">
        <v>40</v>
      </c>
      <c r="B42">
        <f t="shared" si="1"/>
        <v>9</v>
      </c>
      <c r="C42">
        <f t="shared" si="0"/>
        <v>1</v>
      </c>
      <c r="D42">
        <v>9026</v>
      </c>
      <c r="E42" s="1">
        <f>IF(C42=1,VLOOKUP(B42,balance!$K:$P,2,FALSE),IF(C42=2,VLOOKUP(B42,balance!$K:$P,3,FALSE),IF(C42=3,VLOOKUP(B42,balance!$K:$P,4,FALSE),IF(C42=4,VLOOKUP(B42,balance!$K:$P,5,FALSE),IF(C42=5,VLOOKUP(B42-1,balance!$K:$P,6,FALSE),0)))))</f>
        <v>450</v>
      </c>
      <c r="F42">
        <v>53</v>
      </c>
      <c r="G42">
        <f>IF(C42=1,VLOOKUP(FoxFire!B42,balance!$U:$Z,2,FALSE),IF(C42=2,VLOOKUP(B42,balance!$U:$Z,3,FALSE),IF(C42=3,VLOOKUP(B42,balance!$U:$Z,4,FALSE),IF(C42=4,VLOOKUP(B42,balance!$U:$Z,5,FALSE),IF(C42=5,VLOOKUP(B42-1,balance!$U:$Z,6,FALSE),0)))))/100</f>
        <v>1.08E-3</v>
      </c>
      <c r="H42">
        <v>2</v>
      </c>
      <c r="I42" s="1">
        <f>IF(C42=1,VLOOKUP(FoxFire!B42,balance!$AF:$AJ,2,FALSE),IF(C42=2,VLOOKUP(B42,balance!$AF:$AJ,3,FALSE),IF(C42=3,VLOOKUP(B42,balance!$AF:$AJ,4,FALSE),IF(C42=4,VLOOKUP(B42,balance!$AF:$AJ,5,FALSE),IF(C42=5,VLOOKUP(B42,balance!$AF:$AK,6,FALSE),0)))))*1000000000000</f>
        <v>45000000000</v>
      </c>
    </row>
    <row r="43" spans="1:9" x14ac:dyDescent="0.3">
      <c r="A43">
        <v>41</v>
      </c>
      <c r="B43">
        <f t="shared" si="1"/>
        <v>9</v>
      </c>
      <c r="C43">
        <f t="shared" si="0"/>
        <v>2</v>
      </c>
      <c r="D43">
        <v>9026</v>
      </c>
      <c r="E43" s="1">
        <f>IF(C43=1,VLOOKUP(B43,balance!$K:$P,2,FALSE),IF(C43=2,VLOOKUP(B43,balance!$K:$P,3,FALSE),IF(C43=3,VLOOKUP(B43,balance!$K:$P,4,FALSE),IF(C43=4,VLOOKUP(B43,balance!$K:$P,5,FALSE),IF(C43=5,VLOOKUP(B43-1,balance!$K:$P,6,FALSE),0)))))</f>
        <v>450</v>
      </c>
      <c r="F43">
        <v>53</v>
      </c>
      <c r="G43">
        <f>IF(C43=1,VLOOKUP(FoxFire!B43,balance!$U:$Z,2,FALSE),IF(C43=2,VLOOKUP(B43,balance!$U:$Z,3,FALSE),IF(C43=3,VLOOKUP(B43,balance!$U:$Z,4,FALSE),IF(C43=4,VLOOKUP(B43,balance!$U:$Z,5,FALSE),IF(C43=5,VLOOKUP(B43-1,balance!$U:$Z,6,FALSE),0)))))/100</f>
        <v>1.08E-3</v>
      </c>
      <c r="H43">
        <v>2</v>
      </c>
      <c r="I43" s="1">
        <f>IF(C43=1,VLOOKUP(FoxFire!B43,balance!$AF:$AJ,2,FALSE),IF(C43=2,VLOOKUP(B43,balance!$AF:$AJ,3,FALSE),IF(C43=3,VLOOKUP(B43,balance!$AF:$AJ,4,FALSE),IF(C43=4,VLOOKUP(B43,balance!$AF:$AJ,5,FALSE),IF(C43=5,VLOOKUP(B43,balance!$AF:$AK,6,FALSE),0)))))*1000000000000</f>
        <v>45000000000</v>
      </c>
    </row>
    <row r="44" spans="1:9" x14ac:dyDescent="0.3">
      <c r="A44">
        <v>42</v>
      </c>
      <c r="B44">
        <f t="shared" si="1"/>
        <v>9</v>
      </c>
      <c r="C44">
        <f t="shared" si="0"/>
        <v>3</v>
      </c>
      <c r="D44">
        <v>9026</v>
      </c>
      <c r="E44" s="1">
        <f>IF(C44=1,VLOOKUP(B44,balance!$K:$P,2,FALSE),IF(C44=2,VLOOKUP(B44,balance!$K:$P,3,FALSE),IF(C44=3,VLOOKUP(B44,balance!$K:$P,4,FALSE),IF(C44=4,VLOOKUP(B44,balance!$K:$P,5,FALSE),IF(C44=5,VLOOKUP(B44-1,balance!$K:$P,6,FALSE),0)))))</f>
        <v>450</v>
      </c>
      <c r="F44">
        <v>53</v>
      </c>
      <c r="G44">
        <f>IF(C44=1,VLOOKUP(FoxFire!B44,balance!$U:$Z,2,FALSE),IF(C44=2,VLOOKUP(B44,balance!$U:$Z,3,FALSE),IF(C44=3,VLOOKUP(B44,balance!$U:$Z,4,FALSE),IF(C44=4,VLOOKUP(B44,balance!$U:$Z,5,FALSE),IF(C44=5,VLOOKUP(B44-1,balance!$U:$Z,6,FALSE),0)))))/100</f>
        <v>1.08E-3</v>
      </c>
      <c r="H44">
        <v>2</v>
      </c>
      <c r="I44" s="1">
        <f>IF(C44=1,VLOOKUP(FoxFire!B44,balance!$AF:$AJ,2,FALSE),IF(C44=2,VLOOKUP(B44,balance!$AF:$AJ,3,FALSE),IF(C44=3,VLOOKUP(B44,balance!$AF:$AJ,4,FALSE),IF(C44=4,VLOOKUP(B44,balance!$AF:$AJ,5,FALSE),IF(C44=5,VLOOKUP(B44,balance!$AF:$AK,6,FALSE),0)))))*1000000000000</f>
        <v>45000000000</v>
      </c>
    </row>
    <row r="45" spans="1:9" x14ac:dyDescent="0.3">
      <c r="A45">
        <v>43</v>
      </c>
      <c r="B45">
        <f t="shared" si="1"/>
        <v>9</v>
      </c>
      <c r="C45">
        <f t="shared" si="0"/>
        <v>4</v>
      </c>
      <c r="D45">
        <v>9026</v>
      </c>
      <c r="E45" s="1">
        <f>IF(C45=1,VLOOKUP(B45,balance!$K:$P,2,FALSE),IF(C45=2,VLOOKUP(B45,balance!$K:$P,3,FALSE),IF(C45=3,VLOOKUP(B45,balance!$K:$P,4,FALSE),IF(C45=4,VLOOKUP(B45,balance!$K:$P,5,FALSE),IF(C45=5,VLOOKUP(B45-1,balance!$K:$P,6,FALSE),0)))))</f>
        <v>450</v>
      </c>
      <c r="F45">
        <v>53</v>
      </c>
      <c r="G45">
        <f>IF(C45=1,VLOOKUP(FoxFire!B45,balance!$U:$Z,2,FALSE),IF(C45=2,VLOOKUP(B45,balance!$U:$Z,3,FALSE),IF(C45=3,VLOOKUP(B45,balance!$U:$Z,4,FALSE),IF(C45=4,VLOOKUP(B45,balance!$U:$Z,5,FALSE),IF(C45=5,VLOOKUP(B45-1,balance!$U:$Z,6,FALSE),0)))))/100</f>
        <v>1.08E-3</v>
      </c>
      <c r="H45">
        <v>2</v>
      </c>
      <c r="I45" s="1">
        <f>IF(C45=1,VLOOKUP(FoxFire!B45,balance!$AF:$AJ,2,FALSE),IF(C45=2,VLOOKUP(B45,balance!$AF:$AJ,3,FALSE),IF(C45=3,VLOOKUP(B45,balance!$AF:$AJ,4,FALSE),IF(C45=4,VLOOKUP(B45,balance!$AF:$AJ,5,FALSE),IF(C45=5,VLOOKUP(B45,balance!$AF:$AK,6,FALSE),0)))))*1000000000000</f>
        <v>45000000000</v>
      </c>
    </row>
    <row r="46" spans="1:9" x14ac:dyDescent="0.3">
      <c r="A46">
        <v>44</v>
      </c>
      <c r="B46">
        <f t="shared" si="1"/>
        <v>10</v>
      </c>
      <c r="C46">
        <f t="shared" si="0"/>
        <v>5</v>
      </c>
      <c r="D46">
        <v>9026</v>
      </c>
      <c r="E46" s="1">
        <f>IF(C46=1,VLOOKUP(B46,balance!$K:$P,2,FALSE),IF(C46=2,VLOOKUP(B46,balance!$K:$P,3,FALSE),IF(C46=3,VLOOKUP(B46,balance!$K:$P,4,FALSE),IF(C46=4,VLOOKUP(B46,balance!$K:$P,5,FALSE),IF(C46=5,VLOOKUP(B46-1,balance!$K:$P,6,FALSE),0)))))</f>
        <v>1800</v>
      </c>
      <c r="F46">
        <v>53</v>
      </c>
      <c r="G46">
        <f>IF(C46=1,VLOOKUP(FoxFire!B46,balance!$U:$Z,2,FALSE),IF(C46=2,VLOOKUP(B46,balance!$U:$Z,3,FALSE),IF(C46=3,VLOOKUP(B46,balance!$U:$Z,4,FALSE),IF(C46=4,VLOOKUP(B46,balance!$U:$Z,5,FALSE),IF(C46=5,VLOOKUP(B46-1,balance!$U:$Z,6,FALSE),0)))))/100</f>
        <v>8.3000000000000001E-3</v>
      </c>
      <c r="H46">
        <v>2</v>
      </c>
      <c r="I46" s="1">
        <f>IF(C46=1,VLOOKUP(FoxFire!B46,balance!$AF:$AJ,2,FALSE),IF(C46=2,VLOOKUP(B46,balance!$AF:$AJ,3,FALSE),IF(C46=3,VLOOKUP(B46,balance!$AF:$AJ,4,FALSE),IF(C46=4,VLOOKUP(B46,balance!$AF:$AJ,5,FALSE),IF(C46=5,VLOOKUP(B46,balance!$AF:$AK,6,FALSE),0)))))*1000000000000</f>
        <v>190000000000</v>
      </c>
    </row>
    <row r="47" spans="1:9" x14ac:dyDescent="0.3">
      <c r="A47">
        <v>45</v>
      </c>
      <c r="B47">
        <f t="shared" si="1"/>
        <v>10</v>
      </c>
      <c r="C47">
        <f t="shared" si="0"/>
        <v>1</v>
      </c>
      <c r="D47">
        <v>9026</v>
      </c>
      <c r="E47" s="1">
        <f>IF(C47=1,VLOOKUP(B47,balance!$K:$P,2,FALSE),IF(C47=2,VLOOKUP(B47,balance!$K:$P,3,FALSE),IF(C47=3,VLOOKUP(B47,balance!$K:$P,4,FALSE),IF(C47=4,VLOOKUP(B47,balance!$K:$P,5,FALSE),IF(C47=5,VLOOKUP(B47-1,balance!$K:$P,6,FALSE),0)))))</f>
        <v>475</v>
      </c>
      <c r="F47">
        <v>53</v>
      </c>
      <c r="G47">
        <f>IF(C47=1,VLOOKUP(FoxFire!B47,balance!$U:$Z,2,FALSE),IF(C47=2,VLOOKUP(B47,balance!$U:$Z,3,FALSE),IF(C47=3,VLOOKUP(B47,balance!$U:$Z,4,FALSE),IF(C47=4,VLOOKUP(B47,balance!$U:$Z,5,FALSE),IF(C47=5,VLOOKUP(B47-1,balance!$U:$Z,6,FALSE),0)))))/100</f>
        <v>1.09E-3</v>
      </c>
      <c r="H47">
        <v>2</v>
      </c>
      <c r="I47" s="1">
        <f>IF(C47=1,VLOOKUP(FoxFire!B47,balance!$AF:$AJ,2,FALSE),IF(C47=2,VLOOKUP(B47,balance!$AF:$AJ,3,FALSE),IF(C47=3,VLOOKUP(B47,balance!$AF:$AJ,4,FALSE),IF(C47=4,VLOOKUP(B47,balance!$AF:$AJ,5,FALSE),IF(C47=5,VLOOKUP(B47,balance!$AF:$AK,6,FALSE),0)))))*1000000000000</f>
        <v>47500000000</v>
      </c>
    </row>
    <row r="48" spans="1:9" x14ac:dyDescent="0.3">
      <c r="A48">
        <v>46</v>
      </c>
      <c r="B48">
        <f t="shared" si="1"/>
        <v>10</v>
      </c>
      <c r="C48">
        <f t="shared" si="0"/>
        <v>2</v>
      </c>
      <c r="D48">
        <v>9026</v>
      </c>
      <c r="E48" s="1">
        <f>IF(C48=1,VLOOKUP(B48,balance!$K:$P,2,FALSE),IF(C48=2,VLOOKUP(B48,balance!$K:$P,3,FALSE),IF(C48=3,VLOOKUP(B48,balance!$K:$P,4,FALSE),IF(C48=4,VLOOKUP(B48,balance!$K:$P,5,FALSE),IF(C48=5,VLOOKUP(B48-1,balance!$K:$P,6,FALSE),0)))))</f>
        <v>475</v>
      </c>
      <c r="F48">
        <v>53</v>
      </c>
      <c r="G48">
        <f>IF(C48=1,VLOOKUP(FoxFire!B48,balance!$U:$Z,2,FALSE),IF(C48=2,VLOOKUP(B48,balance!$U:$Z,3,FALSE),IF(C48=3,VLOOKUP(B48,balance!$U:$Z,4,FALSE),IF(C48=4,VLOOKUP(B48,balance!$U:$Z,5,FALSE),IF(C48=5,VLOOKUP(B48-1,balance!$U:$Z,6,FALSE),0)))))/100</f>
        <v>1.09E-3</v>
      </c>
      <c r="H48">
        <v>2</v>
      </c>
      <c r="I48" s="1">
        <f>IF(C48=1,VLOOKUP(FoxFire!B48,balance!$AF:$AJ,2,FALSE),IF(C48=2,VLOOKUP(B48,balance!$AF:$AJ,3,FALSE),IF(C48=3,VLOOKUP(B48,balance!$AF:$AJ,4,FALSE),IF(C48=4,VLOOKUP(B48,balance!$AF:$AJ,5,FALSE),IF(C48=5,VLOOKUP(B48,balance!$AF:$AK,6,FALSE),0)))))*1000000000000</f>
        <v>47500000000</v>
      </c>
    </row>
    <row r="49" spans="1:9" x14ac:dyDescent="0.3">
      <c r="A49">
        <v>47</v>
      </c>
      <c r="B49">
        <f t="shared" si="1"/>
        <v>10</v>
      </c>
      <c r="C49">
        <f t="shared" si="0"/>
        <v>3</v>
      </c>
      <c r="D49">
        <v>9026</v>
      </c>
      <c r="E49" s="1">
        <f>IF(C49=1,VLOOKUP(B49,balance!$K:$P,2,FALSE),IF(C49=2,VLOOKUP(B49,balance!$K:$P,3,FALSE),IF(C49=3,VLOOKUP(B49,balance!$K:$P,4,FALSE),IF(C49=4,VLOOKUP(B49,balance!$K:$P,5,FALSE),IF(C49=5,VLOOKUP(B49-1,balance!$K:$P,6,FALSE),0)))))</f>
        <v>475</v>
      </c>
      <c r="F49">
        <v>53</v>
      </c>
      <c r="G49">
        <f>IF(C49=1,VLOOKUP(FoxFire!B49,balance!$U:$Z,2,FALSE),IF(C49=2,VLOOKUP(B49,balance!$U:$Z,3,FALSE),IF(C49=3,VLOOKUP(B49,balance!$U:$Z,4,FALSE),IF(C49=4,VLOOKUP(B49,balance!$U:$Z,5,FALSE),IF(C49=5,VLOOKUP(B49-1,balance!$U:$Z,6,FALSE),0)))))/100</f>
        <v>1.09E-3</v>
      </c>
      <c r="H49">
        <v>2</v>
      </c>
      <c r="I49" s="1">
        <f>IF(C49=1,VLOOKUP(FoxFire!B49,balance!$AF:$AJ,2,FALSE),IF(C49=2,VLOOKUP(B49,balance!$AF:$AJ,3,FALSE),IF(C49=3,VLOOKUP(B49,balance!$AF:$AJ,4,FALSE),IF(C49=4,VLOOKUP(B49,balance!$AF:$AJ,5,FALSE),IF(C49=5,VLOOKUP(B49,balance!$AF:$AK,6,FALSE),0)))))*1000000000000</f>
        <v>47500000000</v>
      </c>
    </row>
    <row r="50" spans="1:9" x14ac:dyDescent="0.3">
      <c r="A50">
        <v>48</v>
      </c>
      <c r="B50">
        <f t="shared" si="1"/>
        <v>10</v>
      </c>
      <c r="C50">
        <f t="shared" si="0"/>
        <v>4</v>
      </c>
      <c r="D50">
        <v>9026</v>
      </c>
      <c r="E50" s="1">
        <f>IF(C50=1,VLOOKUP(B50,balance!$K:$P,2,FALSE),IF(C50=2,VLOOKUP(B50,balance!$K:$P,3,FALSE),IF(C50=3,VLOOKUP(B50,balance!$K:$P,4,FALSE),IF(C50=4,VLOOKUP(B50,balance!$K:$P,5,FALSE),IF(C50=5,VLOOKUP(B50-1,balance!$K:$P,6,FALSE),0)))))</f>
        <v>475</v>
      </c>
      <c r="F50">
        <v>53</v>
      </c>
      <c r="G50">
        <f>IF(C50=1,VLOOKUP(FoxFire!B50,balance!$U:$Z,2,FALSE),IF(C50=2,VLOOKUP(B50,balance!$U:$Z,3,FALSE),IF(C50=3,VLOOKUP(B50,balance!$U:$Z,4,FALSE),IF(C50=4,VLOOKUP(B50,balance!$U:$Z,5,FALSE),IF(C50=5,VLOOKUP(B50-1,balance!$U:$Z,6,FALSE),0)))))/100</f>
        <v>1.09E-3</v>
      </c>
      <c r="H50">
        <v>2</v>
      </c>
      <c r="I50" s="1">
        <f>IF(C50=1,VLOOKUP(FoxFire!B50,balance!$AF:$AJ,2,FALSE),IF(C50=2,VLOOKUP(B50,balance!$AF:$AJ,3,FALSE),IF(C50=3,VLOOKUP(B50,balance!$AF:$AJ,4,FALSE),IF(C50=4,VLOOKUP(B50,balance!$AF:$AJ,5,FALSE),IF(C50=5,VLOOKUP(B50,balance!$AF:$AK,6,FALSE),0)))))*1000000000000</f>
        <v>47500000000</v>
      </c>
    </row>
    <row r="51" spans="1:9" x14ac:dyDescent="0.3">
      <c r="A51">
        <v>49</v>
      </c>
      <c r="B51">
        <f t="shared" si="1"/>
        <v>11</v>
      </c>
      <c r="C51">
        <f t="shared" si="0"/>
        <v>5</v>
      </c>
      <c r="D51">
        <v>9026</v>
      </c>
      <c r="E51" s="1">
        <f>IF(C51=1,VLOOKUP(B51,balance!$K:$P,2,FALSE),IF(C51=2,VLOOKUP(B51,balance!$K:$P,3,FALSE),IF(C51=3,VLOOKUP(B51,balance!$K:$P,4,FALSE),IF(C51=4,VLOOKUP(B51,balance!$K:$P,5,FALSE),IF(C51=5,VLOOKUP(B51-1,balance!$K:$P,6,FALSE),0)))))</f>
        <v>1900</v>
      </c>
      <c r="F51">
        <v>53</v>
      </c>
      <c r="G51">
        <f>IF(C51=1,VLOOKUP(FoxFire!B51,balance!$U:$Z,2,FALSE),IF(C51=2,VLOOKUP(B51,balance!$U:$Z,3,FALSE),IF(C51=3,VLOOKUP(B51,balance!$U:$Z,4,FALSE),IF(C51=4,VLOOKUP(B51,balance!$U:$Z,5,FALSE),IF(C51=5,VLOOKUP(B51-1,balance!$U:$Z,6,FALSE),0)))))/100</f>
        <v>8.8999999999999999E-3</v>
      </c>
      <c r="H51">
        <v>2</v>
      </c>
      <c r="I51" s="1">
        <f>IF(C51=1,VLOOKUP(FoxFire!B51,balance!$AF:$AJ,2,FALSE),IF(C51=2,VLOOKUP(B51,balance!$AF:$AJ,3,FALSE),IF(C51=3,VLOOKUP(B51,balance!$AF:$AJ,4,FALSE),IF(C51=4,VLOOKUP(B51,balance!$AF:$AJ,5,FALSE),IF(C51=5,VLOOKUP(B51,balance!$AF:$AK,6,FALSE),0)))))*1000000000000</f>
        <v>200000000000</v>
      </c>
    </row>
    <row r="52" spans="1:9" x14ac:dyDescent="0.3">
      <c r="A52">
        <v>50</v>
      </c>
      <c r="B52">
        <f t="shared" si="1"/>
        <v>11</v>
      </c>
      <c r="C52">
        <f t="shared" si="0"/>
        <v>1</v>
      </c>
      <c r="D52">
        <v>9026</v>
      </c>
      <c r="E52" s="1">
        <f>IF(C52=1,VLOOKUP(B52,balance!$K:$P,2,FALSE),IF(C52=2,VLOOKUP(B52,balance!$K:$P,3,FALSE),IF(C52=3,VLOOKUP(B52,balance!$K:$P,4,FALSE),IF(C52=4,VLOOKUP(B52,balance!$K:$P,5,FALSE),IF(C52=5,VLOOKUP(B52-1,balance!$K:$P,6,FALSE),0)))))</f>
        <v>500</v>
      </c>
      <c r="F52">
        <v>53</v>
      </c>
      <c r="G52">
        <f>IF(C52=1,VLOOKUP(FoxFire!B52,balance!$U:$Z,2,FALSE),IF(C52=2,VLOOKUP(B52,balance!$U:$Z,3,FALSE),IF(C52=3,VLOOKUP(B52,balance!$U:$Z,4,FALSE),IF(C52=4,VLOOKUP(B52,balance!$U:$Z,5,FALSE),IF(C52=5,VLOOKUP(B52-1,balance!$U:$Z,6,FALSE),0)))))/100</f>
        <v>1.1000000000000001E-3</v>
      </c>
      <c r="H52">
        <v>2</v>
      </c>
      <c r="I52" s="1">
        <f>IF(C52=1,VLOOKUP(FoxFire!B52,balance!$AF:$AJ,2,FALSE),IF(C52=2,VLOOKUP(B52,balance!$AF:$AJ,3,FALSE),IF(C52=3,VLOOKUP(B52,balance!$AF:$AJ,4,FALSE),IF(C52=4,VLOOKUP(B52,balance!$AF:$AJ,5,FALSE),IF(C52=5,VLOOKUP(B52,balance!$AF:$AK,6,FALSE),0)))))*1000000000000</f>
        <v>50000000000</v>
      </c>
    </row>
    <row r="53" spans="1:9" x14ac:dyDescent="0.3">
      <c r="A53">
        <v>51</v>
      </c>
      <c r="B53">
        <f t="shared" si="1"/>
        <v>11</v>
      </c>
      <c r="C53">
        <f t="shared" si="0"/>
        <v>2</v>
      </c>
      <c r="D53">
        <v>9026</v>
      </c>
      <c r="E53" s="1">
        <f>IF(C53=1,VLOOKUP(B53,balance!$K:$P,2,FALSE),IF(C53=2,VLOOKUP(B53,balance!$K:$P,3,FALSE),IF(C53=3,VLOOKUP(B53,balance!$K:$P,4,FALSE),IF(C53=4,VLOOKUP(B53,balance!$K:$P,5,FALSE),IF(C53=5,VLOOKUP(B53-1,balance!$K:$P,6,FALSE),0)))))</f>
        <v>500</v>
      </c>
      <c r="F53">
        <v>53</v>
      </c>
      <c r="G53">
        <f>IF(C53=1,VLOOKUP(FoxFire!B53,balance!$U:$Z,2,FALSE),IF(C53=2,VLOOKUP(B53,balance!$U:$Z,3,FALSE),IF(C53=3,VLOOKUP(B53,balance!$U:$Z,4,FALSE),IF(C53=4,VLOOKUP(B53,balance!$U:$Z,5,FALSE),IF(C53=5,VLOOKUP(B53-1,balance!$U:$Z,6,FALSE),0)))))/100</f>
        <v>1.1000000000000001E-3</v>
      </c>
      <c r="H53">
        <v>2</v>
      </c>
      <c r="I53" s="1">
        <f>IF(C53=1,VLOOKUP(FoxFire!B53,balance!$AF:$AJ,2,FALSE),IF(C53=2,VLOOKUP(B53,balance!$AF:$AJ,3,FALSE),IF(C53=3,VLOOKUP(B53,balance!$AF:$AJ,4,FALSE),IF(C53=4,VLOOKUP(B53,balance!$AF:$AJ,5,FALSE),IF(C53=5,VLOOKUP(B53,balance!$AF:$AK,6,FALSE),0)))))*1000000000000</f>
        <v>50000000000</v>
      </c>
    </row>
    <row r="54" spans="1:9" x14ac:dyDescent="0.3">
      <c r="A54">
        <v>52</v>
      </c>
      <c r="B54">
        <f t="shared" si="1"/>
        <v>11</v>
      </c>
      <c r="C54">
        <f t="shared" si="0"/>
        <v>3</v>
      </c>
      <c r="D54">
        <v>9026</v>
      </c>
      <c r="E54" s="1">
        <f>IF(C54=1,VLOOKUP(B54,balance!$K:$P,2,FALSE),IF(C54=2,VLOOKUP(B54,balance!$K:$P,3,FALSE),IF(C54=3,VLOOKUP(B54,balance!$K:$P,4,FALSE),IF(C54=4,VLOOKUP(B54,balance!$K:$P,5,FALSE),IF(C54=5,VLOOKUP(B54-1,balance!$K:$P,6,FALSE),0)))))</f>
        <v>500</v>
      </c>
      <c r="F54">
        <v>53</v>
      </c>
      <c r="G54">
        <f>IF(C54=1,VLOOKUP(FoxFire!B54,balance!$U:$Z,2,FALSE),IF(C54=2,VLOOKUP(B54,balance!$U:$Z,3,FALSE),IF(C54=3,VLOOKUP(B54,balance!$U:$Z,4,FALSE),IF(C54=4,VLOOKUP(B54,balance!$U:$Z,5,FALSE),IF(C54=5,VLOOKUP(B54-1,balance!$U:$Z,6,FALSE),0)))))/100</f>
        <v>1.1000000000000001E-3</v>
      </c>
      <c r="H54">
        <v>2</v>
      </c>
      <c r="I54" s="1">
        <f>IF(C54=1,VLOOKUP(FoxFire!B54,balance!$AF:$AJ,2,FALSE),IF(C54=2,VLOOKUP(B54,balance!$AF:$AJ,3,FALSE),IF(C54=3,VLOOKUP(B54,balance!$AF:$AJ,4,FALSE),IF(C54=4,VLOOKUP(B54,balance!$AF:$AJ,5,FALSE),IF(C54=5,VLOOKUP(B54,balance!$AF:$AK,6,FALSE),0)))))*1000000000000</f>
        <v>50000000000</v>
      </c>
    </row>
    <row r="55" spans="1:9" x14ac:dyDescent="0.3">
      <c r="A55">
        <v>53</v>
      </c>
      <c r="B55">
        <f t="shared" si="1"/>
        <v>11</v>
      </c>
      <c r="C55">
        <f t="shared" si="0"/>
        <v>4</v>
      </c>
      <c r="D55">
        <v>9026</v>
      </c>
      <c r="E55" s="1">
        <f>IF(C55=1,VLOOKUP(B55,balance!$K:$P,2,FALSE),IF(C55=2,VLOOKUP(B55,balance!$K:$P,3,FALSE),IF(C55=3,VLOOKUP(B55,balance!$K:$P,4,FALSE),IF(C55=4,VLOOKUP(B55,balance!$K:$P,5,FALSE),IF(C55=5,VLOOKUP(B55-1,balance!$K:$P,6,FALSE),0)))))</f>
        <v>500</v>
      </c>
      <c r="F55">
        <v>53</v>
      </c>
      <c r="G55">
        <f>IF(C55=1,VLOOKUP(FoxFire!B55,balance!$U:$Z,2,FALSE),IF(C55=2,VLOOKUP(B55,balance!$U:$Z,3,FALSE),IF(C55=3,VLOOKUP(B55,balance!$U:$Z,4,FALSE),IF(C55=4,VLOOKUP(B55,balance!$U:$Z,5,FALSE),IF(C55=5,VLOOKUP(B55-1,balance!$U:$Z,6,FALSE),0)))))/100</f>
        <v>1.1000000000000001E-3</v>
      </c>
      <c r="H55">
        <v>2</v>
      </c>
      <c r="I55" s="1">
        <f>IF(C55=1,VLOOKUP(FoxFire!B55,balance!$AF:$AJ,2,FALSE),IF(C55=2,VLOOKUP(B55,balance!$AF:$AJ,3,FALSE),IF(C55=3,VLOOKUP(B55,balance!$AF:$AJ,4,FALSE),IF(C55=4,VLOOKUP(B55,balance!$AF:$AJ,5,FALSE),IF(C55=5,VLOOKUP(B55,balance!$AF:$AK,6,FALSE),0)))))*1000000000000</f>
        <v>50000000000</v>
      </c>
    </row>
    <row r="56" spans="1:9" x14ac:dyDescent="0.3">
      <c r="A56">
        <v>54</v>
      </c>
      <c r="B56">
        <f t="shared" si="1"/>
        <v>12</v>
      </c>
      <c r="C56">
        <f t="shared" si="0"/>
        <v>5</v>
      </c>
      <c r="D56">
        <v>9026</v>
      </c>
      <c r="E56" s="1">
        <f>IF(C56=1,VLOOKUP(B56,balance!$K:$P,2,FALSE),IF(C56=2,VLOOKUP(B56,balance!$K:$P,3,FALSE),IF(C56=3,VLOOKUP(B56,balance!$K:$P,4,FALSE),IF(C56=4,VLOOKUP(B56,balance!$K:$P,5,FALSE),IF(C56=5,VLOOKUP(B56-1,balance!$K:$P,6,FALSE),0)))))</f>
        <v>2000</v>
      </c>
      <c r="F56">
        <v>53</v>
      </c>
      <c r="G56">
        <f>IF(C56=1,VLOOKUP(FoxFire!B56,balance!$U:$Z,2,FALSE),IF(C56=2,VLOOKUP(B56,balance!$U:$Z,3,FALSE),IF(C56=3,VLOOKUP(B56,balance!$U:$Z,4,FALSE),IF(C56=4,VLOOKUP(B56,balance!$U:$Z,5,FALSE),IF(C56=5,VLOOKUP(B56-1,balance!$U:$Z,6,FALSE),0)))))/100</f>
        <v>9.4999999999999998E-3</v>
      </c>
      <c r="H56">
        <v>2</v>
      </c>
      <c r="I56" s="1">
        <f>IF(C56=1,VLOOKUP(FoxFire!B56,balance!$AF:$AJ,2,FALSE),IF(C56=2,VLOOKUP(B56,balance!$AF:$AJ,3,FALSE),IF(C56=3,VLOOKUP(B56,balance!$AF:$AJ,4,FALSE),IF(C56=4,VLOOKUP(B56,balance!$AF:$AJ,5,FALSE),IF(C56=5,VLOOKUP(B56,balance!$AF:$AK,6,FALSE),0)))))*1000000000000</f>
        <v>210000000000</v>
      </c>
    </row>
    <row r="57" spans="1:9" x14ac:dyDescent="0.3">
      <c r="A57">
        <v>55</v>
      </c>
      <c r="B57">
        <f t="shared" si="1"/>
        <v>12</v>
      </c>
      <c r="C57">
        <f t="shared" si="0"/>
        <v>1</v>
      </c>
      <c r="D57">
        <v>9026</v>
      </c>
      <c r="E57" s="1">
        <f>IF(C57=1,VLOOKUP(B57,balance!$K:$P,2,FALSE),IF(C57=2,VLOOKUP(B57,balance!$K:$P,3,FALSE),IF(C57=3,VLOOKUP(B57,balance!$K:$P,4,FALSE),IF(C57=4,VLOOKUP(B57,balance!$K:$P,5,FALSE),IF(C57=5,VLOOKUP(B57-1,balance!$K:$P,6,FALSE),0)))))</f>
        <v>525</v>
      </c>
      <c r="F57">
        <v>53</v>
      </c>
      <c r="G57">
        <f>IF(C57=1,VLOOKUP(FoxFire!B57,balance!$U:$Z,2,FALSE),IF(C57=2,VLOOKUP(B57,balance!$U:$Z,3,FALSE),IF(C57=3,VLOOKUP(B57,balance!$U:$Z,4,FALSE),IF(C57=4,VLOOKUP(B57,balance!$U:$Z,5,FALSE),IF(C57=5,VLOOKUP(B57-1,balance!$U:$Z,6,FALSE),0)))))/100</f>
        <v>1.1100000000000001E-3</v>
      </c>
      <c r="H57">
        <v>2</v>
      </c>
      <c r="I57" s="1">
        <f>IF(C57=1,VLOOKUP(FoxFire!B57,balance!$AF:$AJ,2,FALSE),IF(C57=2,VLOOKUP(B57,balance!$AF:$AJ,3,FALSE),IF(C57=3,VLOOKUP(B57,balance!$AF:$AJ,4,FALSE),IF(C57=4,VLOOKUP(B57,balance!$AF:$AJ,5,FALSE),IF(C57=5,VLOOKUP(B57,balance!$AF:$AK,6,FALSE),0)))))*1000000000000</f>
        <v>52500000000</v>
      </c>
    </row>
    <row r="58" spans="1:9" x14ac:dyDescent="0.3">
      <c r="A58">
        <v>56</v>
      </c>
      <c r="B58">
        <f t="shared" si="1"/>
        <v>12</v>
      </c>
      <c r="C58">
        <f t="shared" si="0"/>
        <v>2</v>
      </c>
      <c r="D58">
        <v>9026</v>
      </c>
      <c r="E58" s="1">
        <f>IF(C58=1,VLOOKUP(B58,balance!$K:$P,2,FALSE),IF(C58=2,VLOOKUP(B58,balance!$K:$P,3,FALSE),IF(C58=3,VLOOKUP(B58,balance!$K:$P,4,FALSE),IF(C58=4,VLOOKUP(B58,balance!$K:$P,5,FALSE),IF(C58=5,VLOOKUP(B58-1,balance!$K:$P,6,FALSE),0)))))</f>
        <v>525</v>
      </c>
      <c r="F58">
        <v>53</v>
      </c>
      <c r="G58">
        <f>IF(C58=1,VLOOKUP(FoxFire!B58,balance!$U:$Z,2,FALSE),IF(C58=2,VLOOKUP(B58,balance!$U:$Z,3,FALSE),IF(C58=3,VLOOKUP(B58,balance!$U:$Z,4,FALSE),IF(C58=4,VLOOKUP(B58,balance!$U:$Z,5,FALSE),IF(C58=5,VLOOKUP(B58-1,balance!$U:$Z,6,FALSE),0)))))/100</f>
        <v>1.1100000000000001E-3</v>
      </c>
      <c r="H58">
        <v>2</v>
      </c>
      <c r="I58" s="1">
        <f>IF(C58=1,VLOOKUP(FoxFire!B58,balance!$AF:$AJ,2,FALSE),IF(C58=2,VLOOKUP(B58,balance!$AF:$AJ,3,FALSE),IF(C58=3,VLOOKUP(B58,balance!$AF:$AJ,4,FALSE),IF(C58=4,VLOOKUP(B58,balance!$AF:$AJ,5,FALSE),IF(C58=5,VLOOKUP(B58,balance!$AF:$AK,6,FALSE),0)))))*1000000000000</f>
        <v>52500000000</v>
      </c>
    </row>
    <row r="59" spans="1:9" x14ac:dyDescent="0.3">
      <c r="A59">
        <v>57</v>
      </c>
      <c r="B59">
        <f t="shared" si="1"/>
        <v>12</v>
      </c>
      <c r="C59">
        <f t="shared" si="0"/>
        <v>3</v>
      </c>
      <c r="D59">
        <v>9026</v>
      </c>
      <c r="E59" s="1">
        <f>IF(C59=1,VLOOKUP(B59,balance!$K:$P,2,FALSE),IF(C59=2,VLOOKUP(B59,balance!$K:$P,3,FALSE),IF(C59=3,VLOOKUP(B59,balance!$K:$P,4,FALSE),IF(C59=4,VLOOKUP(B59,balance!$K:$P,5,FALSE),IF(C59=5,VLOOKUP(B59-1,balance!$K:$P,6,FALSE),0)))))</f>
        <v>525</v>
      </c>
      <c r="F59">
        <v>53</v>
      </c>
      <c r="G59">
        <f>IF(C59=1,VLOOKUP(FoxFire!B59,balance!$U:$Z,2,FALSE),IF(C59=2,VLOOKUP(B59,balance!$U:$Z,3,FALSE),IF(C59=3,VLOOKUP(B59,balance!$U:$Z,4,FALSE),IF(C59=4,VLOOKUP(B59,balance!$U:$Z,5,FALSE),IF(C59=5,VLOOKUP(B59-1,balance!$U:$Z,6,FALSE),0)))))/100</f>
        <v>1.1100000000000001E-3</v>
      </c>
      <c r="H59">
        <v>2</v>
      </c>
      <c r="I59" s="1">
        <f>IF(C59=1,VLOOKUP(FoxFire!B59,balance!$AF:$AJ,2,FALSE),IF(C59=2,VLOOKUP(B59,balance!$AF:$AJ,3,FALSE),IF(C59=3,VLOOKUP(B59,balance!$AF:$AJ,4,FALSE),IF(C59=4,VLOOKUP(B59,balance!$AF:$AJ,5,FALSE),IF(C59=5,VLOOKUP(B59,balance!$AF:$AK,6,FALSE),0)))))*1000000000000</f>
        <v>52500000000</v>
      </c>
    </row>
    <row r="60" spans="1:9" x14ac:dyDescent="0.3">
      <c r="A60">
        <v>58</v>
      </c>
      <c r="B60">
        <f t="shared" si="1"/>
        <v>12</v>
      </c>
      <c r="C60">
        <f t="shared" si="0"/>
        <v>4</v>
      </c>
      <c r="D60">
        <v>9026</v>
      </c>
      <c r="E60" s="1">
        <f>IF(C60=1,VLOOKUP(B60,balance!$K:$P,2,FALSE),IF(C60=2,VLOOKUP(B60,balance!$K:$P,3,FALSE),IF(C60=3,VLOOKUP(B60,balance!$K:$P,4,FALSE),IF(C60=4,VLOOKUP(B60,balance!$K:$P,5,FALSE),IF(C60=5,VLOOKUP(B60-1,balance!$K:$P,6,FALSE),0)))))</f>
        <v>525</v>
      </c>
      <c r="F60">
        <v>53</v>
      </c>
      <c r="G60">
        <f>IF(C60=1,VLOOKUP(FoxFire!B60,balance!$U:$Z,2,FALSE),IF(C60=2,VLOOKUP(B60,balance!$U:$Z,3,FALSE),IF(C60=3,VLOOKUP(B60,balance!$U:$Z,4,FALSE),IF(C60=4,VLOOKUP(B60,balance!$U:$Z,5,FALSE),IF(C60=5,VLOOKUP(B60-1,balance!$U:$Z,6,FALSE),0)))))/100</f>
        <v>1.1100000000000001E-3</v>
      </c>
      <c r="H60">
        <v>2</v>
      </c>
      <c r="I60" s="1">
        <f>IF(C60=1,VLOOKUP(FoxFire!B60,balance!$AF:$AJ,2,FALSE),IF(C60=2,VLOOKUP(B60,balance!$AF:$AJ,3,FALSE),IF(C60=3,VLOOKUP(B60,balance!$AF:$AJ,4,FALSE),IF(C60=4,VLOOKUP(B60,balance!$AF:$AJ,5,FALSE),IF(C60=5,VLOOKUP(B60,balance!$AF:$AK,6,FALSE),0)))))*1000000000000</f>
        <v>52500000000</v>
      </c>
    </row>
    <row r="61" spans="1:9" x14ac:dyDescent="0.3">
      <c r="A61">
        <v>59</v>
      </c>
      <c r="B61">
        <f t="shared" si="1"/>
        <v>13</v>
      </c>
      <c r="C61">
        <f t="shared" si="0"/>
        <v>5</v>
      </c>
      <c r="D61">
        <v>9026</v>
      </c>
      <c r="E61" s="1">
        <f>IF(C61=1,VLOOKUP(B61,balance!$K:$P,2,FALSE),IF(C61=2,VLOOKUP(B61,balance!$K:$P,3,FALSE),IF(C61=3,VLOOKUP(B61,balance!$K:$P,4,FALSE),IF(C61=4,VLOOKUP(B61,balance!$K:$P,5,FALSE),IF(C61=5,VLOOKUP(B61-1,balance!$K:$P,6,FALSE),0)))))</f>
        <v>2100</v>
      </c>
      <c r="F61">
        <v>53</v>
      </c>
      <c r="G61">
        <f>IF(C61=1,VLOOKUP(FoxFire!B61,balance!$U:$Z,2,FALSE),IF(C61=2,VLOOKUP(B61,balance!$U:$Z,3,FALSE),IF(C61=3,VLOOKUP(B61,balance!$U:$Z,4,FALSE),IF(C61=4,VLOOKUP(B61,balance!$U:$Z,5,FALSE),IF(C61=5,VLOOKUP(B61-1,balance!$U:$Z,6,FALSE),0)))))/100</f>
        <v>1.01E-2</v>
      </c>
      <c r="H61">
        <v>2</v>
      </c>
      <c r="I61" s="1">
        <f>IF(C61=1,VLOOKUP(FoxFire!B61,balance!$AF:$AJ,2,FALSE),IF(C61=2,VLOOKUP(B61,balance!$AF:$AJ,3,FALSE),IF(C61=3,VLOOKUP(B61,balance!$AF:$AJ,4,FALSE),IF(C61=4,VLOOKUP(B61,balance!$AF:$AJ,5,FALSE),IF(C61=5,VLOOKUP(B61,balance!$AF:$AK,6,FALSE),0)))))*1000000000000</f>
        <v>220000000000</v>
      </c>
    </row>
    <row r="62" spans="1:9" x14ac:dyDescent="0.3">
      <c r="A62">
        <v>60</v>
      </c>
      <c r="B62">
        <f t="shared" si="1"/>
        <v>13</v>
      </c>
      <c r="C62">
        <f t="shared" si="0"/>
        <v>1</v>
      </c>
      <c r="D62">
        <v>9026</v>
      </c>
      <c r="E62" s="1">
        <f>IF(C62=1,VLOOKUP(B62,balance!$K:$P,2,FALSE),IF(C62=2,VLOOKUP(B62,balance!$K:$P,3,FALSE),IF(C62=3,VLOOKUP(B62,balance!$K:$P,4,FALSE),IF(C62=4,VLOOKUP(B62,balance!$K:$P,5,FALSE),IF(C62=5,VLOOKUP(B62-1,balance!$K:$P,6,FALSE),0)))))</f>
        <v>550</v>
      </c>
      <c r="F62">
        <v>53</v>
      </c>
      <c r="G62">
        <f>IF(C62=1,VLOOKUP(FoxFire!B62,balance!$U:$Z,2,FALSE),IF(C62=2,VLOOKUP(B62,balance!$U:$Z,3,FALSE),IF(C62=3,VLOOKUP(B62,balance!$U:$Z,4,FALSE),IF(C62=4,VLOOKUP(B62,balance!$U:$Z,5,FALSE),IF(C62=5,VLOOKUP(B62-1,balance!$U:$Z,6,FALSE),0)))))/100</f>
        <v>1.1200000000000001E-3</v>
      </c>
      <c r="H62">
        <v>2</v>
      </c>
      <c r="I62" s="1">
        <f>IF(C62=1,VLOOKUP(FoxFire!B62,balance!$AF:$AJ,2,FALSE),IF(C62=2,VLOOKUP(B62,balance!$AF:$AJ,3,FALSE),IF(C62=3,VLOOKUP(B62,balance!$AF:$AJ,4,FALSE),IF(C62=4,VLOOKUP(B62,balance!$AF:$AJ,5,FALSE),IF(C62=5,VLOOKUP(B62,balance!$AF:$AK,6,FALSE),0)))))*1000000000000</f>
        <v>55000000000</v>
      </c>
    </row>
    <row r="63" spans="1:9" x14ac:dyDescent="0.3">
      <c r="A63">
        <v>61</v>
      </c>
      <c r="B63">
        <f t="shared" si="1"/>
        <v>13</v>
      </c>
      <c r="C63">
        <f t="shared" si="0"/>
        <v>2</v>
      </c>
      <c r="D63">
        <v>9026</v>
      </c>
      <c r="E63" s="1">
        <f>IF(C63=1,VLOOKUP(B63,balance!$K:$P,2,FALSE),IF(C63=2,VLOOKUP(B63,balance!$K:$P,3,FALSE),IF(C63=3,VLOOKUP(B63,balance!$K:$P,4,FALSE),IF(C63=4,VLOOKUP(B63,balance!$K:$P,5,FALSE),IF(C63=5,VLOOKUP(B63-1,balance!$K:$P,6,FALSE),0)))))</f>
        <v>550</v>
      </c>
      <c r="F63">
        <v>53</v>
      </c>
      <c r="G63">
        <f>IF(C63=1,VLOOKUP(FoxFire!B63,balance!$U:$Z,2,FALSE),IF(C63=2,VLOOKUP(B63,balance!$U:$Z,3,FALSE),IF(C63=3,VLOOKUP(B63,balance!$U:$Z,4,FALSE),IF(C63=4,VLOOKUP(B63,balance!$U:$Z,5,FALSE),IF(C63=5,VLOOKUP(B63-1,balance!$U:$Z,6,FALSE),0)))))/100</f>
        <v>1.1200000000000001E-3</v>
      </c>
      <c r="H63">
        <v>2</v>
      </c>
      <c r="I63" s="1">
        <f>IF(C63=1,VLOOKUP(FoxFire!B63,balance!$AF:$AJ,2,FALSE),IF(C63=2,VLOOKUP(B63,balance!$AF:$AJ,3,FALSE),IF(C63=3,VLOOKUP(B63,balance!$AF:$AJ,4,FALSE),IF(C63=4,VLOOKUP(B63,balance!$AF:$AJ,5,FALSE),IF(C63=5,VLOOKUP(B63,balance!$AF:$AK,6,FALSE),0)))))*1000000000000</f>
        <v>55000000000</v>
      </c>
    </row>
    <row r="64" spans="1:9" x14ac:dyDescent="0.3">
      <c r="A64">
        <v>62</v>
      </c>
      <c r="B64">
        <f t="shared" si="1"/>
        <v>13</v>
      </c>
      <c r="C64">
        <f t="shared" si="0"/>
        <v>3</v>
      </c>
      <c r="D64">
        <v>9026</v>
      </c>
      <c r="E64" s="1">
        <f>IF(C64=1,VLOOKUP(B64,balance!$K:$P,2,FALSE),IF(C64=2,VLOOKUP(B64,balance!$K:$P,3,FALSE),IF(C64=3,VLOOKUP(B64,balance!$K:$P,4,FALSE),IF(C64=4,VLOOKUP(B64,balance!$K:$P,5,FALSE),IF(C64=5,VLOOKUP(B64-1,balance!$K:$P,6,FALSE),0)))))</f>
        <v>550</v>
      </c>
      <c r="F64">
        <v>53</v>
      </c>
      <c r="G64">
        <f>IF(C64=1,VLOOKUP(FoxFire!B64,balance!$U:$Z,2,FALSE),IF(C64=2,VLOOKUP(B64,balance!$U:$Z,3,FALSE),IF(C64=3,VLOOKUP(B64,balance!$U:$Z,4,FALSE),IF(C64=4,VLOOKUP(B64,balance!$U:$Z,5,FALSE),IF(C64=5,VLOOKUP(B64-1,balance!$U:$Z,6,FALSE),0)))))/100</f>
        <v>1.1200000000000001E-3</v>
      </c>
      <c r="H64">
        <v>2</v>
      </c>
      <c r="I64" s="1">
        <f>IF(C64=1,VLOOKUP(FoxFire!B64,balance!$AF:$AJ,2,FALSE),IF(C64=2,VLOOKUP(B64,balance!$AF:$AJ,3,FALSE),IF(C64=3,VLOOKUP(B64,balance!$AF:$AJ,4,FALSE),IF(C64=4,VLOOKUP(B64,balance!$AF:$AJ,5,FALSE),IF(C64=5,VLOOKUP(B64,balance!$AF:$AK,6,FALSE),0)))))*1000000000000</f>
        <v>55000000000</v>
      </c>
    </row>
    <row r="65" spans="1:9" x14ac:dyDescent="0.3">
      <c r="A65">
        <v>63</v>
      </c>
      <c r="B65">
        <f t="shared" si="1"/>
        <v>13</v>
      </c>
      <c r="C65">
        <f t="shared" si="0"/>
        <v>4</v>
      </c>
      <c r="D65">
        <v>9026</v>
      </c>
      <c r="E65" s="1">
        <f>IF(C65=1,VLOOKUP(B65,balance!$K:$P,2,FALSE),IF(C65=2,VLOOKUP(B65,balance!$K:$P,3,FALSE),IF(C65=3,VLOOKUP(B65,balance!$K:$P,4,FALSE),IF(C65=4,VLOOKUP(B65,balance!$K:$P,5,FALSE),IF(C65=5,VLOOKUP(B65-1,balance!$K:$P,6,FALSE),0)))))</f>
        <v>550</v>
      </c>
      <c r="F65">
        <v>53</v>
      </c>
      <c r="G65">
        <f>IF(C65=1,VLOOKUP(FoxFire!B65,balance!$U:$Z,2,FALSE),IF(C65=2,VLOOKUP(B65,balance!$U:$Z,3,FALSE),IF(C65=3,VLOOKUP(B65,balance!$U:$Z,4,FALSE),IF(C65=4,VLOOKUP(B65,balance!$U:$Z,5,FALSE),IF(C65=5,VLOOKUP(B65-1,balance!$U:$Z,6,FALSE),0)))))/100</f>
        <v>1.1200000000000001E-3</v>
      </c>
      <c r="H65">
        <v>2</v>
      </c>
      <c r="I65" s="1">
        <f>IF(C65=1,VLOOKUP(FoxFire!B65,balance!$AF:$AJ,2,FALSE),IF(C65=2,VLOOKUP(B65,balance!$AF:$AJ,3,FALSE),IF(C65=3,VLOOKUP(B65,balance!$AF:$AJ,4,FALSE),IF(C65=4,VLOOKUP(B65,balance!$AF:$AJ,5,FALSE),IF(C65=5,VLOOKUP(B65,balance!$AF:$AK,6,FALSE),0)))))*1000000000000</f>
        <v>55000000000</v>
      </c>
    </row>
    <row r="66" spans="1:9" x14ac:dyDescent="0.3">
      <c r="A66">
        <v>64</v>
      </c>
      <c r="B66">
        <f t="shared" si="1"/>
        <v>14</v>
      </c>
      <c r="C66">
        <f t="shared" si="0"/>
        <v>5</v>
      </c>
      <c r="D66">
        <v>9026</v>
      </c>
      <c r="E66" s="1">
        <f>IF(C66=1,VLOOKUP(B66,balance!$K:$P,2,FALSE),IF(C66=2,VLOOKUP(B66,balance!$K:$P,3,FALSE),IF(C66=3,VLOOKUP(B66,balance!$K:$P,4,FALSE),IF(C66=4,VLOOKUP(B66,balance!$K:$P,5,FALSE),IF(C66=5,VLOOKUP(B66-1,balance!$K:$P,6,FALSE),0)))))</f>
        <v>2200</v>
      </c>
      <c r="F66">
        <v>53</v>
      </c>
      <c r="G66">
        <f>IF(C66=1,VLOOKUP(FoxFire!B66,balance!$U:$Z,2,FALSE),IF(C66=2,VLOOKUP(B66,balance!$U:$Z,3,FALSE),IF(C66=3,VLOOKUP(B66,balance!$U:$Z,4,FALSE),IF(C66=4,VLOOKUP(B66,balance!$U:$Z,5,FALSE),IF(C66=5,VLOOKUP(B66-1,balance!$U:$Z,6,FALSE),0)))))/100</f>
        <v>1.0800000000000001E-2</v>
      </c>
      <c r="H66">
        <v>2</v>
      </c>
      <c r="I66" s="1">
        <f>IF(C66=1,VLOOKUP(FoxFire!B66,balance!$AF:$AJ,2,FALSE),IF(C66=2,VLOOKUP(B66,balance!$AF:$AJ,3,FALSE),IF(C66=3,VLOOKUP(B66,balance!$AF:$AJ,4,FALSE),IF(C66=4,VLOOKUP(B66,balance!$AF:$AJ,5,FALSE),IF(C66=5,VLOOKUP(B66,balance!$AF:$AK,6,FALSE),0)))))*1000000000000</f>
        <v>230000000000</v>
      </c>
    </row>
    <row r="67" spans="1:9" x14ac:dyDescent="0.3">
      <c r="A67">
        <v>65</v>
      </c>
      <c r="B67">
        <f t="shared" si="1"/>
        <v>14</v>
      </c>
      <c r="C67">
        <f t="shared" si="0"/>
        <v>1</v>
      </c>
      <c r="D67">
        <v>9026</v>
      </c>
      <c r="E67" s="1">
        <f>IF(C67=1,VLOOKUP(B67,balance!$K:$P,2,FALSE),IF(C67=2,VLOOKUP(B67,balance!$K:$P,3,FALSE),IF(C67=3,VLOOKUP(B67,balance!$K:$P,4,FALSE),IF(C67=4,VLOOKUP(B67,balance!$K:$P,5,FALSE),IF(C67=5,VLOOKUP(B67-1,balance!$K:$P,6,FALSE),0)))))</f>
        <v>575</v>
      </c>
      <c r="F67">
        <v>53</v>
      </c>
      <c r="G67">
        <f>IF(C67=1,VLOOKUP(FoxFire!B67,balance!$U:$Z,2,FALSE),IF(C67=2,VLOOKUP(B67,balance!$U:$Z,3,FALSE),IF(C67=3,VLOOKUP(B67,balance!$U:$Z,4,FALSE),IF(C67=4,VLOOKUP(B67,balance!$U:$Z,5,FALSE),IF(C67=5,VLOOKUP(B67-1,balance!$U:$Z,6,FALSE),0)))))/100</f>
        <v>1.1299999999999999E-3</v>
      </c>
      <c r="H67">
        <v>2</v>
      </c>
      <c r="I67" s="1">
        <f>IF(C67=1,VLOOKUP(FoxFire!B67,balance!$AF:$AJ,2,FALSE),IF(C67=2,VLOOKUP(B67,balance!$AF:$AJ,3,FALSE),IF(C67=3,VLOOKUP(B67,balance!$AF:$AJ,4,FALSE),IF(C67=4,VLOOKUP(B67,balance!$AF:$AJ,5,FALSE),IF(C67=5,VLOOKUP(B67,balance!$AF:$AK,6,FALSE),0)))))*1000000000000</f>
        <v>57500000000</v>
      </c>
    </row>
    <row r="68" spans="1:9" x14ac:dyDescent="0.3">
      <c r="A68">
        <v>66</v>
      </c>
      <c r="B68">
        <f t="shared" si="1"/>
        <v>14</v>
      </c>
      <c r="C68">
        <f t="shared" si="0"/>
        <v>2</v>
      </c>
      <c r="D68">
        <v>9026</v>
      </c>
      <c r="E68" s="1">
        <f>IF(C68=1,VLOOKUP(B68,balance!$K:$P,2,FALSE),IF(C68=2,VLOOKUP(B68,balance!$K:$P,3,FALSE),IF(C68=3,VLOOKUP(B68,balance!$K:$P,4,FALSE),IF(C68=4,VLOOKUP(B68,balance!$K:$P,5,FALSE),IF(C68=5,VLOOKUP(B68-1,balance!$K:$P,6,FALSE),0)))))</f>
        <v>575</v>
      </c>
      <c r="F68">
        <v>53</v>
      </c>
      <c r="G68">
        <f>IF(C68=1,VLOOKUP(FoxFire!B68,balance!$U:$Z,2,FALSE),IF(C68=2,VLOOKUP(B68,balance!$U:$Z,3,FALSE),IF(C68=3,VLOOKUP(B68,balance!$U:$Z,4,FALSE),IF(C68=4,VLOOKUP(B68,balance!$U:$Z,5,FALSE),IF(C68=5,VLOOKUP(B68-1,balance!$U:$Z,6,FALSE),0)))))/100</f>
        <v>1.1299999999999999E-3</v>
      </c>
      <c r="H68">
        <v>2</v>
      </c>
      <c r="I68" s="1">
        <f>IF(C68=1,VLOOKUP(FoxFire!B68,balance!$AF:$AJ,2,FALSE),IF(C68=2,VLOOKUP(B68,balance!$AF:$AJ,3,FALSE),IF(C68=3,VLOOKUP(B68,balance!$AF:$AJ,4,FALSE),IF(C68=4,VLOOKUP(B68,balance!$AF:$AJ,5,FALSE),IF(C68=5,VLOOKUP(B68,balance!$AF:$AK,6,FALSE),0)))))*1000000000000</f>
        <v>57500000000</v>
      </c>
    </row>
    <row r="69" spans="1:9" x14ac:dyDescent="0.3">
      <c r="A69">
        <v>67</v>
      </c>
      <c r="B69">
        <f t="shared" si="1"/>
        <v>14</v>
      </c>
      <c r="C69">
        <f t="shared" si="0"/>
        <v>3</v>
      </c>
      <c r="D69">
        <v>9026</v>
      </c>
      <c r="E69" s="1">
        <f>IF(C69=1,VLOOKUP(B69,balance!$K:$P,2,FALSE),IF(C69=2,VLOOKUP(B69,balance!$K:$P,3,FALSE),IF(C69=3,VLOOKUP(B69,balance!$K:$P,4,FALSE),IF(C69=4,VLOOKUP(B69,balance!$K:$P,5,FALSE),IF(C69=5,VLOOKUP(B69-1,balance!$K:$P,6,FALSE),0)))))</f>
        <v>575</v>
      </c>
      <c r="F69">
        <v>53</v>
      </c>
      <c r="G69">
        <f>IF(C69=1,VLOOKUP(FoxFire!B69,balance!$U:$Z,2,FALSE),IF(C69=2,VLOOKUP(B69,balance!$U:$Z,3,FALSE),IF(C69=3,VLOOKUP(B69,balance!$U:$Z,4,FALSE),IF(C69=4,VLOOKUP(B69,balance!$U:$Z,5,FALSE),IF(C69=5,VLOOKUP(B69-1,balance!$U:$Z,6,FALSE),0)))))/100</f>
        <v>1.1299999999999999E-3</v>
      </c>
      <c r="H69">
        <v>2</v>
      </c>
      <c r="I69" s="1">
        <f>IF(C69=1,VLOOKUP(FoxFire!B69,balance!$AF:$AJ,2,FALSE),IF(C69=2,VLOOKUP(B69,balance!$AF:$AJ,3,FALSE),IF(C69=3,VLOOKUP(B69,balance!$AF:$AJ,4,FALSE),IF(C69=4,VLOOKUP(B69,balance!$AF:$AJ,5,FALSE),IF(C69=5,VLOOKUP(B69,balance!$AF:$AK,6,FALSE),0)))))*1000000000000</f>
        <v>57500000000</v>
      </c>
    </row>
    <row r="70" spans="1:9" x14ac:dyDescent="0.3">
      <c r="A70">
        <v>68</v>
      </c>
      <c r="B70">
        <f t="shared" si="1"/>
        <v>14</v>
      </c>
      <c r="C70">
        <f t="shared" si="0"/>
        <v>4</v>
      </c>
      <c r="D70">
        <v>9026</v>
      </c>
      <c r="E70" s="1">
        <f>IF(C70=1,VLOOKUP(B70,balance!$K:$P,2,FALSE),IF(C70=2,VLOOKUP(B70,balance!$K:$P,3,FALSE),IF(C70=3,VLOOKUP(B70,balance!$K:$P,4,FALSE),IF(C70=4,VLOOKUP(B70,balance!$K:$P,5,FALSE),IF(C70=5,VLOOKUP(B70-1,balance!$K:$P,6,FALSE),0)))))</f>
        <v>575</v>
      </c>
      <c r="F70">
        <v>53</v>
      </c>
      <c r="G70">
        <f>IF(C70=1,VLOOKUP(FoxFire!B70,balance!$U:$Z,2,FALSE),IF(C70=2,VLOOKUP(B70,balance!$U:$Z,3,FALSE),IF(C70=3,VLOOKUP(B70,balance!$U:$Z,4,FALSE),IF(C70=4,VLOOKUP(B70,balance!$U:$Z,5,FALSE),IF(C70=5,VLOOKUP(B70-1,balance!$U:$Z,6,FALSE),0)))))/100</f>
        <v>1.1299999999999999E-3</v>
      </c>
      <c r="H70">
        <v>2</v>
      </c>
      <c r="I70" s="1">
        <f>IF(C70=1,VLOOKUP(FoxFire!B70,balance!$AF:$AJ,2,FALSE),IF(C70=2,VLOOKUP(B70,balance!$AF:$AJ,3,FALSE),IF(C70=3,VLOOKUP(B70,balance!$AF:$AJ,4,FALSE),IF(C70=4,VLOOKUP(B70,balance!$AF:$AJ,5,FALSE),IF(C70=5,VLOOKUP(B70,balance!$AF:$AK,6,FALSE),0)))))*1000000000000</f>
        <v>57500000000</v>
      </c>
    </row>
    <row r="71" spans="1:9" x14ac:dyDescent="0.3">
      <c r="A71">
        <v>69</v>
      </c>
      <c r="B71">
        <f t="shared" si="1"/>
        <v>15</v>
      </c>
      <c r="C71">
        <f t="shared" si="0"/>
        <v>5</v>
      </c>
      <c r="D71">
        <v>9026</v>
      </c>
      <c r="E71" s="1">
        <f>IF(C71=1,VLOOKUP(B71,balance!$K:$P,2,FALSE),IF(C71=2,VLOOKUP(B71,balance!$K:$P,3,FALSE),IF(C71=3,VLOOKUP(B71,balance!$K:$P,4,FALSE),IF(C71=4,VLOOKUP(B71,balance!$K:$P,5,FALSE),IF(C71=5,VLOOKUP(B71-1,balance!$K:$P,6,FALSE),0)))))</f>
        <v>2300</v>
      </c>
      <c r="F71">
        <v>53</v>
      </c>
      <c r="G71">
        <f>IF(C71=1,VLOOKUP(FoxFire!B71,balance!$U:$Z,2,FALSE),IF(C71=2,VLOOKUP(B71,balance!$U:$Z,3,FALSE),IF(C71=3,VLOOKUP(B71,balance!$U:$Z,4,FALSE),IF(C71=4,VLOOKUP(B71,balance!$U:$Z,5,FALSE),IF(C71=5,VLOOKUP(B71-1,balance!$U:$Z,6,FALSE),0)))))/100</f>
        <v>1.1399999999999999E-2</v>
      </c>
      <c r="H71">
        <v>2</v>
      </c>
      <c r="I71" s="1">
        <f>IF(C71=1,VLOOKUP(FoxFire!B71,balance!$AF:$AJ,2,FALSE),IF(C71=2,VLOOKUP(B71,balance!$AF:$AJ,3,FALSE),IF(C71=3,VLOOKUP(B71,balance!$AF:$AJ,4,FALSE),IF(C71=4,VLOOKUP(B71,balance!$AF:$AJ,5,FALSE),IF(C71=5,VLOOKUP(B71,balance!$AF:$AK,6,FALSE),0)))))*1000000000000</f>
        <v>240000000000</v>
      </c>
    </row>
    <row r="72" spans="1:9" x14ac:dyDescent="0.3">
      <c r="A72">
        <v>70</v>
      </c>
      <c r="B72">
        <f t="shared" si="1"/>
        <v>15</v>
      </c>
      <c r="C72">
        <f t="shared" ref="C72:C135" si="2">C67</f>
        <v>1</v>
      </c>
      <c r="D72">
        <v>9026</v>
      </c>
      <c r="E72" s="1">
        <f>IF(C72=1,VLOOKUP(B72,balance!$K:$P,2,FALSE),IF(C72=2,VLOOKUP(B72,balance!$K:$P,3,FALSE),IF(C72=3,VLOOKUP(B72,balance!$K:$P,4,FALSE),IF(C72=4,VLOOKUP(B72,balance!$K:$P,5,FALSE),IF(C72=5,VLOOKUP(B72-1,balance!$K:$P,6,FALSE),0)))))</f>
        <v>600</v>
      </c>
      <c r="F72">
        <v>53</v>
      </c>
      <c r="G72">
        <f>IF(C72=1,VLOOKUP(FoxFire!B72,balance!$U:$Z,2,FALSE),IF(C72=2,VLOOKUP(B72,balance!$U:$Z,3,FALSE),IF(C72=3,VLOOKUP(B72,balance!$U:$Z,4,FALSE),IF(C72=4,VLOOKUP(B72,balance!$U:$Z,5,FALSE),IF(C72=5,VLOOKUP(B72-1,balance!$U:$Z,6,FALSE),0)))))/100</f>
        <v>1.14E-3</v>
      </c>
      <c r="H72">
        <v>2</v>
      </c>
      <c r="I72" s="1">
        <f>IF(C72=1,VLOOKUP(FoxFire!B72,balance!$AF:$AJ,2,FALSE),IF(C72=2,VLOOKUP(B72,balance!$AF:$AJ,3,FALSE),IF(C72=3,VLOOKUP(B72,balance!$AF:$AJ,4,FALSE),IF(C72=4,VLOOKUP(B72,balance!$AF:$AJ,5,FALSE),IF(C72=5,VLOOKUP(B72,balance!$AF:$AK,6,FALSE),0)))))*1000000000000</f>
        <v>60000000000</v>
      </c>
    </row>
    <row r="73" spans="1:9" x14ac:dyDescent="0.3">
      <c r="A73">
        <v>71</v>
      </c>
      <c r="B73">
        <f t="shared" si="1"/>
        <v>15</v>
      </c>
      <c r="C73">
        <f t="shared" si="2"/>
        <v>2</v>
      </c>
      <c r="D73">
        <v>9026</v>
      </c>
      <c r="E73" s="1">
        <f>IF(C73=1,VLOOKUP(B73,balance!$K:$P,2,FALSE),IF(C73=2,VLOOKUP(B73,balance!$K:$P,3,FALSE),IF(C73=3,VLOOKUP(B73,balance!$K:$P,4,FALSE),IF(C73=4,VLOOKUP(B73,balance!$K:$P,5,FALSE),IF(C73=5,VLOOKUP(B73-1,balance!$K:$P,6,FALSE),0)))))</f>
        <v>600</v>
      </c>
      <c r="F73">
        <v>53</v>
      </c>
      <c r="G73">
        <f>IF(C73=1,VLOOKUP(FoxFire!B73,balance!$U:$Z,2,FALSE),IF(C73=2,VLOOKUP(B73,balance!$U:$Z,3,FALSE),IF(C73=3,VLOOKUP(B73,balance!$U:$Z,4,FALSE),IF(C73=4,VLOOKUP(B73,balance!$U:$Z,5,FALSE),IF(C73=5,VLOOKUP(B73-1,balance!$U:$Z,6,FALSE),0)))))/100</f>
        <v>1.14E-3</v>
      </c>
      <c r="H73">
        <v>2</v>
      </c>
      <c r="I73" s="1">
        <f>IF(C73=1,VLOOKUP(FoxFire!B73,balance!$AF:$AJ,2,FALSE),IF(C73=2,VLOOKUP(B73,balance!$AF:$AJ,3,FALSE),IF(C73=3,VLOOKUP(B73,balance!$AF:$AJ,4,FALSE),IF(C73=4,VLOOKUP(B73,balance!$AF:$AJ,5,FALSE),IF(C73=5,VLOOKUP(B73,balance!$AF:$AK,6,FALSE),0)))))*1000000000000</f>
        <v>60000000000</v>
      </c>
    </row>
    <row r="74" spans="1:9" x14ac:dyDescent="0.3">
      <c r="A74">
        <v>72</v>
      </c>
      <c r="B74">
        <f t="shared" si="1"/>
        <v>15</v>
      </c>
      <c r="C74">
        <f t="shared" si="2"/>
        <v>3</v>
      </c>
      <c r="D74">
        <v>9026</v>
      </c>
      <c r="E74" s="1">
        <f>IF(C74=1,VLOOKUP(B74,balance!$K:$P,2,FALSE),IF(C74=2,VLOOKUP(B74,balance!$K:$P,3,FALSE),IF(C74=3,VLOOKUP(B74,balance!$K:$P,4,FALSE),IF(C74=4,VLOOKUP(B74,balance!$K:$P,5,FALSE),IF(C74=5,VLOOKUP(B74-1,balance!$K:$P,6,FALSE),0)))))</f>
        <v>600</v>
      </c>
      <c r="F74">
        <v>53</v>
      </c>
      <c r="G74">
        <f>IF(C74=1,VLOOKUP(FoxFire!B74,balance!$U:$Z,2,FALSE),IF(C74=2,VLOOKUP(B74,balance!$U:$Z,3,FALSE),IF(C74=3,VLOOKUP(B74,balance!$U:$Z,4,FALSE),IF(C74=4,VLOOKUP(B74,balance!$U:$Z,5,FALSE),IF(C74=5,VLOOKUP(B74-1,balance!$U:$Z,6,FALSE),0)))))/100</f>
        <v>1.14E-3</v>
      </c>
      <c r="H74">
        <v>2</v>
      </c>
      <c r="I74" s="1">
        <f>IF(C74=1,VLOOKUP(FoxFire!B74,balance!$AF:$AJ,2,FALSE),IF(C74=2,VLOOKUP(B74,balance!$AF:$AJ,3,FALSE),IF(C74=3,VLOOKUP(B74,balance!$AF:$AJ,4,FALSE),IF(C74=4,VLOOKUP(B74,balance!$AF:$AJ,5,FALSE),IF(C74=5,VLOOKUP(B74,balance!$AF:$AK,6,FALSE),0)))))*1000000000000</f>
        <v>60000000000</v>
      </c>
    </row>
    <row r="75" spans="1:9" x14ac:dyDescent="0.3">
      <c r="A75">
        <v>73</v>
      </c>
      <c r="B75">
        <f t="shared" si="1"/>
        <v>15</v>
      </c>
      <c r="C75">
        <f t="shared" si="2"/>
        <v>4</v>
      </c>
      <c r="D75">
        <v>9026</v>
      </c>
      <c r="E75" s="1">
        <f>IF(C75=1,VLOOKUP(B75,balance!$K:$P,2,FALSE),IF(C75=2,VLOOKUP(B75,balance!$K:$P,3,FALSE),IF(C75=3,VLOOKUP(B75,balance!$K:$P,4,FALSE),IF(C75=4,VLOOKUP(B75,balance!$K:$P,5,FALSE),IF(C75=5,VLOOKUP(B75-1,balance!$K:$P,6,FALSE),0)))))</f>
        <v>600</v>
      </c>
      <c r="F75">
        <v>53</v>
      </c>
      <c r="G75">
        <f>IF(C75=1,VLOOKUP(FoxFire!B75,balance!$U:$Z,2,FALSE),IF(C75=2,VLOOKUP(B75,balance!$U:$Z,3,FALSE),IF(C75=3,VLOOKUP(B75,balance!$U:$Z,4,FALSE),IF(C75=4,VLOOKUP(B75,balance!$U:$Z,5,FALSE),IF(C75=5,VLOOKUP(B75-1,balance!$U:$Z,6,FALSE),0)))))/100</f>
        <v>1.14E-3</v>
      </c>
      <c r="H75">
        <v>2</v>
      </c>
      <c r="I75" s="1">
        <f>IF(C75=1,VLOOKUP(FoxFire!B75,balance!$AF:$AJ,2,FALSE),IF(C75=2,VLOOKUP(B75,balance!$AF:$AJ,3,FALSE),IF(C75=3,VLOOKUP(B75,balance!$AF:$AJ,4,FALSE),IF(C75=4,VLOOKUP(B75,balance!$AF:$AJ,5,FALSE),IF(C75=5,VLOOKUP(B75,balance!$AF:$AK,6,FALSE),0)))))*1000000000000</f>
        <v>60000000000</v>
      </c>
    </row>
    <row r="76" spans="1:9" x14ac:dyDescent="0.3">
      <c r="A76">
        <v>74</v>
      </c>
      <c r="B76">
        <f t="shared" ref="B76:B139" si="3">B71+1</f>
        <v>16</v>
      </c>
      <c r="C76">
        <f t="shared" si="2"/>
        <v>5</v>
      </c>
      <c r="D76">
        <v>9026</v>
      </c>
      <c r="E76" s="1">
        <f>IF(C76=1,VLOOKUP(B76,balance!$K:$P,2,FALSE),IF(C76=2,VLOOKUP(B76,balance!$K:$P,3,FALSE),IF(C76=3,VLOOKUP(B76,balance!$K:$P,4,FALSE),IF(C76=4,VLOOKUP(B76,balance!$K:$P,5,FALSE),IF(C76=5,VLOOKUP(B76-1,balance!$K:$P,6,FALSE),0)))))</f>
        <v>2400</v>
      </c>
      <c r="F76">
        <v>53</v>
      </c>
      <c r="G76">
        <f>IF(C76=1,VLOOKUP(FoxFire!B76,balance!$U:$Z,2,FALSE),IF(C76=2,VLOOKUP(B76,balance!$U:$Z,3,FALSE),IF(C76=3,VLOOKUP(B76,balance!$U:$Z,4,FALSE),IF(C76=4,VLOOKUP(B76,balance!$U:$Z,5,FALSE),IF(C76=5,VLOOKUP(B76-1,balance!$U:$Z,6,FALSE),0)))))/100</f>
        <v>1.21E-2</v>
      </c>
      <c r="H76">
        <v>2</v>
      </c>
      <c r="I76" s="1">
        <f>IF(C76=1,VLOOKUP(FoxFire!B76,balance!$AF:$AJ,2,FALSE),IF(C76=2,VLOOKUP(B76,balance!$AF:$AJ,3,FALSE),IF(C76=3,VLOOKUP(B76,balance!$AF:$AJ,4,FALSE),IF(C76=4,VLOOKUP(B76,balance!$AF:$AJ,5,FALSE),IF(C76=5,VLOOKUP(B76,balance!$AF:$AK,6,FALSE),0)))))*1000000000000</f>
        <v>250000000000</v>
      </c>
    </row>
    <row r="77" spans="1:9" x14ac:dyDescent="0.3">
      <c r="A77">
        <v>75</v>
      </c>
      <c r="B77">
        <f t="shared" si="3"/>
        <v>16</v>
      </c>
      <c r="C77">
        <f t="shared" si="2"/>
        <v>1</v>
      </c>
      <c r="D77">
        <v>9026</v>
      </c>
      <c r="E77" s="1">
        <f>IF(C77=1,VLOOKUP(B77,balance!$K:$P,2,FALSE),IF(C77=2,VLOOKUP(B77,balance!$K:$P,3,FALSE),IF(C77=3,VLOOKUP(B77,balance!$K:$P,4,FALSE),IF(C77=4,VLOOKUP(B77,balance!$K:$P,5,FALSE),IF(C77=5,VLOOKUP(B77-1,balance!$K:$P,6,FALSE),0)))))</f>
        <v>625</v>
      </c>
      <c r="F77">
        <v>53</v>
      </c>
      <c r="G77">
        <f>IF(C77=1,VLOOKUP(FoxFire!B77,balance!$U:$Z,2,FALSE),IF(C77=2,VLOOKUP(B77,balance!$U:$Z,3,FALSE),IF(C77=3,VLOOKUP(B77,balance!$U:$Z,4,FALSE),IF(C77=4,VLOOKUP(B77,balance!$U:$Z,5,FALSE),IF(C77=5,VLOOKUP(B77-1,balance!$U:$Z,6,FALSE),0)))))/100</f>
        <v>1.15E-3</v>
      </c>
      <c r="H77">
        <v>2</v>
      </c>
      <c r="I77" s="1">
        <f>IF(C77=1,VLOOKUP(FoxFire!B77,balance!$AF:$AJ,2,FALSE),IF(C77=2,VLOOKUP(B77,balance!$AF:$AJ,3,FALSE),IF(C77=3,VLOOKUP(B77,balance!$AF:$AJ,4,FALSE),IF(C77=4,VLOOKUP(B77,balance!$AF:$AJ,5,FALSE),IF(C77=5,VLOOKUP(B77,balance!$AF:$AK,6,FALSE),0)))))*1000000000000</f>
        <v>62500000000</v>
      </c>
    </row>
    <row r="78" spans="1:9" x14ac:dyDescent="0.3">
      <c r="A78">
        <v>76</v>
      </c>
      <c r="B78">
        <f t="shared" si="3"/>
        <v>16</v>
      </c>
      <c r="C78">
        <f t="shared" si="2"/>
        <v>2</v>
      </c>
      <c r="D78">
        <v>9026</v>
      </c>
      <c r="E78" s="1">
        <f>IF(C78=1,VLOOKUP(B78,balance!$K:$P,2,FALSE),IF(C78=2,VLOOKUP(B78,balance!$K:$P,3,FALSE),IF(C78=3,VLOOKUP(B78,balance!$K:$P,4,FALSE),IF(C78=4,VLOOKUP(B78,balance!$K:$P,5,FALSE),IF(C78=5,VLOOKUP(B78-1,balance!$K:$P,6,FALSE),0)))))</f>
        <v>625</v>
      </c>
      <c r="F78">
        <v>53</v>
      </c>
      <c r="G78">
        <f>IF(C78=1,VLOOKUP(FoxFire!B78,balance!$U:$Z,2,FALSE),IF(C78=2,VLOOKUP(B78,balance!$U:$Z,3,FALSE),IF(C78=3,VLOOKUP(B78,balance!$U:$Z,4,FALSE),IF(C78=4,VLOOKUP(B78,balance!$U:$Z,5,FALSE),IF(C78=5,VLOOKUP(B78-1,balance!$U:$Z,6,FALSE),0)))))/100</f>
        <v>1.15E-3</v>
      </c>
      <c r="H78">
        <v>2</v>
      </c>
      <c r="I78" s="1">
        <f>IF(C78=1,VLOOKUP(FoxFire!B78,balance!$AF:$AJ,2,FALSE),IF(C78=2,VLOOKUP(B78,balance!$AF:$AJ,3,FALSE),IF(C78=3,VLOOKUP(B78,balance!$AF:$AJ,4,FALSE),IF(C78=4,VLOOKUP(B78,balance!$AF:$AJ,5,FALSE),IF(C78=5,VLOOKUP(B78,balance!$AF:$AK,6,FALSE),0)))))*1000000000000</f>
        <v>62500000000</v>
      </c>
    </row>
    <row r="79" spans="1:9" x14ac:dyDescent="0.3">
      <c r="A79">
        <v>77</v>
      </c>
      <c r="B79">
        <f t="shared" si="3"/>
        <v>16</v>
      </c>
      <c r="C79">
        <f t="shared" si="2"/>
        <v>3</v>
      </c>
      <c r="D79">
        <v>9026</v>
      </c>
      <c r="E79" s="1">
        <f>IF(C79=1,VLOOKUP(B79,balance!$K:$P,2,FALSE),IF(C79=2,VLOOKUP(B79,balance!$K:$P,3,FALSE),IF(C79=3,VLOOKUP(B79,balance!$K:$P,4,FALSE),IF(C79=4,VLOOKUP(B79,balance!$K:$P,5,FALSE),IF(C79=5,VLOOKUP(B79-1,balance!$K:$P,6,FALSE),0)))))</f>
        <v>625</v>
      </c>
      <c r="F79">
        <v>53</v>
      </c>
      <c r="G79">
        <f>IF(C79=1,VLOOKUP(FoxFire!B79,balance!$U:$Z,2,FALSE),IF(C79=2,VLOOKUP(B79,balance!$U:$Z,3,FALSE),IF(C79=3,VLOOKUP(B79,balance!$U:$Z,4,FALSE),IF(C79=4,VLOOKUP(B79,balance!$U:$Z,5,FALSE),IF(C79=5,VLOOKUP(B79-1,balance!$U:$Z,6,FALSE),0)))))/100</f>
        <v>1.15E-3</v>
      </c>
      <c r="H79">
        <v>2</v>
      </c>
      <c r="I79" s="1">
        <f>IF(C79=1,VLOOKUP(FoxFire!B79,balance!$AF:$AJ,2,FALSE),IF(C79=2,VLOOKUP(B79,balance!$AF:$AJ,3,FALSE),IF(C79=3,VLOOKUP(B79,balance!$AF:$AJ,4,FALSE),IF(C79=4,VLOOKUP(B79,balance!$AF:$AJ,5,FALSE),IF(C79=5,VLOOKUP(B79,balance!$AF:$AK,6,FALSE),0)))))*1000000000000</f>
        <v>62500000000</v>
      </c>
    </row>
    <row r="80" spans="1:9" x14ac:dyDescent="0.3">
      <c r="A80">
        <v>78</v>
      </c>
      <c r="B80">
        <f t="shared" si="3"/>
        <v>16</v>
      </c>
      <c r="C80">
        <f t="shared" si="2"/>
        <v>4</v>
      </c>
      <c r="D80">
        <v>9026</v>
      </c>
      <c r="E80" s="1">
        <f>IF(C80=1,VLOOKUP(B80,balance!$K:$P,2,FALSE),IF(C80=2,VLOOKUP(B80,balance!$K:$P,3,FALSE),IF(C80=3,VLOOKUP(B80,balance!$K:$P,4,FALSE),IF(C80=4,VLOOKUP(B80,balance!$K:$P,5,FALSE),IF(C80=5,VLOOKUP(B80-1,balance!$K:$P,6,FALSE),0)))))</f>
        <v>625</v>
      </c>
      <c r="F80">
        <v>53</v>
      </c>
      <c r="G80">
        <f>IF(C80=1,VLOOKUP(FoxFire!B80,balance!$U:$Z,2,FALSE),IF(C80=2,VLOOKUP(B80,balance!$U:$Z,3,FALSE),IF(C80=3,VLOOKUP(B80,balance!$U:$Z,4,FALSE),IF(C80=4,VLOOKUP(B80,balance!$U:$Z,5,FALSE),IF(C80=5,VLOOKUP(B80-1,balance!$U:$Z,6,FALSE),0)))))/100</f>
        <v>1.15E-3</v>
      </c>
      <c r="H80">
        <v>2</v>
      </c>
      <c r="I80" s="1">
        <f>IF(C80=1,VLOOKUP(FoxFire!B80,balance!$AF:$AJ,2,FALSE),IF(C80=2,VLOOKUP(B80,balance!$AF:$AJ,3,FALSE),IF(C80=3,VLOOKUP(B80,balance!$AF:$AJ,4,FALSE),IF(C80=4,VLOOKUP(B80,balance!$AF:$AJ,5,FALSE),IF(C80=5,VLOOKUP(B80,balance!$AF:$AK,6,FALSE),0)))))*1000000000000</f>
        <v>62500000000</v>
      </c>
    </row>
    <row r="81" spans="1:9" x14ac:dyDescent="0.3">
      <c r="A81">
        <v>79</v>
      </c>
      <c r="B81">
        <f t="shared" si="3"/>
        <v>17</v>
      </c>
      <c r="C81">
        <f t="shared" si="2"/>
        <v>5</v>
      </c>
      <c r="D81">
        <v>9026</v>
      </c>
      <c r="E81" s="1">
        <f>IF(C81=1,VLOOKUP(B81,balance!$K:$P,2,FALSE),IF(C81=2,VLOOKUP(B81,balance!$K:$P,3,FALSE),IF(C81=3,VLOOKUP(B81,balance!$K:$P,4,FALSE),IF(C81=4,VLOOKUP(B81,balance!$K:$P,5,FALSE),IF(C81=5,VLOOKUP(B81-1,balance!$K:$P,6,FALSE),0)))))</f>
        <v>2630</v>
      </c>
      <c r="F81">
        <v>53</v>
      </c>
      <c r="G81">
        <f>IF(C81=1,VLOOKUP(FoxFire!B81,balance!$U:$Z,2,FALSE),IF(C81=2,VLOOKUP(B81,balance!$U:$Z,3,FALSE),IF(C81=3,VLOOKUP(B81,balance!$U:$Z,4,FALSE),IF(C81=4,VLOOKUP(B81,balance!$U:$Z,5,FALSE),IF(C81=5,VLOOKUP(B81-1,balance!$U:$Z,6,FALSE),0)))))/100</f>
        <v>1.2800000000000001E-2</v>
      </c>
      <c r="H81">
        <v>2</v>
      </c>
      <c r="I81" s="1">
        <f>IF(C81=1,VLOOKUP(FoxFire!B81,balance!$AF:$AJ,2,FALSE),IF(C81=2,VLOOKUP(B81,balance!$AF:$AJ,3,FALSE),IF(C81=3,VLOOKUP(B81,balance!$AF:$AJ,4,FALSE),IF(C81=4,VLOOKUP(B81,balance!$AF:$AJ,5,FALSE),IF(C81=5,VLOOKUP(B81,balance!$AF:$AK,6,FALSE),0)))))*1000000000000</f>
        <v>260000000000</v>
      </c>
    </row>
    <row r="82" spans="1:9" x14ac:dyDescent="0.3">
      <c r="A82">
        <v>80</v>
      </c>
      <c r="B82">
        <f t="shared" si="3"/>
        <v>17</v>
      </c>
      <c r="C82">
        <f t="shared" si="2"/>
        <v>1</v>
      </c>
      <c r="D82">
        <v>9026</v>
      </c>
      <c r="E82" s="1">
        <f>IF(C82=1,VLOOKUP(B82,balance!$K:$P,2,FALSE),IF(C82=2,VLOOKUP(B82,balance!$K:$P,3,FALSE),IF(C82=3,VLOOKUP(B82,balance!$K:$P,4,FALSE),IF(C82=4,VLOOKUP(B82,balance!$K:$P,5,FALSE),IF(C82=5,VLOOKUP(B82-1,balance!$K:$P,6,FALSE),0)))))</f>
        <v>650</v>
      </c>
      <c r="F82">
        <v>53</v>
      </c>
      <c r="G82">
        <f>IF(C82=1,VLOOKUP(FoxFire!B82,balance!$U:$Z,2,FALSE),IF(C82=2,VLOOKUP(B82,balance!$U:$Z,3,FALSE),IF(C82=3,VLOOKUP(B82,balance!$U:$Z,4,FALSE),IF(C82=4,VLOOKUP(B82,balance!$U:$Z,5,FALSE),IF(C82=5,VLOOKUP(B82-1,balance!$U:$Z,6,FALSE),0)))))/100</f>
        <v>1.16E-3</v>
      </c>
      <c r="H82">
        <v>2</v>
      </c>
      <c r="I82" s="1">
        <f>IF(C82=1,VLOOKUP(FoxFire!B82,balance!$AF:$AJ,2,FALSE),IF(C82=2,VLOOKUP(B82,balance!$AF:$AJ,3,FALSE),IF(C82=3,VLOOKUP(B82,balance!$AF:$AJ,4,FALSE),IF(C82=4,VLOOKUP(B82,balance!$AF:$AJ,5,FALSE),IF(C82=5,VLOOKUP(B82,balance!$AF:$AK,6,FALSE),0)))))*1000000000000</f>
        <v>65000000000</v>
      </c>
    </row>
    <row r="83" spans="1:9" x14ac:dyDescent="0.3">
      <c r="A83">
        <v>81</v>
      </c>
      <c r="B83">
        <f t="shared" si="3"/>
        <v>17</v>
      </c>
      <c r="C83">
        <f t="shared" si="2"/>
        <v>2</v>
      </c>
      <c r="D83">
        <v>9026</v>
      </c>
      <c r="E83" s="1">
        <f>IF(C83=1,VLOOKUP(B83,balance!$K:$P,2,FALSE),IF(C83=2,VLOOKUP(B83,balance!$K:$P,3,FALSE),IF(C83=3,VLOOKUP(B83,balance!$K:$P,4,FALSE),IF(C83=4,VLOOKUP(B83,balance!$K:$P,5,FALSE),IF(C83=5,VLOOKUP(B83-1,balance!$K:$P,6,FALSE),0)))))</f>
        <v>650</v>
      </c>
      <c r="F83">
        <v>53</v>
      </c>
      <c r="G83">
        <f>IF(C83=1,VLOOKUP(FoxFire!B83,balance!$U:$Z,2,FALSE),IF(C83=2,VLOOKUP(B83,balance!$U:$Z,3,FALSE),IF(C83=3,VLOOKUP(B83,balance!$U:$Z,4,FALSE),IF(C83=4,VLOOKUP(B83,balance!$U:$Z,5,FALSE),IF(C83=5,VLOOKUP(B83-1,balance!$U:$Z,6,FALSE),0)))))/100</f>
        <v>1.16E-3</v>
      </c>
      <c r="H83">
        <v>2</v>
      </c>
      <c r="I83" s="1">
        <f>IF(C83=1,VLOOKUP(FoxFire!B83,balance!$AF:$AJ,2,FALSE),IF(C83=2,VLOOKUP(B83,balance!$AF:$AJ,3,FALSE),IF(C83=3,VLOOKUP(B83,balance!$AF:$AJ,4,FALSE),IF(C83=4,VLOOKUP(B83,balance!$AF:$AJ,5,FALSE),IF(C83=5,VLOOKUP(B83,balance!$AF:$AK,6,FALSE),0)))))*1000000000000</f>
        <v>65000000000</v>
      </c>
    </row>
    <row r="84" spans="1:9" x14ac:dyDescent="0.3">
      <c r="A84">
        <v>82</v>
      </c>
      <c r="B84">
        <f t="shared" si="3"/>
        <v>17</v>
      </c>
      <c r="C84">
        <f t="shared" si="2"/>
        <v>3</v>
      </c>
      <c r="D84">
        <v>9026</v>
      </c>
      <c r="E84" s="1">
        <f>IF(C84=1,VLOOKUP(B84,balance!$K:$P,2,FALSE),IF(C84=2,VLOOKUP(B84,balance!$K:$P,3,FALSE),IF(C84=3,VLOOKUP(B84,balance!$K:$P,4,FALSE),IF(C84=4,VLOOKUP(B84,balance!$K:$P,5,FALSE),IF(C84=5,VLOOKUP(B84-1,balance!$K:$P,6,FALSE),0)))))</f>
        <v>650</v>
      </c>
      <c r="F84">
        <v>53</v>
      </c>
      <c r="G84">
        <f>IF(C84=1,VLOOKUP(FoxFire!B84,balance!$U:$Z,2,FALSE),IF(C84=2,VLOOKUP(B84,balance!$U:$Z,3,FALSE),IF(C84=3,VLOOKUP(B84,balance!$U:$Z,4,FALSE),IF(C84=4,VLOOKUP(B84,balance!$U:$Z,5,FALSE),IF(C84=5,VLOOKUP(B84-1,balance!$U:$Z,6,FALSE),0)))))/100</f>
        <v>1.16E-3</v>
      </c>
      <c r="H84">
        <v>2</v>
      </c>
      <c r="I84" s="1">
        <f>IF(C84=1,VLOOKUP(FoxFire!B84,balance!$AF:$AJ,2,FALSE),IF(C84=2,VLOOKUP(B84,balance!$AF:$AJ,3,FALSE),IF(C84=3,VLOOKUP(B84,balance!$AF:$AJ,4,FALSE),IF(C84=4,VLOOKUP(B84,balance!$AF:$AJ,5,FALSE),IF(C84=5,VLOOKUP(B84,balance!$AF:$AK,6,FALSE),0)))))*1000000000000</f>
        <v>65000000000</v>
      </c>
    </row>
    <row r="85" spans="1:9" x14ac:dyDescent="0.3">
      <c r="A85">
        <v>83</v>
      </c>
      <c r="B85">
        <f t="shared" si="3"/>
        <v>17</v>
      </c>
      <c r="C85">
        <f t="shared" si="2"/>
        <v>4</v>
      </c>
      <c r="D85">
        <v>9026</v>
      </c>
      <c r="E85" s="1">
        <f>IF(C85=1,VLOOKUP(B85,balance!$K:$P,2,FALSE),IF(C85=2,VLOOKUP(B85,balance!$K:$P,3,FALSE),IF(C85=3,VLOOKUP(B85,balance!$K:$P,4,FALSE),IF(C85=4,VLOOKUP(B85,balance!$K:$P,5,FALSE),IF(C85=5,VLOOKUP(B85-1,balance!$K:$P,6,FALSE),0)))))</f>
        <v>650</v>
      </c>
      <c r="F85">
        <v>53</v>
      </c>
      <c r="G85">
        <f>IF(C85=1,VLOOKUP(FoxFire!B85,balance!$U:$Z,2,FALSE),IF(C85=2,VLOOKUP(B85,balance!$U:$Z,3,FALSE),IF(C85=3,VLOOKUP(B85,balance!$U:$Z,4,FALSE),IF(C85=4,VLOOKUP(B85,balance!$U:$Z,5,FALSE),IF(C85=5,VLOOKUP(B85-1,balance!$U:$Z,6,FALSE),0)))))/100</f>
        <v>1.16E-3</v>
      </c>
      <c r="H85">
        <v>2</v>
      </c>
      <c r="I85" s="1">
        <f>IF(C85=1,VLOOKUP(FoxFire!B85,balance!$AF:$AJ,2,FALSE),IF(C85=2,VLOOKUP(B85,balance!$AF:$AJ,3,FALSE),IF(C85=3,VLOOKUP(B85,balance!$AF:$AJ,4,FALSE),IF(C85=4,VLOOKUP(B85,balance!$AF:$AJ,5,FALSE),IF(C85=5,VLOOKUP(B85,balance!$AF:$AK,6,FALSE),0)))))*1000000000000</f>
        <v>65000000000</v>
      </c>
    </row>
    <row r="86" spans="1:9" x14ac:dyDescent="0.3">
      <c r="A86">
        <v>84</v>
      </c>
      <c r="B86">
        <f t="shared" si="3"/>
        <v>18</v>
      </c>
      <c r="C86">
        <f t="shared" si="2"/>
        <v>5</v>
      </c>
      <c r="D86">
        <v>9026</v>
      </c>
      <c r="E86" s="1">
        <f>IF(C86=1,VLOOKUP(B86,balance!$K:$P,2,FALSE),IF(C86=2,VLOOKUP(B86,balance!$K:$P,3,FALSE),IF(C86=3,VLOOKUP(B86,balance!$K:$P,4,FALSE),IF(C86=4,VLOOKUP(B86,balance!$K:$P,5,FALSE),IF(C86=5,VLOOKUP(B86-1,balance!$K:$P,6,FALSE),0)))))</f>
        <v>2860</v>
      </c>
      <c r="F86">
        <v>53</v>
      </c>
      <c r="G86">
        <f>IF(C86=1,VLOOKUP(FoxFire!B86,balance!$U:$Z,2,FALSE),IF(C86=2,VLOOKUP(B86,balance!$U:$Z,3,FALSE),IF(C86=3,VLOOKUP(B86,balance!$U:$Z,4,FALSE),IF(C86=4,VLOOKUP(B86,balance!$U:$Z,5,FALSE),IF(C86=5,VLOOKUP(B86-1,balance!$U:$Z,6,FALSE),0)))))/100</f>
        <v>1.3500000000000002E-2</v>
      </c>
      <c r="H86">
        <v>2</v>
      </c>
      <c r="I86" s="1">
        <f>IF(C86=1,VLOOKUP(FoxFire!B86,balance!$AF:$AJ,2,FALSE),IF(C86=2,VLOOKUP(B86,balance!$AF:$AJ,3,FALSE),IF(C86=3,VLOOKUP(B86,balance!$AF:$AJ,4,FALSE),IF(C86=4,VLOOKUP(B86,balance!$AF:$AJ,5,FALSE),IF(C86=5,VLOOKUP(B86,balance!$AF:$AK,6,FALSE),0)))))*1000000000000</f>
        <v>270000000000.00003</v>
      </c>
    </row>
    <row r="87" spans="1:9" x14ac:dyDescent="0.3">
      <c r="A87">
        <v>85</v>
      </c>
      <c r="B87">
        <f t="shared" si="3"/>
        <v>18</v>
      </c>
      <c r="C87">
        <f t="shared" si="2"/>
        <v>1</v>
      </c>
      <c r="D87">
        <v>9026</v>
      </c>
      <c r="E87" s="1">
        <f>IF(C87=1,VLOOKUP(B87,balance!$K:$P,2,FALSE),IF(C87=2,VLOOKUP(B87,balance!$K:$P,3,FALSE),IF(C87=3,VLOOKUP(B87,balance!$K:$P,4,FALSE),IF(C87=4,VLOOKUP(B87,balance!$K:$P,5,FALSE),IF(C87=5,VLOOKUP(B87-1,balance!$K:$P,6,FALSE),0)))))</f>
        <v>675</v>
      </c>
      <c r="F87">
        <v>53</v>
      </c>
      <c r="G87">
        <f>IF(C87=1,VLOOKUP(FoxFire!B87,balance!$U:$Z,2,FALSE),IF(C87=2,VLOOKUP(B87,balance!$U:$Z,3,FALSE),IF(C87=3,VLOOKUP(B87,balance!$U:$Z,4,FALSE),IF(C87=4,VLOOKUP(B87,balance!$U:$Z,5,FALSE),IF(C87=5,VLOOKUP(B87-1,balance!$U:$Z,6,FALSE),0)))))/100</f>
        <v>1.17E-3</v>
      </c>
      <c r="H87">
        <v>2</v>
      </c>
      <c r="I87" s="1">
        <f>IF(C87=1,VLOOKUP(FoxFire!B87,balance!$AF:$AJ,2,FALSE),IF(C87=2,VLOOKUP(B87,balance!$AF:$AJ,3,FALSE),IF(C87=3,VLOOKUP(B87,balance!$AF:$AJ,4,FALSE),IF(C87=4,VLOOKUP(B87,balance!$AF:$AJ,5,FALSE),IF(C87=5,VLOOKUP(B87,balance!$AF:$AK,6,FALSE),0)))))*1000000000000</f>
        <v>67500000000.000008</v>
      </c>
    </row>
    <row r="88" spans="1:9" x14ac:dyDescent="0.3">
      <c r="A88">
        <v>86</v>
      </c>
      <c r="B88">
        <f t="shared" si="3"/>
        <v>18</v>
      </c>
      <c r="C88">
        <f t="shared" si="2"/>
        <v>2</v>
      </c>
      <c r="D88">
        <v>9026</v>
      </c>
      <c r="E88" s="1">
        <f>IF(C88=1,VLOOKUP(B88,balance!$K:$P,2,FALSE),IF(C88=2,VLOOKUP(B88,balance!$K:$P,3,FALSE),IF(C88=3,VLOOKUP(B88,balance!$K:$P,4,FALSE),IF(C88=4,VLOOKUP(B88,balance!$K:$P,5,FALSE),IF(C88=5,VLOOKUP(B88-1,balance!$K:$P,6,FALSE),0)))))</f>
        <v>675</v>
      </c>
      <c r="F88">
        <v>53</v>
      </c>
      <c r="G88">
        <f>IF(C88=1,VLOOKUP(FoxFire!B88,balance!$U:$Z,2,FALSE),IF(C88=2,VLOOKUP(B88,balance!$U:$Z,3,FALSE),IF(C88=3,VLOOKUP(B88,balance!$U:$Z,4,FALSE),IF(C88=4,VLOOKUP(B88,balance!$U:$Z,5,FALSE),IF(C88=5,VLOOKUP(B88-1,balance!$U:$Z,6,FALSE),0)))))/100</f>
        <v>1.17E-3</v>
      </c>
      <c r="H88">
        <v>2</v>
      </c>
      <c r="I88" s="1">
        <f>IF(C88=1,VLOOKUP(FoxFire!B88,balance!$AF:$AJ,2,FALSE),IF(C88=2,VLOOKUP(B88,balance!$AF:$AJ,3,FALSE),IF(C88=3,VLOOKUP(B88,balance!$AF:$AJ,4,FALSE),IF(C88=4,VLOOKUP(B88,balance!$AF:$AJ,5,FALSE),IF(C88=5,VLOOKUP(B88,balance!$AF:$AK,6,FALSE),0)))))*1000000000000</f>
        <v>67500000000.000008</v>
      </c>
    </row>
    <row r="89" spans="1:9" x14ac:dyDescent="0.3">
      <c r="A89">
        <v>87</v>
      </c>
      <c r="B89">
        <f t="shared" si="3"/>
        <v>18</v>
      </c>
      <c r="C89">
        <f t="shared" si="2"/>
        <v>3</v>
      </c>
      <c r="D89">
        <v>9026</v>
      </c>
      <c r="E89" s="1">
        <f>IF(C89=1,VLOOKUP(B89,balance!$K:$P,2,FALSE),IF(C89=2,VLOOKUP(B89,balance!$K:$P,3,FALSE),IF(C89=3,VLOOKUP(B89,balance!$K:$P,4,FALSE),IF(C89=4,VLOOKUP(B89,balance!$K:$P,5,FALSE),IF(C89=5,VLOOKUP(B89-1,balance!$K:$P,6,FALSE),0)))))</f>
        <v>675</v>
      </c>
      <c r="F89">
        <v>53</v>
      </c>
      <c r="G89">
        <f>IF(C89=1,VLOOKUP(FoxFire!B89,balance!$U:$Z,2,FALSE),IF(C89=2,VLOOKUP(B89,balance!$U:$Z,3,FALSE),IF(C89=3,VLOOKUP(B89,balance!$U:$Z,4,FALSE),IF(C89=4,VLOOKUP(B89,balance!$U:$Z,5,FALSE),IF(C89=5,VLOOKUP(B89-1,balance!$U:$Z,6,FALSE),0)))))/100</f>
        <v>1.17E-3</v>
      </c>
      <c r="H89">
        <v>2</v>
      </c>
      <c r="I89" s="1">
        <f>IF(C89=1,VLOOKUP(FoxFire!B89,balance!$AF:$AJ,2,FALSE),IF(C89=2,VLOOKUP(B89,balance!$AF:$AJ,3,FALSE),IF(C89=3,VLOOKUP(B89,balance!$AF:$AJ,4,FALSE),IF(C89=4,VLOOKUP(B89,balance!$AF:$AJ,5,FALSE),IF(C89=5,VLOOKUP(B89,balance!$AF:$AK,6,FALSE),0)))))*1000000000000</f>
        <v>67500000000.000008</v>
      </c>
    </row>
    <row r="90" spans="1:9" x14ac:dyDescent="0.3">
      <c r="A90">
        <v>88</v>
      </c>
      <c r="B90">
        <f t="shared" si="3"/>
        <v>18</v>
      </c>
      <c r="C90">
        <f t="shared" si="2"/>
        <v>4</v>
      </c>
      <c r="D90">
        <v>9026</v>
      </c>
      <c r="E90" s="1">
        <f>IF(C90=1,VLOOKUP(B90,balance!$K:$P,2,FALSE),IF(C90=2,VLOOKUP(B90,balance!$K:$P,3,FALSE),IF(C90=3,VLOOKUP(B90,balance!$K:$P,4,FALSE),IF(C90=4,VLOOKUP(B90,balance!$K:$P,5,FALSE),IF(C90=5,VLOOKUP(B90-1,balance!$K:$P,6,FALSE),0)))))</f>
        <v>675</v>
      </c>
      <c r="F90">
        <v>53</v>
      </c>
      <c r="G90">
        <f>IF(C90=1,VLOOKUP(FoxFire!B90,balance!$U:$Z,2,FALSE),IF(C90=2,VLOOKUP(B90,balance!$U:$Z,3,FALSE),IF(C90=3,VLOOKUP(B90,balance!$U:$Z,4,FALSE),IF(C90=4,VLOOKUP(B90,balance!$U:$Z,5,FALSE),IF(C90=5,VLOOKUP(B90-1,balance!$U:$Z,6,FALSE),0)))))/100</f>
        <v>1.17E-3</v>
      </c>
      <c r="H90">
        <v>2</v>
      </c>
      <c r="I90" s="1">
        <f>IF(C90=1,VLOOKUP(FoxFire!B90,balance!$AF:$AJ,2,FALSE),IF(C90=2,VLOOKUP(B90,balance!$AF:$AJ,3,FALSE),IF(C90=3,VLOOKUP(B90,balance!$AF:$AJ,4,FALSE),IF(C90=4,VLOOKUP(B90,balance!$AF:$AJ,5,FALSE),IF(C90=5,VLOOKUP(B90,balance!$AF:$AK,6,FALSE),0)))))*1000000000000</f>
        <v>67500000000.000008</v>
      </c>
    </row>
    <row r="91" spans="1:9" x14ac:dyDescent="0.3">
      <c r="A91">
        <v>89</v>
      </c>
      <c r="B91">
        <f t="shared" si="3"/>
        <v>19</v>
      </c>
      <c r="C91">
        <f t="shared" si="2"/>
        <v>5</v>
      </c>
      <c r="D91">
        <v>9026</v>
      </c>
      <c r="E91" s="1">
        <f>IF(C91=1,VLOOKUP(B91,balance!$K:$P,2,FALSE),IF(C91=2,VLOOKUP(B91,balance!$K:$P,3,FALSE),IF(C91=3,VLOOKUP(B91,balance!$K:$P,4,FALSE),IF(C91=4,VLOOKUP(B91,balance!$K:$P,5,FALSE),IF(C91=5,VLOOKUP(B91-1,balance!$K:$P,6,FALSE),0)))))</f>
        <v>3110</v>
      </c>
      <c r="F91">
        <v>53</v>
      </c>
      <c r="G91">
        <f>IF(C91=1,VLOOKUP(FoxFire!B91,balance!$U:$Z,2,FALSE),IF(C91=2,VLOOKUP(B91,balance!$U:$Z,3,FALSE),IF(C91=3,VLOOKUP(B91,balance!$U:$Z,4,FALSE),IF(C91=4,VLOOKUP(B91,balance!$U:$Z,5,FALSE),IF(C91=5,VLOOKUP(B91-1,balance!$U:$Z,6,FALSE),0)))))/100</f>
        <v>1.4199999999999999E-2</v>
      </c>
      <c r="H91">
        <v>2</v>
      </c>
      <c r="I91" s="1">
        <f>IF(C91=1,VLOOKUP(FoxFire!B91,balance!$AF:$AJ,2,FALSE),IF(C91=2,VLOOKUP(B91,balance!$AF:$AJ,3,FALSE),IF(C91=3,VLOOKUP(B91,balance!$AF:$AJ,4,FALSE),IF(C91=4,VLOOKUP(B91,balance!$AF:$AJ,5,FALSE),IF(C91=5,VLOOKUP(B91,balance!$AF:$AK,6,FALSE),0)))))*1000000000000</f>
        <v>280000000000</v>
      </c>
    </row>
    <row r="92" spans="1:9" x14ac:dyDescent="0.3">
      <c r="A92">
        <v>90</v>
      </c>
      <c r="B92">
        <f t="shared" si="3"/>
        <v>19</v>
      </c>
      <c r="C92">
        <f t="shared" si="2"/>
        <v>1</v>
      </c>
      <c r="D92">
        <v>9026</v>
      </c>
      <c r="E92" s="1">
        <f>IF(C92=1,VLOOKUP(B92,balance!$K:$P,2,FALSE),IF(C92=2,VLOOKUP(B92,balance!$K:$P,3,FALSE),IF(C92=3,VLOOKUP(B92,balance!$K:$P,4,FALSE),IF(C92=4,VLOOKUP(B92,balance!$K:$P,5,FALSE),IF(C92=5,VLOOKUP(B92-1,balance!$K:$P,6,FALSE),0)))))</f>
        <v>700</v>
      </c>
      <c r="F92">
        <v>53</v>
      </c>
      <c r="G92">
        <f>IF(C92=1,VLOOKUP(FoxFire!B92,balance!$U:$Z,2,FALSE),IF(C92=2,VLOOKUP(B92,balance!$U:$Z,3,FALSE),IF(C92=3,VLOOKUP(B92,balance!$U:$Z,4,FALSE),IF(C92=4,VLOOKUP(B92,balance!$U:$Z,5,FALSE),IF(C92=5,VLOOKUP(B92-1,balance!$U:$Z,6,FALSE),0)))))/100</f>
        <v>1.1799999999999998E-3</v>
      </c>
      <c r="H92">
        <v>2</v>
      </c>
      <c r="I92" s="1">
        <f>IF(C92=1,VLOOKUP(FoxFire!B92,balance!$AF:$AJ,2,FALSE),IF(C92=2,VLOOKUP(B92,balance!$AF:$AJ,3,FALSE),IF(C92=3,VLOOKUP(B92,balance!$AF:$AJ,4,FALSE),IF(C92=4,VLOOKUP(B92,balance!$AF:$AJ,5,FALSE),IF(C92=5,VLOOKUP(B92,balance!$AF:$AK,6,FALSE),0)))))*1000000000000</f>
        <v>70000000000</v>
      </c>
    </row>
    <row r="93" spans="1:9" x14ac:dyDescent="0.3">
      <c r="A93">
        <v>91</v>
      </c>
      <c r="B93">
        <f t="shared" si="3"/>
        <v>19</v>
      </c>
      <c r="C93">
        <f t="shared" si="2"/>
        <v>2</v>
      </c>
      <c r="D93">
        <v>9026</v>
      </c>
      <c r="E93" s="1">
        <f>IF(C93=1,VLOOKUP(B93,balance!$K:$P,2,FALSE),IF(C93=2,VLOOKUP(B93,balance!$K:$P,3,FALSE),IF(C93=3,VLOOKUP(B93,balance!$K:$P,4,FALSE),IF(C93=4,VLOOKUP(B93,balance!$K:$P,5,FALSE),IF(C93=5,VLOOKUP(B93-1,balance!$K:$P,6,FALSE),0)))))</f>
        <v>700</v>
      </c>
      <c r="F93">
        <v>53</v>
      </c>
      <c r="G93">
        <f>IF(C93=1,VLOOKUP(FoxFire!B93,balance!$U:$Z,2,FALSE),IF(C93=2,VLOOKUP(B93,balance!$U:$Z,3,FALSE),IF(C93=3,VLOOKUP(B93,balance!$U:$Z,4,FALSE),IF(C93=4,VLOOKUP(B93,balance!$U:$Z,5,FALSE),IF(C93=5,VLOOKUP(B93-1,balance!$U:$Z,6,FALSE),0)))))/100</f>
        <v>1.1799999999999998E-3</v>
      </c>
      <c r="H93">
        <v>2</v>
      </c>
      <c r="I93" s="1">
        <f>IF(C93=1,VLOOKUP(FoxFire!B93,balance!$AF:$AJ,2,FALSE),IF(C93=2,VLOOKUP(B93,balance!$AF:$AJ,3,FALSE),IF(C93=3,VLOOKUP(B93,balance!$AF:$AJ,4,FALSE),IF(C93=4,VLOOKUP(B93,balance!$AF:$AJ,5,FALSE),IF(C93=5,VLOOKUP(B93,balance!$AF:$AK,6,FALSE),0)))))*1000000000000</f>
        <v>70000000000</v>
      </c>
    </row>
    <row r="94" spans="1:9" x14ac:dyDescent="0.3">
      <c r="A94">
        <v>92</v>
      </c>
      <c r="B94">
        <f t="shared" si="3"/>
        <v>19</v>
      </c>
      <c r="C94">
        <f t="shared" si="2"/>
        <v>3</v>
      </c>
      <c r="D94">
        <v>9026</v>
      </c>
      <c r="E94" s="1">
        <f>IF(C94=1,VLOOKUP(B94,balance!$K:$P,2,FALSE),IF(C94=2,VLOOKUP(B94,balance!$K:$P,3,FALSE),IF(C94=3,VLOOKUP(B94,balance!$K:$P,4,FALSE),IF(C94=4,VLOOKUP(B94,balance!$K:$P,5,FALSE),IF(C94=5,VLOOKUP(B94-1,balance!$K:$P,6,FALSE),0)))))</f>
        <v>700</v>
      </c>
      <c r="F94">
        <v>53</v>
      </c>
      <c r="G94">
        <f>IF(C94=1,VLOOKUP(FoxFire!B94,balance!$U:$Z,2,FALSE),IF(C94=2,VLOOKUP(B94,balance!$U:$Z,3,FALSE),IF(C94=3,VLOOKUP(B94,balance!$U:$Z,4,FALSE),IF(C94=4,VLOOKUP(B94,balance!$U:$Z,5,FALSE),IF(C94=5,VLOOKUP(B94-1,balance!$U:$Z,6,FALSE),0)))))/100</f>
        <v>1.1799999999999998E-3</v>
      </c>
      <c r="H94">
        <v>2</v>
      </c>
      <c r="I94" s="1">
        <f>IF(C94=1,VLOOKUP(FoxFire!B94,balance!$AF:$AJ,2,FALSE),IF(C94=2,VLOOKUP(B94,balance!$AF:$AJ,3,FALSE),IF(C94=3,VLOOKUP(B94,balance!$AF:$AJ,4,FALSE),IF(C94=4,VLOOKUP(B94,balance!$AF:$AJ,5,FALSE),IF(C94=5,VLOOKUP(B94,balance!$AF:$AK,6,FALSE),0)))))*1000000000000</f>
        <v>70000000000</v>
      </c>
    </row>
    <row r="95" spans="1:9" x14ac:dyDescent="0.3">
      <c r="A95">
        <v>93</v>
      </c>
      <c r="B95">
        <f t="shared" si="3"/>
        <v>19</v>
      </c>
      <c r="C95">
        <f t="shared" si="2"/>
        <v>4</v>
      </c>
      <c r="D95">
        <v>9026</v>
      </c>
      <c r="E95" s="1">
        <f>IF(C95=1,VLOOKUP(B95,balance!$K:$P,2,FALSE),IF(C95=2,VLOOKUP(B95,balance!$K:$P,3,FALSE),IF(C95=3,VLOOKUP(B95,balance!$K:$P,4,FALSE),IF(C95=4,VLOOKUP(B95,balance!$K:$P,5,FALSE),IF(C95=5,VLOOKUP(B95-1,balance!$K:$P,6,FALSE),0)))))</f>
        <v>700</v>
      </c>
      <c r="F95">
        <v>53</v>
      </c>
      <c r="G95">
        <f>IF(C95=1,VLOOKUP(FoxFire!B95,balance!$U:$Z,2,FALSE),IF(C95=2,VLOOKUP(B95,balance!$U:$Z,3,FALSE),IF(C95=3,VLOOKUP(B95,balance!$U:$Z,4,FALSE),IF(C95=4,VLOOKUP(B95,balance!$U:$Z,5,FALSE),IF(C95=5,VLOOKUP(B95-1,balance!$U:$Z,6,FALSE),0)))))/100</f>
        <v>1.1799999999999998E-3</v>
      </c>
      <c r="H95">
        <v>2</v>
      </c>
      <c r="I95" s="1">
        <f>IF(C95=1,VLOOKUP(FoxFire!B95,balance!$AF:$AJ,2,FALSE),IF(C95=2,VLOOKUP(B95,balance!$AF:$AJ,3,FALSE),IF(C95=3,VLOOKUP(B95,balance!$AF:$AJ,4,FALSE),IF(C95=4,VLOOKUP(B95,balance!$AF:$AJ,5,FALSE),IF(C95=5,VLOOKUP(B95,balance!$AF:$AK,6,FALSE),0)))))*1000000000000</f>
        <v>70000000000</v>
      </c>
    </row>
    <row r="96" spans="1:9" x14ac:dyDescent="0.3">
      <c r="A96">
        <v>94</v>
      </c>
      <c r="B96">
        <f t="shared" si="3"/>
        <v>20</v>
      </c>
      <c r="C96">
        <f t="shared" si="2"/>
        <v>5</v>
      </c>
      <c r="D96">
        <v>9026</v>
      </c>
      <c r="E96" s="1">
        <f>IF(C96=1,VLOOKUP(B96,balance!$K:$P,2,FALSE),IF(C96=2,VLOOKUP(B96,balance!$K:$P,3,FALSE),IF(C96=3,VLOOKUP(B96,balance!$K:$P,4,FALSE),IF(C96=4,VLOOKUP(B96,balance!$K:$P,5,FALSE),IF(C96=5,VLOOKUP(B96-1,balance!$K:$P,6,FALSE),0)))))</f>
        <v>3360</v>
      </c>
      <c r="F96">
        <v>53</v>
      </c>
      <c r="G96">
        <f>IF(C96=1,VLOOKUP(FoxFire!B96,balance!$U:$Z,2,FALSE),IF(C96=2,VLOOKUP(B96,balance!$U:$Z,3,FALSE),IF(C96=3,VLOOKUP(B96,balance!$U:$Z,4,FALSE),IF(C96=4,VLOOKUP(B96,balance!$U:$Z,5,FALSE),IF(C96=5,VLOOKUP(B96-1,balance!$U:$Z,6,FALSE),0)))))/100</f>
        <v>1.4999999999999999E-2</v>
      </c>
      <c r="H96">
        <v>2</v>
      </c>
      <c r="I96" s="1">
        <f>IF(C96=1,VLOOKUP(FoxFire!B96,balance!$AF:$AJ,2,FALSE),IF(C96=2,VLOOKUP(B96,balance!$AF:$AJ,3,FALSE),IF(C96=3,VLOOKUP(B96,balance!$AF:$AJ,4,FALSE),IF(C96=4,VLOOKUP(B96,balance!$AF:$AJ,5,FALSE),IF(C96=5,VLOOKUP(B96,balance!$AF:$AK,6,FALSE),0)))))*1000000000000</f>
        <v>290000000000</v>
      </c>
    </row>
    <row r="97" spans="1:9" x14ac:dyDescent="0.3">
      <c r="A97">
        <v>95</v>
      </c>
      <c r="B97">
        <f t="shared" si="3"/>
        <v>20</v>
      </c>
      <c r="C97">
        <f t="shared" si="2"/>
        <v>1</v>
      </c>
      <c r="D97">
        <v>9026</v>
      </c>
      <c r="E97" s="1">
        <f>IF(C97=1,VLOOKUP(B97,balance!$K:$P,2,FALSE),IF(C97=2,VLOOKUP(B97,balance!$K:$P,3,FALSE),IF(C97=3,VLOOKUP(B97,balance!$K:$P,4,FALSE),IF(C97=4,VLOOKUP(B97,balance!$K:$P,5,FALSE),IF(C97=5,VLOOKUP(B97-1,balance!$K:$P,6,FALSE),0)))))</f>
        <v>725</v>
      </c>
      <c r="F97">
        <v>53</v>
      </c>
      <c r="G97">
        <f>IF(C97=1,VLOOKUP(FoxFire!B97,balance!$U:$Z,2,FALSE),IF(C97=2,VLOOKUP(B97,balance!$U:$Z,3,FALSE),IF(C97=3,VLOOKUP(B97,balance!$U:$Z,4,FALSE),IF(C97=4,VLOOKUP(B97,balance!$U:$Z,5,FALSE),IF(C97=5,VLOOKUP(B97-1,balance!$U:$Z,6,FALSE),0)))))/100</f>
        <v>1.1899999999999999E-3</v>
      </c>
      <c r="H97">
        <v>2</v>
      </c>
      <c r="I97" s="1">
        <f>IF(C97=1,VLOOKUP(FoxFire!B97,balance!$AF:$AJ,2,FALSE),IF(C97=2,VLOOKUP(B97,balance!$AF:$AJ,3,FALSE),IF(C97=3,VLOOKUP(B97,balance!$AF:$AJ,4,FALSE),IF(C97=4,VLOOKUP(B97,balance!$AF:$AJ,5,FALSE),IF(C97=5,VLOOKUP(B97,balance!$AF:$AK,6,FALSE),0)))))*1000000000000</f>
        <v>72500000000</v>
      </c>
    </row>
    <row r="98" spans="1:9" x14ac:dyDescent="0.3">
      <c r="A98">
        <v>96</v>
      </c>
      <c r="B98">
        <f t="shared" si="3"/>
        <v>20</v>
      </c>
      <c r="C98">
        <f t="shared" si="2"/>
        <v>2</v>
      </c>
      <c r="D98">
        <v>9026</v>
      </c>
      <c r="E98" s="1">
        <f>IF(C98=1,VLOOKUP(B98,balance!$K:$P,2,FALSE),IF(C98=2,VLOOKUP(B98,balance!$K:$P,3,FALSE),IF(C98=3,VLOOKUP(B98,balance!$K:$P,4,FALSE),IF(C98=4,VLOOKUP(B98,balance!$K:$P,5,FALSE),IF(C98=5,VLOOKUP(B98-1,balance!$K:$P,6,FALSE),0)))))</f>
        <v>725</v>
      </c>
      <c r="F98">
        <v>53</v>
      </c>
      <c r="G98">
        <f>IF(C98=1,VLOOKUP(FoxFire!B98,balance!$U:$Z,2,FALSE),IF(C98=2,VLOOKUP(B98,balance!$U:$Z,3,FALSE),IF(C98=3,VLOOKUP(B98,balance!$U:$Z,4,FALSE),IF(C98=4,VLOOKUP(B98,balance!$U:$Z,5,FALSE),IF(C98=5,VLOOKUP(B98-1,balance!$U:$Z,6,FALSE),0)))))/100</f>
        <v>1.1899999999999999E-3</v>
      </c>
      <c r="H98">
        <v>2</v>
      </c>
      <c r="I98" s="1">
        <f>IF(C98=1,VLOOKUP(FoxFire!B98,balance!$AF:$AJ,2,FALSE),IF(C98=2,VLOOKUP(B98,balance!$AF:$AJ,3,FALSE),IF(C98=3,VLOOKUP(B98,balance!$AF:$AJ,4,FALSE),IF(C98=4,VLOOKUP(B98,balance!$AF:$AJ,5,FALSE),IF(C98=5,VLOOKUP(B98,balance!$AF:$AK,6,FALSE),0)))))*1000000000000</f>
        <v>72500000000</v>
      </c>
    </row>
    <row r="99" spans="1:9" x14ac:dyDescent="0.3">
      <c r="A99">
        <v>97</v>
      </c>
      <c r="B99">
        <f t="shared" si="3"/>
        <v>20</v>
      </c>
      <c r="C99">
        <f t="shared" si="2"/>
        <v>3</v>
      </c>
      <c r="D99">
        <v>9026</v>
      </c>
      <c r="E99" s="1">
        <f>IF(C99=1,VLOOKUP(B99,balance!$K:$P,2,FALSE),IF(C99=2,VLOOKUP(B99,balance!$K:$P,3,FALSE),IF(C99=3,VLOOKUP(B99,balance!$K:$P,4,FALSE),IF(C99=4,VLOOKUP(B99,balance!$K:$P,5,FALSE),IF(C99=5,VLOOKUP(B99-1,balance!$K:$P,6,FALSE),0)))))</f>
        <v>725</v>
      </c>
      <c r="F99">
        <v>53</v>
      </c>
      <c r="G99">
        <f>IF(C99=1,VLOOKUP(FoxFire!B99,balance!$U:$Z,2,FALSE),IF(C99=2,VLOOKUP(B99,balance!$U:$Z,3,FALSE),IF(C99=3,VLOOKUP(B99,balance!$U:$Z,4,FALSE),IF(C99=4,VLOOKUP(B99,balance!$U:$Z,5,FALSE),IF(C99=5,VLOOKUP(B99-1,balance!$U:$Z,6,FALSE),0)))))/100</f>
        <v>1.1899999999999999E-3</v>
      </c>
      <c r="H99">
        <v>2</v>
      </c>
      <c r="I99" s="1">
        <f>IF(C99=1,VLOOKUP(FoxFire!B99,balance!$AF:$AJ,2,FALSE),IF(C99=2,VLOOKUP(B99,balance!$AF:$AJ,3,FALSE),IF(C99=3,VLOOKUP(B99,balance!$AF:$AJ,4,FALSE),IF(C99=4,VLOOKUP(B99,balance!$AF:$AJ,5,FALSE),IF(C99=5,VLOOKUP(B99,balance!$AF:$AK,6,FALSE),0)))))*1000000000000</f>
        <v>72500000000</v>
      </c>
    </row>
    <row r="100" spans="1:9" x14ac:dyDescent="0.3">
      <c r="A100">
        <v>98</v>
      </c>
      <c r="B100">
        <f t="shared" si="3"/>
        <v>20</v>
      </c>
      <c r="C100">
        <f t="shared" si="2"/>
        <v>4</v>
      </c>
      <c r="D100">
        <v>9026</v>
      </c>
      <c r="E100" s="1">
        <f>IF(C100=1,VLOOKUP(B100,balance!$K:$P,2,FALSE),IF(C100=2,VLOOKUP(B100,balance!$K:$P,3,FALSE),IF(C100=3,VLOOKUP(B100,balance!$K:$P,4,FALSE),IF(C100=4,VLOOKUP(B100,balance!$K:$P,5,FALSE),IF(C100=5,VLOOKUP(B100-1,balance!$K:$P,6,FALSE),0)))))</f>
        <v>725</v>
      </c>
      <c r="F100">
        <v>53</v>
      </c>
      <c r="G100">
        <f>IF(C100=1,VLOOKUP(FoxFire!B100,balance!$U:$Z,2,FALSE),IF(C100=2,VLOOKUP(B100,balance!$U:$Z,3,FALSE),IF(C100=3,VLOOKUP(B100,balance!$U:$Z,4,FALSE),IF(C100=4,VLOOKUP(B100,balance!$U:$Z,5,FALSE),IF(C100=5,VLOOKUP(B100-1,balance!$U:$Z,6,FALSE),0)))))/100</f>
        <v>1.1899999999999999E-3</v>
      </c>
      <c r="H100">
        <v>2</v>
      </c>
      <c r="I100" s="1">
        <f>IF(C100=1,VLOOKUP(FoxFire!B100,balance!$AF:$AJ,2,FALSE),IF(C100=2,VLOOKUP(B100,balance!$AF:$AJ,3,FALSE),IF(C100=3,VLOOKUP(B100,balance!$AF:$AJ,4,FALSE),IF(C100=4,VLOOKUP(B100,balance!$AF:$AJ,5,FALSE),IF(C100=5,VLOOKUP(B100,balance!$AF:$AK,6,FALSE),0)))))*1000000000000</f>
        <v>72500000000</v>
      </c>
    </row>
    <row r="101" spans="1:9" x14ac:dyDescent="0.3">
      <c r="A101">
        <v>99</v>
      </c>
      <c r="B101">
        <f t="shared" si="3"/>
        <v>21</v>
      </c>
      <c r="C101">
        <f t="shared" si="2"/>
        <v>5</v>
      </c>
      <c r="D101">
        <v>9026</v>
      </c>
      <c r="E101" s="1">
        <f>IF(C101=1,VLOOKUP(B101,balance!$K:$P,2,FALSE),IF(C101=2,VLOOKUP(B101,balance!$K:$P,3,FALSE),IF(C101=3,VLOOKUP(B101,balance!$K:$P,4,FALSE),IF(C101=4,VLOOKUP(B101,balance!$K:$P,5,FALSE),IF(C101=5,VLOOKUP(B101-1,balance!$K:$P,6,FALSE),0)))))</f>
        <v>3630</v>
      </c>
      <c r="F101">
        <v>53</v>
      </c>
      <c r="G101">
        <f>IF(C101=1,VLOOKUP(FoxFire!B101,balance!$U:$Z,2,FALSE),IF(C101=2,VLOOKUP(B101,balance!$U:$Z,3,FALSE),IF(C101=3,VLOOKUP(B101,balance!$U:$Z,4,FALSE),IF(C101=4,VLOOKUP(B101,balance!$U:$Z,5,FALSE),IF(C101=5,VLOOKUP(B101-1,balance!$U:$Z,6,FALSE),0)))))/100</f>
        <v>1.5700000000000002E-2</v>
      </c>
      <c r="H101">
        <v>2</v>
      </c>
      <c r="I101" s="1">
        <f>IF(C101=1,VLOOKUP(FoxFire!B101,balance!$AF:$AJ,2,FALSE),IF(C101=2,VLOOKUP(B101,balance!$AF:$AJ,3,FALSE),IF(C101=3,VLOOKUP(B101,balance!$AF:$AJ,4,FALSE),IF(C101=4,VLOOKUP(B101,balance!$AF:$AJ,5,FALSE),IF(C101=5,VLOOKUP(B101,balance!$AF:$AK,6,FALSE),0)))))*1000000000000</f>
        <v>300000000000</v>
      </c>
    </row>
    <row r="102" spans="1:9" x14ac:dyDescent="0.3">
      <c r="A102">
        <v>100</v>
      </c>
      <c r="B102">
        <f t="shared" si="3"/>
        <v>21</v>
      </c>
      <c r="C102">
        <f t="shared" si="2"/>
        <v>1</v>
      </c>
      <c r="D102">
        <v>9026</v>
      </c>
      <c r="E102" s="1">
        <f>IF(C102=1,VLOOKUP(B102,balance!$K:$P,2,FALSE),IF(C102=2,VLOOKUP(B102,balance!$K:$P,3,FALSE),IF(C102=3,VLOOKUP(B102,balance!$K:$P,4,FALSE),IF(C102=4,VLOOKUP(B102,balance!$K:$P,5,FALSE),IF(C102=5,VLOOKUP(B102-1,balance!$K:$P,6,FALSE),0)))))</f>
        <v>750</v>
      </c>
      <c r="F102">
        <v>53</v>
      </c>
      <c r="G102">
        <f>IF(C102=1,VLOOKUP(FoxFire!B102,balance!$U:$Z,2,FALSE),IF(C102=2,VLOOKUP(B102,balance!$U:$Z,3,FALSE),IF(C102=3,VLOOKUP(B102,balance!$U:$Z,4,FALSE),IF(C102=4,VLOOKUP(B102,balance!$U:$Z,5,FALSE),IF(C102=5,VLOOKUP(B102-1,balance!$U:$Z,6,FALSE),0)))))/100</f>
        <v>1.1999999999999999E-3</v>
      </c>
      <c r="H102">
        <v>2</v>
      </c>
      <c r="I102" s="1">
        <f>IF(C102=1,VLOOKUP(FoxFire!B102,balance!$AF:$AJ,2,FALSE),IF(C102=2,VLOOKUP(B102,balance!$AF:$AJ,3,FALSE),IF(C102=3,VLOOKUP(B102,balance!$AF:$AJ,4,FALSE),IF(C102=4,VLOOKUP(B102,balance!$AF:$AJ,5,FALSE),IF(C102=5,VLOOKUP(B102,balance!$AF:$AK,6,FALSE),0)))))*1000000000000</f>
        <v>75000000000</v>
      </c>
    </row>
    <row r="103" spans="1:9" x14ac:dyDescent="0.3">
      <c r="A103">
        <v>101</v>
      </c>
      <c r="B103">
        <f t="shared" si="3"/>
        <v>21</v>
      </c>
      <c r="C103">
        <f t="shared" si="2"/>
        <v>2</v>
      </c>
      <c r="D103">
        <v>9026</v>
      </c>
      <c r="E103" s="1">
        <f>IF(C103=1,VLOOKUP(B103,balance!$K:$P,2,FALSE),IF(C103=2,VLOOKUP(B103,balance!$K:$P,3,FALSE),IF(C103=3,VLOOKUP(B103,balance!$K:$P,4,FALSE),IF(C103=4,VLOOKUP(B103,balance!$K:$P,5,FALSE),IF(C103=5,VLOOKUP(B103-1,balance!$K:$P,6,FALSE),0)))))</f>
        <v>750</v>
      </c>
      <c r="F103">
        <v>53</v>
      </c>
      <c r="G103">
        <f>IF(C103=1,VLOOKUP(FoxFire!B103,balance!$U:$Z,2,FALSE),IF(C103=2,VLOOKUP(B103,balance!$U:$Z,3,FALSE),IF(C103=3,VLOOKUP(B103,balance!$U:$Z,4,FALSE),IF(C103=4,VLOOKUP(B103,balance!$U:$Z,5,FALSE),IF(C103=5,VLOOKUP(B103-1,balance!$U:$Z,6,FALSE),0)))))/100</f>
        <v>1.1999999999999999E-3</v>
      </c>
      <c r="H103">
        <v>2</v>
      </c>
      <c r="I103" s="1">
        <f>IF(C103=1,VLOOKUP(FoxFire!B103,balance!$AF:$AJ,2,FALSE),IF(C103=2,VLOOKUP(B103,balance!$AF:$AJ,3,FALSE),IF(C103=3,VLOOKUP(B103,balance!$AF:$AJ,4,FALSE),IF(C103=4,VLOOKUP(B103,balance!$AF:$AJ,5,FALSE),IF(C103=5,VLOOKUP(B103,balance!$AF:$AK,6,FALSE),0)))))*1000000000000</f>
        <v>75000000000</v>
      </c>
    </row>
    <row r="104" spans="1:9" x14ac:dyDescent="0.3">
      <c r="A104">
        <v>102</v>
      </c>
      <c r="B104">
        <f t="shared" si="3"/>
        <v>21</v>
      </c>
      <c r="C104">
        <f t="shared" si="2"/>
        <v>3</v>
      </c>
      <c r="D104">
        <v>9026</v>
      </c>
      <c r="E104" s="1">
        <f>IF(C104=1,VLOOKUP(B104,balance!$K:$P,2,FALSE),IF(C104=2,VLOOKUP(B104,balance!$K:$P,3,FALSE),IF(C104=3,VLOOKUP(B104,balance!$K:$P,4,FALSE),IF(C104=4,VLOOKUP(B104,balance!$K:$P,5,FALSE),IF(C104=5,VLOOKUP(B104-1,balance!$K:$P,6,FALSE),0)))))</f>
        <v>750</v>
      </c>
      <c r="F104">
        <v>53</v>
      </c>
      <c r="G104">
        <f>IF(C104=1,VLOOKUP(FoxFire!B104,balance!$U:$Z,2,FALSE),IF(C104=2,VLOOKUP(B104,balance!$U:$Z,3,FALSE),IF(C104=3,VLOOKUP(B104,balance!$U:$Z,4,FALSE),IF(C104=4,VLOOKUP(B104,balance!$U:$Z,5,FALSE),IF(C104=5,VLOOKUP(B104-1,balance!$U:$Z,6,FALSE),0)))))/100</f>
        <v>1.1999999999999999E-3</v>
      </c>
      <c r="H104">
        <v>2</v>
      </c>
      <c r="I104" s="1">
        <f>IF(C104=1,VLOOKUP(FoxFire!B104,balance!$AF:$AJ,2,FALSE),IF(C104=2,VLOOKUP(B104,balance!$AF:$AJ,3,FALSE),IF(C104=3,VLOOKUP(B104,balance!$AF:$AJ,4,FALSE),IF(C104=4,VLOOKUP(B104,balance!$AF:$AJ,5,FALSE),IF(C104=5,VLOOKUP(B104,balance!$AF:$AK,6,FALSE),0)))))*1000000000000</f>
        <v>75000000000</v>
      </c>
    </row>
    <row r="105" spans="1:9" x14ac:dyDescent="0.3">
      <c r="A105">
        <v>103</v>
      </c>
      <c r="B105">
        <f t="shared" si="3"/>
        <v>21</v>
      </c>
      <c r="C105">
        <f t="shared" si="2"/>
        <v>4</v>
      </c>
      <c r="D105">
        <v>9026</v>
      </c>
      <c r="E105" s="1">
        <f>IF(C105=1,VLOOKUP(B105,balance!$K:$P,2,FALSE),IF(C105=2,VLOOKUP(B105,balance!$K:$P,3,FALSE),IF(C105=3,VLOOKUP(B105,balance!$K:$P,4,FALSE),IF(C105=4,VLOOKUP(B105,balance!$K:$P,5,FALSE),IF(C105=5,VLOOKUP(B105-1,balance!$K:$P,6,FALSE),0)))))</f>
        <v>750</v>
      </c>
      <c r="F105">
        <v>53</v>
      </c>
      <c r="G105">
        <f>IF(C105=1,VLOOKUP(FoxFire!B105,balance!$U:$Z,2,FALSE),IF(C105=2,VLOOKUP(B105,balance!$U:$Z,3,FALSE),IF(C105=3,VLOOKUP(B105,balance!$U:$Z,4,FALSE),IF(C105=4,VLOOKUP(B105,balance!$U:$Z,5,FALSE),IF(C105=5,VLOOKUP(B105-1,balance!$U:$Z,6,FALSE),0)))))/100</f>
        <v>1.1999999999999999E-3</v>
      </c>
      <c r="H105">
        <v>2</v>
      </c>
      <c r="I105" s="1">
        <f>IF(C105=1,VLOOKUP(FoxFire!B105,balance!$AF:$AJ,2,FALSE),IF(C105=2,VLOOKUP(B105,balance!$AF:$AJ,3,FALSE),IF(C105=3,VLOOKUP(B105,balance!$AF:$AJ,4,FALSE),IF(C105=4,VLOOKUP(B105,balance!$AF:$AJ,5,FALSE),IF(C105=5,VLOOKUP(B105,balance!$AF:$AK,6,FALSE),0)))))*1000000000000</f>
        <v>75000000000</v>
      </c>
    </row>
    <row r="106" spans="1:9" x14ac:dyDescent="0.3">
      <c r="A106">
        <v>104</v>
      </c>
      <c r="B106">
        <f t="shared" si="3"/>
        <v>22</v>
      </c>
      <c r="C106">
        <f t="shared" si="2"/>
        <v>5</v>
      </c>
      <c r="D106">
        <v>9026</v>
      </c>
      <c r="E106" s="1">
        <f>IF(C106=1,VLOOKUP(B106,balance!$K:$P,2,FALSE),IF(C106=2,VLOOKUP(B106,balance!$K:$P,3,FALSE),IF(C106=3,VLOOKUP(B106,balance!$K:$P,4,FALSE),IF(C106=4,VLOOKUP(B106,balance!$K:$P,5,FALSE),IF(C106=5,VLOOKUP(B106-1,balance!$K:$P,6,FALSE),0)))))</f>
        <v>3900</v>
      </c>
      <c r="F106">
        <v>53</v>
      </c>
      <c r="G106">
        <f>IF(C106=1,VLOOKUP(FoxFire!B106,balance!$U:$Z,2,FALSE),IF(C106=2,VLOOKUP(B106,balance!$U:$Z,3,FALSE),IF(C106=3,VLOOKUP(B106,balance!$U:$Z,4,FALSE),IF(C106=4,VLOOKUP(B106,balance!$U:$Z,5,FALSE),IF(C106=5,VLOOKUP(B106-1,balance!$U:$Z,6,FALSE),0)))))/100</f>
        <v>1.6500000000000001E-2</v>
      </c>
      <c r="H106">
        <v>2</v>
      </c>
      <c r="I106" s="1">
        <f>IF(C106=1,VLOOKUP(FoxFire!B106,balance!$AF:$AJ,2,FALSE),IF(C106=2,VLOOKUP(B106,balance!$AF:$AJ,3,FALSE),IF(C106=3,VLOOKUP(B106,balance!$AF:$AJ,4,FALSE),IF(C106=4,VLOOKUP(B106,balance!$AF:$AJ,5,FALSE),IF(C106=5,VLOOKUP(B106,balance!$AF:$AK,6,FALSE),0)))))*1000000000000</f>
        <v>320000000000</v>
      </c>
    </row>
    <row r="107" spans="1:9" x14ac:dyDescent="0.3">
      <c r="A107">
        <v>105</v>
      </c>
      <c r="B107">
        <f t="shared" si="3"/>
        <v>22</v>
      </c>
      <c r="C107">
        <f t="shared" si="2"/>
        <v>1</v>
      </c>
      <c r="D107">
        <v>9026</v>
      </c>
      <c r="E107" s="1">
        <f>IF(C107=1,VLOOKUP(B107,balance!$K:$P,2,FALSE),IF(C107=2,VLOOKUP(B107,balance!$K:$P,3,FALSE),IF(C107=3,VLOOKUP(B107,balance!$K:$P,4,FALSE),IF(C107=4,VLOOKUP(B107,balance!$K:$P,5,FALSE),IF(C107=5,VLOOKUP(B107-1,balance!$K:$P,6,FALSE),0)))))</f>
        <v>775</v>
      </c>
      <c r="F107">
        <v>53</v>
      </c>
      <c r="G107">
        <f>IF(C107=1,VLOOKUP(FoxFire!B107,balance!$U:$Z,2,FALSE),IF(C107=2,VLOOKUP(B107,balance!$U:$Z,3,FALSE),IF(C107=3,VLOOKUP(B107,balance!$U:$Z,4,FALSE),IF(C107=4,VLOOKUP(B107,balance!$U:$Z,5,FALSE),IF(C107=5,VLOOKUP(B107-1,balance!$U:$Z,6,FALSE),0)))))/100</f>
        <v>1.2099999999999999E-3</v>
      </c>
      <c r="H107">
        <v>2</v>
      </c>
      <c r="I107" s="1">
        <f>IF(C107=1,VLOOKUP(FoxFire!B107,balance!$AF:$AJ,2,FALSE),IF(C107=2,VLOOKUP(B107,balance!$AF:$AJ,3,FALSE),IF(C107=3,VLOOKUP(B107,balance!$AF:$AJ,4,FALSE),IF(C107=4,VLOOKUP(B107,balance!$AF:$AJ,5,FALSE),IF(C107=5,VLOOKUP(B107,balance!$AF:$AK,6,FALSE),0)))))*1000000000000</f>
        <v>80000000000</v>
      </c>
    </row>
    <row r="108" spans="1:9" x14ac:dyDescent="0.3">
      <c r="A108">
        <v>106</v>
      </c>
      <c r="B108">
        <f t="shared" si="3"/>
        <v>22</v>
      </c>
      <c r="C108">
        <f t="shared" si="2"/>
        <v>2</v>
      </c>
      <c r="D108">
        <v>9026</v>
      </c>
      <c r="E108" s="1">
        <f>IF(C108=1,VLOOKUP(B108,balance!$K:$P,2,FALSE),IF(C108=2,VLOOKUP(B108,balance!$K:$P,3,FALSE),IF(C108=3,VLOOKUP(B108,balance!$K:$P,4,FALSE),IF(C108=4,VLOOKUP(B108,balance!$K:$P,5,FALSE),IF(C108=5,VLOOKUP(B108-1,balance!$K:$P,6,FALSE),0)))))</f>
        <v>775</v>
      </c>
      <c r="F108">
        <v>53</v>
      </c>
      <c r="G108">
        <f>IF(C108=1,VLOOKUP(FoxFire!B108,balance!$U:$Z,2,FALSE),IF(C108=2,VLOOKUP(B108,balance!$U:$Z,3,FALSE),IF(C108=3,VLOOKUP(B108,balance!$U:$Z,4,FALSE),IF(C108=4,VLOOKUP(B108,balance!$U:$Z,5,FALSE),IF(C108=5,VLOOKUP(B108-1,balance!$U:$Z,6,FALSE),0)))))/100</f>
        <v>1.2099999999999999E-3</v>
      </c>
      <c r="H108">
        <v>2</v>
      </c>
      <c r="I108" s="1">
        <f>IF(C108=1,VLOOKUP(FoxFire!B108,balance!$AF:$AJ,2,FALSE),IF(C108=2,VLOOKUP(B108,balance!$AF:$AJ,3,FALSE),IF(C108=3,VLOOKUP(B108,balance!$AF:$AJ,4,FALSE),IF(C108=4,VLOOKUP(B108,balance!$AF:$AJ,5,FALSE),IF(C108=5,VLOOKUP(B108,balance!$AF:$AK,6,FALSE),0)))))*1000000000000</f>
        <v>80000000000</v>
      </c>
    </row>
    <row r="109" spans="1:9" x14ac:dyDescent="0.3">
      <c r="A109">
        <v>107</v>
      </c>
      <c r="B109">
        <f t="shared" si="3"/>
        <v>22</v>
      </c>
      <c r="C109">
        <f t="shared" si="2"/>
        <v>3</v>
      </c>
      <c r="D109">
        <v>9026</v>
      </c>
      <c r="E109" s="1">
        <f>IF(C109=1,VLOOKUP(B109,balance!$K:$P,2,FALSE),IF(C109=2,VLOOKUP(B109,balance!$K:$P,3,FALSE),IF(C109=3,VLOOKUP(B109,balance!$K:$P,4,FALSE),IF(C109=4,VLOOKUP(B109,balance!$K:$P,5,FALSE),IF(C109=5,VLOOKUP(B109-1,balance!$K:$P,6,FALSE),0)))))</f>
        <v>775</v>
      </c>
      <c r="F109">
        <v>53</v>
      </c>
      <c r="G109">
        <f>IF(C109=1,VLOOKUP(FoxFire!B109,balance!$U:$Z,2,FALSE),IF(C109=2,VLOOKUP(B109,balance!$U:$Z,3,FALSE),IF(C109=3,VLOOKUP(B109,balance!$U:$Z,4,FALSE),IF(C109=4,VLOOKUP(B109,balance!$U:$Z,5,FALSE),IF(C109=5,VLOOKUP(B109-1,balance!$U:$Z,6,FALSE),0)))))/100</f>
        <v>1.2099999999999999E-3</v>
      </c>
      <c r="H109">
        <v>2</v>
      </c>
      <c r="I109" s="1">
        <f>IF(C109=1,VLOOKUP(FoxFire!B109,balance!$AF:$AJ,2,FALSE),IF(C109=2,VLOOKUP(B109,balance!$AF:$AJ,3,FALSE),IF(C109=3,VLOOKUP(B109,balance!$AF:$AJ,4,FALSE),IF(C109=4,VLOOKUP(B109,balance!$AF:$AJ,5,FALSE),IF(C109=5,VLOOKUP(B109,balance!$AF:$AK,6,FALSE),0)))))*1000000000000</f>
        <v>80000000000</v>
      </c>
    </row>
    <row r="110" spans="1:9" x14ac:dyDescent="0.3">
      <c r="A110">
        <v>108</v>
      </c>
      <c r="B110">
        <f t="shared" si="3"/>
        <v>22</v>
      </c>
      <c r="C110">
        <f t="shared" si="2"/>
        <v>4</v>
      </c>
      <c r="D110">
        <v>9026</v>
      </c>
      <c r="E110" s="1">
        <f>IF(C110=1,VLOOKUP(B110,balance!$K:$P,2,FALSE),IF(C110=2,VLOOKUP(B110,balance!$K:$P,3,FALSE),IF(C110=3,VLOOKUP(B110,balance!$K:$P,4,FALSE),IF(C110=4,VLOOKUP(B110,balance!$K:$P,5,FALSE),IF(C110=5,VLOOKUP(B110-1,balance!$K:$P,6,FALSE),0)))))</f>
        <v>775</v>
      </c>
      <c r="F110">
        <v>53</v>
      </c>
      <c r="G110">
        <f>IF(C110=1,VLOOKUP(FoxFire!B110,balance!$U:$Z,2,FALSE),IF(C110=2,VLOOKUP(B110,balance!$U:$Z,3,FALSE),IF(C110=3,VLOOKUP(B110,balance!$U:$Z,4,FALSE),IF(C110=4,VLOOKUP(B110,balance!$U:$Z,5,FALSE),IF(C110=5,VLOOKUP(B110-1,balance!$U:$Z,6,FALSE),0)))))/100</f>
        <v>1.2099999999999999E-3</v>
      </c>
      <c r="H110">
        <v>2</v>
      </c>
      <c r="I110" s="1">
        <f>IF(C110=1,VLOOKUP(FoxFire!B110,balance!$AF:$AJ,2,FALSE),IF(C110=2,VLOOKUP(B110,balance!$AF:$AJ,3,FALSE),IF(C110=3,VLOOKUP(B110,balance!$AF:$AJ,4,FALSE),IF(C110=4,VLOOKUP(B110,balance!$AF:$AJ,5,FALSE),IF(C110=5,VLOOKUP(B110,balance!$AF:$AK,6,FALSE),0)))))*1000000000000</f>
        <v>80000000000</v>
      </c>
    </row>
    <row r="111" spans="1:9" x14ac:dyDescent="0.3">
      <c r="A111">
        <v>109</v>
      </c>
      <c r="B111">
        <f t="shared" si="3"/>
        <v>23</v>
      </c>
      <c r="C111">
        <f t="shared" si="2"/>
        <v>5</v>
      </c>
      <c r="D111">
        <v>9026</v>
      </c>
      <c r="E111" s="1">
        <f>IF(C111=1,VLOOKUP(B111,balance!$K:$P,2,FALSE),IF(C111=2,VLOOKUP(B111,balance!$K:$P,3,FALSE),IF(C111=3,VLOOKUP(B111,balance!$K:$P,4,FALSE),IF(C111=4,VLOOKUP(B111,balance!$K:$P,5,FALSE),IF(C111=5,VLOOKUP(B111-1,balance!$K:$P,6,FALSE),0)))))</f>
        <v>4190</v>
      </c>
      <c r="F111">
        <v>53</v>
      </c>
      <c r="G111">
        <f>IF(C111=1,VLOOKUP(FoxFire!B111,balance!$U:$Z,2,FALSE),IF(C111=2,VLOOKUP(B111,balance!$U:$Z,3,FALSE),IF(C111=3,VLOOKUP(B111,balance!$U:$Z,4,FALSE),IF(C111=4,VLOOKUP(B111,balance!$U:$Z,5,FALSE),IF(C111=5,VLOOKUP(B111-1,balance!$U:$Z,6,FALSE),0)))))/100</f>
        <v>1.7299999999999999E-2</v>
      </c>
      <c r="H111">
        <v>2</v>
      </c>
      <c r="I111" s="1">
        <f>IF(C111=1,VLOOKUP(FoxFire!B111,balance!$AF:$AJ,2,FALSE),IF(C111=2,VLOOKUP(B111,balance!$AF:$AJ,3,FALSE),IF(C111=3,VLOOKUP(B111,balance!$AF:$AJ,4,FALSE),IF(C111=4,VLOOKUP(B111,balance!$AF:$AJ,5,FALSE),IF(C111=5,VLOOKUP(B111,balance!$AF:$AK,6,FALSE),0)))))*1000000000000</f>
        <v>340000000000</v>
      </c>
    </row>
    <row r="112" spans="1:9" x14ac:dyDescent="0.3">
      <c r="A112">
        <v>110</v>
      </c>
      <c r="B112">
        <f t="shared" si="3"/>
        <v>23</v>
      </c>
      <c r="C112">
        <f t="shared" si="2"/>
        <v>1</v>
      </c>
      <c r="D112">
        <v>9026</v>
      </c>
      <c r="E112" s="1">
        <f>IF(C112=1,VLOOKUP(B112,balance!$K:$P,2,FALSE),IF(C112=2,VLOOKUP(B112,balance!$K:$P,3,FALSE),IF(C112=3,VLOOKUP(B112,balance!$K:$P,4,FALSE),IF(C112=4,VLOOKUP(B112,balance!$K:$P,5,FALSE),IF(C112=5,VLOOKUP(B112-1,balance!$K:$P,6,FALSE),0)))))</f>
        <v>800</v>
      </c>
      <c r="F112">
        <v>53</v>
      </c>
      <c r="G112">
        <f>IF(C112=1,VLOOKUP(FoxFire!B112,balance!$U:$Z,2,FALSE),IF(C112=2,VLOOKUP(B112,balance!$U:$Z,3,FALSE),IF(C112=3,VLOOKUP(B112,balance!$U:$Z,4,FALSE),IF(C112=4,VLOOKUP(B112,balance!$U:$Z,5,FALSE),IF(C112=5,VLOOKUP(B112-1,balance!$U:$Z,6,FALSE),0)))))/100</f>
        <v>1.2199999999999999E-3</v>
      </c>
      <c r="H112">
        <v>2</v>
      </c>
      <c r="I112" s="1">
        <f>IF(C112=1,VLOOKUP(FoxFire!B112,balance!$AF:$AJ,2,FALSE),IF(C112=2,VLOOKUP(B112,balance!$AF:$AJ,3,FALSE),IF(C112=3,VLOOKUP(B112,balance!$AF:$AJ,4,FALSE),IF(C112=4,VLOOKUP(B112,balance!$AF:$AJ,5,FALSE),IF(C112=5,VLOOKUP(B112,balance!$AF:$AK,6,FALSE),0)))))*1000000000000</f>
        <v>85000000000</v>
      </c>
    </row>
    <row r="113" spans="1:9" x14ac:dyDescent="0.3">
      <c r="A113">
        <v>111</v>
      </c>
      <c r="B113">
        <f t="shared" si="3"/>
        <v>23</v>
      </c>
      <c r="C113">
        <f t="shared" si="2"/>
        <v>2</v>
      </c>
      <c r="D113">
        <v>9026</v>
      </c>
      <c r="E113" s="1">
        <f>IF(C113=1,VLOOKUP(B113,balance!$K:$P,2,FALSE),IF(C113=2,VLOOKUP(B113,balance!$K:$P,3,FALSE),IF(C113=3,VLOOKUP(B113,balance!$K:$P,4,FALSE),IF(C113=4,VLOOKUP(B113,balance!$K:$P,5,FALSE),IF(C113=5,VLOOKUP(B113-1,balance!$K:$P,6,FALSE),0)))))</f>
        <v>800</v>
      </c>
      <c r="F113">
        <v>53</v>
      </c>
      <c r="G113">
        <f>IF(C113=1,VLOOKUP(FoxFire!B113,balance!$U:$Z,2,FALSE),IF(C113=2,VLOOKUP(B113,balance!$U:$Z,3,FALSE),IF(C113=3,VLOOKUP(B113,balance!$U:$Z,4,FALSE),IF(C113=4,VLOOKUP(B113,balance!$U:$Z,5,FALSE),IF(C113=5,VLOOKUP(B113-1,balance!$U:$Z,6,FALSE),0)))))/100</f>
        <v>1.2199999999999999E-3</v>
      </c>
      <c r="H113">
        <v>2</v>
      </c>
      <c r="I113" s="1">
        <f>IF(C113=1,VLOOKUP(FoxFire!B113,balance!$AF:$AJ,2,FALSE),IF(C113=2,VLOOKUP(B113,balance!$AF:$AJ,3,FALSE),IF(C113=3,VLOOKUP(B113,balance!$AF:$AJ,4,FALSE),IF(C113=4,VLOOKUP(B113,balance!$AF:$AJ,5,FALSE),IF(C113=5,VLOOKUP(B113,balance!$AF:$AK,6,FALSE),0)))))*1000000000000</f>
        <v>85000000000</v>
      </c>
    </row>
    <row r="114" spans="1:9" x14ac:dyDescent="0.3">
      <c r="A114">
        <v>112</v>
      </c>
      <c r="B114">
        <f t="shared" si="3"/>
        <v>23</v>
      </c>
      <c r="C114">
        <f t="shared" si="2"/>
        <v>3</v>
      </c>
      <c r="D114">
        <v>9026</v>
      </c>
      <c r="E114" s="1">
        <f>IF(C114=1,VLOOKUP(B114,balance!$K:$P,2,FALSE),IF(C114=2,VLOOKUP(B114,balance!$K:$P,3,FALSE),IF(C114=3,VLOOKUP(B114,balance!$K:$P,4,FALSE),IF(C114=4,VLOOKUP(B114,balance!$K:$P,5,FALSE),IF(C114=5,VLOOKUP(B114-1,balance!$K:$P,6,FALSE),0)))))</f>
        <v>800</v>
      </c>
      <c r="F114">
        <v>53</v>
      </c>
      <c r="G114">
        <f>IF(C114=1,VLOOKUP(FoxFire!B114,balance!$U:$Z,2,FALSE),IF(C114=2,VLOOKUP(B114,balance!$U:$Z,3,FALSE),IF(C114=3,VLOOKUP(B114,balance!$U:$Z,4,FALSE),IF(C114=4,VLOOKUP(B114,balance!$U:$Z,5,FALSE),IF(C114=5,VLOOKUP(B114-1,balance!$U:$Z,6,FALSE),0)))))/100</f>
        <v>1.2199999999999999E-3</v>
      </c>
      <c r="H114">
        <v>2</v>
      </c>
      <c r="I114" s="1">
        <f>IF(C114=1,VLOOKUP(FoxFire!B114,balance!$AF:$AJ,2,FALSE),IF(C114=2,VLOOKUP(B114,balance!$AF:$AJ,3,FALSE),IF(C114=3,VLOOKUP(B114,balance!$AF:$AJ,4,FALSE),IF(C114=4,VLOOKUP(B114,balance!$AF:$AJ,5,FALSE),IF(C114=5,VLOOKUP(B114,balance!$AF:$AK,6,FALSE),0)))))*1000000000000</f>
        <v>85000000000</v>
      </c>
    </row>
    <row r="115" spans="1:9" x14ac:dyDescent="0.3">
      <c r="A115">
        <v>113</v>
      </c>
      <c r="B115">
        <f t="shared" si="3"/>
        <v>23</v>
      </c>
      <c r="C115">
        <f t="shared" si="2"/>
        <v>4</v>
      </c>
      <c r="D115">
        <v>9026</v>
      </c>
      <c r="E115" s="1">
        <f>IF(C115=1,VLOOKUP(B115,balance!$K:$P,2,FALSE),IF(C115=2,VLOOKUP(B115,balance!$K:$P,3,FALSE),IF(C115=3,VLOOKUP(B115,balance!$K:$P,4,FALSE),IF(C115=4,VLOOKUP(B115,balance!$K:$P,5,FALSE),IF(C115=5,VLOOKUP(B115-1,balance!$K:$P,6,FALSE),0)))))</f>
        <v>800</v>
      </c>
      <c r="F115">
        <v>53</v>
      </c>
      <c r="G115">
        <f>IF(C115=1,VLOOKUP(FoxFire!B115,balance!$U:$Z,2,FALSE),IF(C115=2,VLOOKUP(B115,balance!$U:$Z,3,FALSE),IF(C115=3,VLOOKUP(B115,balance!$U:$Z,4,FALSE),IF(C115=4,VLOOKUP(B115,balance!$U:$Z,5,FALSE),IF(C115=5,VLOOKUP(B115-1,balance!$U:$Z,6,FALSE),0)))))/100</f>
        <v>1.2199999999999999E-3</v>
      </c>
      <c r="H115">
        <v>2</v>
      </c>
      <c r="I115" s="1">
        <f>IF(C115=1,VLOOKUP(FoxFire!B115,balance!$AF:$AJ,2,FALSE),IF(C115=2,VLOOKUP(B115,balance!$AF:$AJ,3,FALSE),IF(C115=3,VLOOKUP(B115,balance!$AF:$AJ,4,FALSE),IF(C115=4,VLOOKUP(B115,balance!$AF:$AJ,5,FALSE),IF(C115=5,VLOOKUP(B115,balance!$AF:$AK,6,FALSE),0)))))*1000000000000</f>
        <v>85000000000</v>
      </c>
    </row>
    <row r="116" spans="1:9" x14ac:dyDescent="0.3">
      <c r="A116">
        <v>114</v>
      </c>
      <c r="B116">
        <f t="shared" si="3"/>
        <v>24</v>
      </c>
      <c r="C116">
        <f t="shared" si="2"/>
        <v>5</v>
      </c>
      <c r="D116">
        <v>9026</v>
      </c>
      <c r="E116" s="1">
        <f>IF(C116=1,VLOOKUP(B116,balance!$K:$P,2,FALSE),IF(C116=2,VLOOKUP(B116,balance!$K:$P,3,FALSE),IF(C116=3,VLOOKUP(B116,balance!$K:$P,4,FALSE),IF(C116=4,VLOOKUP(B116,balance!$K:$P,5,FALSE),IF(C116=5,VLOOKUP(B116-1,balance!$K:$P,6,FALSE),0)))))</f>
        <v>4480</v>
      </c>
      <c r="F116">
        <v>53</v>
      </c>
      <c r="G116">
        <f>IF(C116=1,VLOOKUP(FoxFire!B116,balance!$U:$Z,2,FALSE),IF(C116=2,VLOOKUP(B116,balance!$U:$Z,3,FALSE),IF(C116=3,VLOOKUP(B116,balance!$U:$Z,4,FALSE),IF(C116=4,VLOOKUP(B116,balance!$U:$Z,5,FALSE),IF(C116=5,VLOOKUP(B116-1,balance!$U:$Z,6,FALSE),0)))))/100</f>
        <v>1.8100000000000002E-2</v>
      </c>
      <c r="H116">
        <v>2</v>
      </c>
      <c r="I116" s="1">
        <f>IF(C116=1,VLOOKUP(FoxFire!B116,balance!$AF:$AJ,2,FALSE),IF(C116=2,VLOOKUP(B116,balance!$AF:$AJ,3,FALSE),IF(C116=3,VLOOKUP(B116,balance!$AF:$AJ,4,FALSE),IF(C116=4,VLOOKUP(B116,balance!$AF:$AJ,5,FALSE),IF(C116=5,VLOOKUP(B116,balance!$AF:$AK,6,FALSE),0)))))*1000000000000</f>
        <v>360000000000</v>
      </c>
    </row>
    <row r="117" spans="1:9" x14ac:dyDescent="0.3">
      <c r="A117">
        <v>115</v>
      </c>
      <c r="B117">
        <f t="shared" si="3"/>
        <v>24</v>
      </c>
      <c r="C117">
        <f t="shared" si="2"/>
        <v>1</v>
      </c>
      <c r="D117">
        <v>9026</v>
      </c>
      <c r="E117" s="1">
        <f>IF(C117=1,VLOOKUP(B117,balance!$K:$P,2,FALSE),IF(C117=2,VLOOKUP(B117,balance!$K:$P,3,FALSE),IF(C117=3,VLOOKUP(B117,balance!$K:$P,4,FALSE),IF(C117=4,VLOOKUP(B117,balance!$K:$P,5,FALSE),IF(C117=5,VLOOKUP(B117-1,balance!$K:$P,6,FALSE),0)))))</f>
        <v>825</v>
      </c>
      <c r="F117">
        <v>53</v>
      </c>
      <c r="G117">
        <f>IF(C117=1,VLOOKUP(FoxFire!B117,balance!$U:$Z,2,FALSE),IF(C117=2,VLOOKUP(B117,balance!$U:$Z,3,FALSE),IF(C117=3,VLOOKUP(B117,balance!$U:$Z,4,FALSE),IF(C117=4,VLOOKUP(B117,balance!$U:$Z,5,FALSE),IF(C117=5,VLOOKUP(B117-1,balance!$U:$Z,6,FALSE),0)))))/100</f>
        <v>1.23E-3</v>
      </c>
      <c r="H117">
        <v>2</v>
      </c>
      <c r="I117" s="1">
        <f>IF(C117=1,VLOOKUP(FoxFire!B117,balance!$AF:$AJ,2,FALSE),IF(C117=2,VLOOKUP(B117,balance!$AF:$AJ,3,FALSE),IF(C117=3,VLOOKUP(B117,balance!$AF:$AJ,4,FALSE),IF(C117=4,VLOOKUP(B117,balance!$AF:$AJ,5,FALSE),IF(C117=5,VLOOKUP(B117,balance!$AF:$AK,6,FALSE),0)))))*1000000000000</f>
        <v>90000000000</v>
      </c>
    </row>
    <row r="118" spans="1:9" x14ac:dyDescent="0.3">
      <c r="A118">
        <v>116</v>
      </c>
      <c r="B118">
        <f t="shared" si="3"/>
        <v>24</v>
      </c>
      <c r="C118">
        <f t="shared" si="2"/>
        <v>2</v>
      </c>
      <c r="D118">
        <v>9026</v>
      </c>
      <c r="E118" s="1">
        <f>IF(C118=1,VLOOKUP(B118,balance!$K:$P,2,FALSE),IF(C118=2,VLOOKUP(B118,balance!$K:$P,3,FALSE),IF(C118=3,VLOOKUP(B118,balance!$K:$P,4,FALSE),IF(C118=4,VLOOKUP(B118,balance!$K:$P,5,FALSE),IF(C118=5,VLOOKUP(B118-1,balance!$K:$P,6,FALSE),0)))))</f>
        <v>825</v>
      </c>
      <c r="F118">
        <v>53</v>
      </c>
      <c r="G118">
        <f>IF(C118=1,VLOOKUP(FoxFire!B118,balance!$U:$Z,2,FALSE),IF(C118=2,VLOOKUP(B118,balance!$U:$Z,3,FALSE),IF(C118=3,VLOOKUP(B118,balance!$U:$Z,4,FALSE),IF(C118=4,VLOOKUP(B118,balance!$U:$Z,5,FALSE),IF(C118=5,VLOOKUP(B118-1,balance!$U:$Z,6,FALSE),0)))))/100</f>
        <v>1.23E-3</v>
      </c>
      <c r="H118">
        <v>2</v>
      </c>
      <c r="I118" s="1">
        <f>IF(C118=1,VLOOKUP(FoxFire!B118,balance!$AF:$AJ,2,FALSE),IF(C118=2,VLOOKUP(B118,balance!$AF:$AJ,3,FALSE),IF(C118=3,VLOOKUP(B118,balance!$AF:$AJ,4,FALSE),IF(C118=4,VLOOKUP(B118,balance!$AF:$AJ,5,FALSE),IF(C118=5,VLOOKUP(B118,balance!$AF:$AK,6,FALSE),0)))))*1000000000000</f>
        <v>90000000000</v>
      </c>
    </row>
    <row r="119" spans="1:9" x14ac:dyDescent="0.3">
      <c r="A119">
        <v>117</v>
      </c>
      <c r="B119">
        <f t="shared" si="3"/>
        <v>24</v>
      </c>
      <c r="C119">
        <f t="shared" si="2"/>
        <v>3</v>
      </c>
      <c r="D119">
        <v>9026</v>
      </c>
      <c r="E119" s="1">
        <f>IF(C119=1,VLOOKUP(B119,balance!$K:$P,2,FALSE),IF(C119=2,VLOOKUP(B119,balance!$K:$P,3,FALSE),IF(C119=3,VLOOKUP(B119,balance!$K:$P,4,FALSE),IF(C119=4,VLOOKUP(B119,balance!$K:$P,5,FALSE),IF(C119=5,VLOOKUP(B119-1,balance!$K:$P,6,FALSE),0)))))</f>
        <v>825</v>
      </c>
      <c r="F119">
        <v>53</v>
      </c>
      <c r="G119">
        <f>IF(C119=1,VLOOKUP(FoxFire!B119,balance!$U:$Z,2,FALSE),IF(C119=2,VLOOKUP(B119,balance!$U:$Z,3,FALSE),IF(C119=3,VLOOKUP(B119,balance!$U:$Z,4,FALSE),IF(C119=4,VLOOKUP(B119,balance!$U:$Z,5,FALSE),IF(C119=5,VLOOKUP(B119-1,balance!$U:$Z,6,FALSE),0)))))/100</f>
        <v>1.23E-3</v>
      </c>
      <c r="H119">
        <v>2</v>
      </c>
      <c r="I119" s="1">
        <f>IF(C119=1,VLOOKUP(FoxFire!B119,balance!$AF:$AJ,2,FALSE),IF(C119=2,VLOOKUP(B119,balance!$AF:$AJ,3,FALSE),IF(C119=3,VLOOKUP(B119,balance!$AF:$AJ,4,FALSE),IF(C119=4,VLOOKUP(B119,balance!$AF:$AJ,5,FALSE),IF(C119=5,VLOOKUP(B119,balance!$AF:$AK,6,FALSE),0)))))*1000000000000</f>
        <v>90000000000</v>
      </c>
    </row>
    <row r="120" spans="1:9" x14ac:dyDescent="0.3">
      <c r="A120">
        <v>118</v>
      </c>
      <c r="B120">
        <f t="shared" si="3"/>
        <v>24</v>
      </c>
      <c r="C120">
        <f t="shared" si="2"/>
        <v>4</v>
      </c>
      <c r="D120">
        <v>9026</v>
      </c>
      <c r="E120" s="1">
        <f>IF(C120=1,VLOOKUP(B120,balance!$K:$P,2,FALSE),IF(C120=2,VLOOKUP(B120,balance!$K:$P,3,FALSE),IF(C120=3,VLOOKUP(B120,balance!$K:$P,4,FALSE),IF(C120=4,VLOOKUP(B120,balance!$K:$P,5,FALSE),IF(C120=5,VLOOKUP(B120-1,balance!$K:$P,6,FALSE),0)))))</f>
        <v>825</v>
      </c>
      <c r="F120">
        <v>53</v>
      </c>
      <c r="G120">
        <f>IF(C120=1,VLOOKUP(FoxFire!B120,balance!$U:$Z,2,FALSE),IF(C120=2,VLOOKUP(B120,balance!$U:$Z,3,FALSE),IF(C120=3,VLOOKUP(B120,balance!$U:$Z,4,FALSE),IF(C120=4,VLOOKUP(B120,balance!$U:$Z,5,FALSE),IF(C120=5,VLOOKUP(B120-1,balance!$U:$Z,6,FALSE),0)))))/100</f>
        <v>1.23E-3</v>
      </c>
      <c r="H120">
        <v>2</v>
      </c>
      <c r="I120" s="1">
        <f>IF(C120=1,VLOOKUP(FoxFire!B120,balance!$AF:$AJ,2,FALSE),IF(C120=2,VLOOKUP(B120,balance!$AF:$AJ,3,FALSE),IF(C120=3,VLOOKUP(B120,balance!$AF:$AJ,4,FALSE),IF(C120=4,VLOOKUP(B120,balance!$AF:$AJ,5,FALSE),IF(C120=5,VLOOKUP(B120,balance!$AF:$AK,6,FALSE),0)))))*1000000000000</f>
        <v>90000000000</v>
      </c>
    </row>
    <row r="121" spans="1:9" x14ac:dyDescent="0.3">
      <c r="A121">
        <v>119</v>
      </c>
      <c r="B121">
        <f t="shared" si="3"/>
        <v>25</v>
      </c>
      <c r="C121">
        <f t="shared" si="2"/>
        <v>5</v>
      </c>
      <c r="D121">
        <v>9026</v>
      </c>
      <c r="E121" s="1">
        <f>IF(C121=1,VLOOKUP(B121,balance!$K:$P,2,FALSE),IF(C121=2,VLOOKUP(B121,balance!$K:$P,3,FALSE),IF(C121=3,VLOOKUP(B121,balance!$K:$P,4,FALSE),IF(C121=4,VLOOKUP(B121,balance!$K:$P,5,FALSE),IF(C121=5,VLOOKUP(B121-1,balance!$K:$P,6,FALSE),0)))))</f>
        <v>4790</v>
      </c>
      <c r="F121">
        <v>53</v>
      </c>
      <c r="G121">
        <f>IF(C121=1,VLOOKUP(FoxFire!B121,balance!$U:$Z,2,FALSE),IF(C121=2,VLOOKUP(B121,balance!$U:$Z,3,FALSE),IF(C121=3,VLOOKUP(B121,balance!$U:$Z,4,FALSE),IF(C121=4,VLOOKUP(B121,balance!$U:$Z,5,FALSE),IF(C121=5,VLOOKUP(B121-1,balance!$U:$Z,6,FALSE),0)))))/100</f>
        <v>1.89E-2</v>
      </c>
      <c r="H121">
        <v>2</v>
      </c>
      <c r="I121" s="1">
        <f>IF(C121=1,VLOOKUP(FoxFire!B121,balance!$AF:$AJ,2,FALSE),IF(C121=2,VLOOKUP(B121,balance!$AF:$AJ,3,FALSE),IF(C121=3,VLOOKUP(B121,balance!$AF:$AJ,4,FALSE),IF(C121=4,VLOOKUP(B121,balance!$AF:$AJ,5,FALSE),IF(C121=5,VLOOKUP(B121,balance!$AF:$AK,6,FALSE),0)))))*1000000000000</f>
        <v>380000000000</v>
      </c>
    </row>
    <row r="122" spans="1:9" x14ac:dyDescent="0.3">
      <c r="A122">
        <v>120</v>
      </c>
      <c r="B122">
        <f t="shared" si="3"/>
        <v>25</v>
      </c>
      <c r="C122">
        <f t="shared" si="2"/>
        <v>1</v>
      </c>
      <c r="D122">
        <v>9026</v>
      </c>
      <c r="E122" s="1">
        <f>IF(C122=1,VLOOKUP(B122,balance!$K:$P,2,FALSE),IF(C122=2,VLOOKUP(B122,balance!$K:$P,3,FALSE),IF(C122=3,VLOOKUP(B122,balance!$K:$P,4,FALSE),IF(C122=4,VLOOKUP(B122,balance!$K:$P,5,FALSE),IF(C122=5,VLOOKUP(B122-1,balance!$K:$P,6,FALSE),0)))))</f>
        <v>850</v>
      </c>
      <c r="F122">
        <v>53</v>
      </c>
      <c r="G122">
        <f>IF(C122=1,VLOOKUP(FoxFire!B122,balance!$U:$Z,2,FALSE),IF(C122=2,VLOOKUP(B122,balance!$U:$Z,3,FALSE),IF(C122=3,VLOOKUP(B122,balance!$U:$Z,4,FALSE),IF(C122=4,VLOOKUP(B122,balance!$U:$Z,5,FALSE),IF(C122=5,VLOOKUP(B122-1,balance!$U:$Z,6,FALSE),0)))))/100</f>
        <v>1.24E-3</v>
      </c>
      <c r="H122">
        <v>2</v>
      </c>
      <c r="I122" s="1">
        <f>IF(C122=1,VLOOKUP(FoxFire!B122,balance!$AF:$AJ,2,FALSE),IF(C122=2,VLOOKUP(B122,balance!$AF:$AJ,3,FALSE),IF(C122=3,VLOOKUP(B122,balance!$AF:$AJ,4,FALSE),IF(C122=4,VLOOKUP(B122,balance!$AF:$AJ,5,FALSE),IF(C122=5,VLOOKUP(B122,balance!$AF:$AK,6,FALSE),0)))))*1000000000000</f>
        <v>95000000000</v>
      </c>
    </row>
    <row r="123" spans="1:9" x14ac:dyDescent="0.3">
      <c r="A123">
        <v>121</v>
      </c>
      <c r="B123">
        <f t="shared" si="3"/>
        <v>25</v>
      </c>
      <c r="C123">
        <f t="shared" si="2"/>
        <v>2</v>
      </c>
      <c r="D123">
        <v>9026</v>
      </c>
      <c r="E123" s="1">
        <f>IF(C123=1,VLOOKUP(B123,balance!$K:$P,2,FALSE),IF(C123=2,VLOOKUP(B123,balance!$K:$P,3,FALSE),IF(C123=3,VLOOKUP(B123,balance!$K:$P,4,FALSE),IF(C123=4,VLOOKUP(B123,balance!$K:$P,5,FALSE),IF(C123=5,VLOOKUP(B123-1,balance!$K:$P,6,FALSE),0)))))</f>
        <v>850</v>
      </c>
      <c r="F123">
        <v>53</v>
      </c>
      <c r="G123">
        <f>IF(C123=1,VLOOKUP(FoxFire!B123,balance!$U:$Z,2,FALSE),IF(C123=2,VLOOKUP(B123,balance!$U:$Z,3,FALSE),IF(C123=3,VLOOKUP(B123,balance!$U:$Z,4,FALSE),IF(C123=4,VLOOKUP(B123,balance!$U:$Z,5,FALSE),IF(C123=5,VLOOKUP(B123-1,balance!$U:$Z,6,FALSE),0)))))/100</f>
        <v>1.24E-3</v>
      </c>
      <c r="H123">
        <v>2</v>
      </c>
      <c r="I123" s="1">
        <f>IF(C123=1,VLOOKUP(FoxFire!B123,balance!$AF:$AJ,2,FALSE),IF(C123=2,VLOOKUP(B123,balance!$AF:$AJ,3,FALSE),IF(C123=3,VLOOKUP(B123,balance!$AF:$AJ,4,FALSE),IF(C123=4,VLOOKUP(B123,balance!$AF:$AJ,5,FALSE),IF(C123=5,VLOOKUP(B123,balance!$AF:$AK,6,FALSE),0)))))*1000000000000</f>
        <v>95000000000</v>
      </c>
    </row>
    <row r="124" spans="1:9" x14ac:dyDescent="0.3">
      <c r="A124">
        <v>122</v>
      </c>
      <c r="B124">
        <f t="shared" si="3"/>
        <v>25</v>
      </c>
      <c r="C124">
        <f t="shared" si="2"/>
        <v>3</v>
      </c>
      <c r="D124">
        <v>9026</v>
      </c>
      <c r="E124" s="1">
        <f>IF(C124=1,VLOOKUP(B124,balance!$K:$P,2,FALSE),IF(C124=2,VLOOKUP(B124,balance!$K:$P,3,FALSE),IF(C124=3,VLOOKUP(B124,balance!$K:$P,4,FALSE),IF(C124=4,VLOOKUP(B124,balance!$K:$P,5,FALSE),IF(C124=5,VLOOKUP(B124-1,balance!$K:$P,6,FALSE),0)))))</f>
        <v>850</v>
      </c>
      <c r="F124">
        <v>53</v>
      </c>
      <c r="G124">
        <f>IF(C124=1,VLOOKUP(FoxFire!B124,balance!$U:$Z,2,FALSE),IF(C124=2,VLOOKUP(B124,balance!$U:$Z,3,FALSE),IF(C124=3,VLOOKUP(B124,balance!$U:$Z,4,FALSE),IF(C124=4,VLOOKUP(B124,balance!$U:$Z,5,FALSE),IF(C124=5,VLOOKUP(B124-1,balance!$U:$Z,6,FALSE),0)))))/100</f>
        <v>1.24E-3</v>
      </c>
      <c r="H124">
        <v>2</v>
      </c>
      <c r="I124" s="1">
        <f>IF(C124=1,VLOOKUP(FoxFire!B124,balance!$AF:$AJ,2,FALSE),IF(C124=2,VLOOKUP(B124,balance!$AF:$AJ,3,FALSE),IF(C124=3,VLOOKUP(B124,balance!$AF:$AJ,4,FALSE),IF(C124=4,VLOOKUP(B124,balance!$AF:$AJ,5,FALSE),IF(C124=5,VLOOKUP(B124,balance!$AF:$AK,6,FALSE),0)))))*1000000000000</f>
        <v>95000000000</v>
      </c>
    </row>
    <row r="125" spans="1:9" x14ac:dyDescent="0.3">
      <c r="A125">
        <v>123</v>
      </c>
      <c r="B125">
        <f t="shared" si="3"/>
        <v>25</v>
      </c>
      <c r="C125">
        <f t="shared" si="2"/>
        <v>4</v>
      </c>
      <c r="D125">
        <v>9026</v>
      </c>
      <c r="E125" s="1">
        <f>IF(C125=1,VLOOKUP(B125,balance!$K:$P,2,FALSE),IF(C125=2,VLOOKUP(B125,balance!$K:$P,3,FALSE),IF(C125=3,VLOOKUP(B125,balance!$K:$P,4,FALSE),IF(C125=4,VLOOKUP(B125,balance!$K:$P,5,FALSE),IF(C125=5,VLOOKUP(B125-1,balance!$K:$P,6,FALSE),0)))))</f>
        <v>850</v>
      </c>
      <c r="F125">
        <v>53</v>
      </c>
      <c r="G125">
        <f>IF(C125=1,VLOOKUP(FoxFire!B125,balance!$U:$Z,2,FALSE),IF(C125=2,VLOOKUP(B125,balance!$U:$Z,3,FALSE),IF(C125=3,VLOOKUP(B125,balance!$U:$Z,4,FALSE),IF(C125=4,VLOOKUP(B125,balance!$U:$Z,5,FALSE),IF(C125=5,VLOOKUP(B125-1,balance!$U:$Z,6,FALSE),0)))))/100</f>
        <v>1.24E-3</v>
      </c>
      <c r="H125">
        <v>2</v>
      </c>
      <c r="I125" s="1">
        <f>IF(C125=1,VLOOKUP(FoxFire!B125,balance!$AF:$AJ,2,FALSE),IF(C125=2,VLOOKUP(B125,balance!$AF:$AJ,3,FALSE),IF(C125=3,VLOOKUP(B125,balance!$AF:$AJ,4,FALSE),IF(C125=4,VLOOKUP(B125,balance!$AF:$AJ,5,FALSE),IF(C125=5,VLOOKUP(B125,balance!$AF:$AK,6,FALSE),0)))))*1000000000000</f>
        <v>95000000000</v>
      </c>
    </row>
    <row r="126" spans="1:9" x14ac:dyDescent="0.3">
      <c r="A126">
        <v>124</v>
      </c>
      <c r="B126">
        <f t="shared" si="3"/>
        <v>26</v>
      </c>
      <c r="C126">
        <f t="shared" si="2"/>
        <v>5</v>
      </c>
      <c r="D126">
        <v>9026</v>
      </c>
      <c r="E126" s="1">
        <f>IF(C126=1,VLOOKUP(B126,balance!$K:$P,2,FALSE),IF(C126=2,VLOOKUP(B126,balance!$K:$P,3,FALSE),IF(C126=3,VLOOKUP(B126,balance!$K:$P,4,FALSE),IF(C126=4,VLOOKUP(B126,balance!$K:$P,5,FALSE),IF(C126=5,VLOOKUP(B126-1,balance!$K:$P,6,FALSE),0)))))</f>
        <v>5100</v>
      </c>
      <c r="F126">
        <v>53</v>
      </c>
      <c r="G126">
        <f>IF(C126=1,VLOOKUP(FoxFire!B126,balance!$U:$Z,2,FALSE),IF(C126=2,VLOOKUP(B126,balance!$U:$Z,3,FALSE),IF(C126=3,VLOOKUP(B126,balance!$U:$Z,4,FALSE),IF(C126=4,VLOOKUP(B126,balance!$U:$Z,5,FALSE),IF(C126=5,VLOOKUP(B126-1,balance!$U:$Z,6,FALSE),0)))))/100</f>
        <v>1.9699999999999999E-2</v>
      </c>
      <c r="H126">
        <v>2</v>
      </c>
      <c r="I126" s="1">
        <f>IF(C126=1,VLOOKUP(FoxFire!B126,balance!$AF:$AJ,2,FALSE),IF(C126=2,VLOOKUP(B126,balance!$AF:$AJ,3,FALSE),IF(C126=3,VLOOKUP(B126,balance!$AF:$AJ,4,FALSE),IF(C126=4,VLOOKUP(B126,balance!$AF:$AJ,5,FALSE),IF(C126=5,VLOOKUP(B126,balance!$AF:$AK,6,FALSE),0)))))*1000000000000</f>
        <v>400000000000</v>
      </c>
    </row>
    <row r="127" spans="1:9" x14ac:dyDescent="0.3">
      <c r="A127">
        <v>125</v>
      </c>
      <c r="B127">
        <f t="shared" si="3"/>
        <v>26</v>
      </c>
      <c r="C127">
        <f t="shared" si="2"/>
        <v>1</v>
      </c>
      <c r="D127">
        <v>9026</v>
      </c>
      <c r="E127" s="1">
        <f>IF(C127=1,VLOOKUP(B127,balance!$K:$P,2,FALSE),IF(C127=2,VLOOKUP(B127,balance!$K:$P,3,FALSE),IF(C127=3,VLOOKUP(B127,balance!$K:$P,4,FALSE),IF(C127=4,VLOOKUP(B127,balance!$K:$P,5,FALSE),IF(C127=5,VLOOKUP(B127-1,balance!$K:$P,6,FALSE),0)))))</f>
        <v>875</v>
      </c>
      <c r="F127">
        <v>53</v>
      </c>
      <c r="G127">
        <f>IF(C127=1,VLOOKUP(FoxFire!B127,balance!$U:$Z,2,FALSE),IF(C127=2,VLOOKUP(B127,balance!$U:$Z,3,FALSE),IF(C127=3,VLOOKUP(B127,balance!$U:$Z,4,FALSE),IF(C127=4,VLOOKUP(B127,balance!$U:$Z,5,FALSE),IF(C127=5,VLOOKUP(B127-1,balance!$U:$Z,6,FALSE),0)))))/100</f>
        <v>1.25E-3</v>
      </c>
      <c r="H127">
        <v>2</v>
      </c>
      <c r="I127" s="1">
        <f>IF(C127=1,VLOOKUP(FoxFire!B127,balance!$AF:$AJ,2,FALSE),IF(C127=2,VLOOKUP(B127,balance!$AF:$AJ,3,FALSE),IF(C127=3,VLOOKUP(B127,balance!$AF:$AJ,4,FALSE),IF(C127=4,VLOOKUP(B127,balance!$AF:$AJ,5,FALSE),IF(C127=5,VLOOKUP(B127,balance!$AF:$AK,6,FALSE),0)))))*1000000000000</f>
        <v>100000000000</v>
      </c>
    </row>
    <row r="128" spans="1:9" x14ac:dyDescent="0.3">
      <c r="A128">
        <v>126</v>
      </c>
      <c r="B128">
        <f t="shared" si="3"/>
        <v>26</v>
      </c>
      <c r="C128">
        <f t="shared" si="2"/>
        <v>2</v>
      </c>
      <c r="D128">
        <v>9026</v>
      </c>
      <c r="E128" s="1">
        <f>IF(C128=1,VLOOKUP(B128,balance!$K:$P,2,FALSE),IF(C128=2,VLOOKUP(B128,balance!$K:$P,3,FALSE),IF(C128=3,VLOOKUP(B128,balance!$K:$P,4,FALSE),IF(C128=4,VLOOKUP(B128,balance!$K:$P,5,FALSE),IF(C128=5,VLOOKUP(B128-1,balance!$K:$P,6,FALSE),0)))))</f>
        <v>875</v>
      </c>
      <c r="F128">
        <v>53</v>
      </c>
      <c r="G128">
        <f>IF(C128=1,VLOOKUP(FoxFire!B128,balance!$U:$Z,2,FALSE),IF(C128=2,VLOOKUP(B128,balance!$U:$Z,3,FALSE),IF(C128=3,VLOOKUP(B128,balance!$U:$Z,4,FALSE),IF(C128=4,VLOOKUP(B128,balance!$U:$Z,5,FALSE),IF(C128=5,VLOOKUP(B128-1,balance!$U:$Z,6,FALSE),0)))))/100</f>
        <v>1.25E-3</v>
      </c>
      <c r="H128">
        <v>2</v>
      </c>
      <c r="I128" s="1">
        <f>IF(C128=1,VLOOKUP(FoxFire!B128,balance!$AF:$AJ,2,FALSE),IF(C128=2,VLOOKUP(B128,balance!$AF:$AJ,3,FALSE),IF(C128=3,VLOOKUP(B128,balance!$AF:$AJ,4,FALSE),IF(C128=4,VLOOKUP(B128,balance!$AF:$AJ,5,FALSE),IF(C128=5,VLOOKUP(B128,balance!$AF:$AK,6,FALSE),0)))))*1000000000000</f>
        <v>100000000000</v>
      </c>
    </row>
    <row r="129" spans="1:9" x14ac:dyDescent="0.3">
      <c r="A129">
        <v>127</v>
      </c>
      <c r="B129">
        <f t="shared" si="3"/>
        <v>26</v>
      </c>
      <c r="C129">
        <f t="shared" si="2"/>
        <v>3</v>
      </c>
      <c r="D129">
        <v>9026</v>
      </c>
      <c r="E129" s="1">
        <f>IF(C129=1,VLOOKUP(B129,balance!$K:$P,2,FALSE),IF(C129=2,VLOOKUP(B129,balance!$K:$P,3,FALSE),IF(C129=3,VLOOKUP(B129,balance!$K:$P,4,FALSE),IF(C129=4,VLOOKUP(B129,balance!$K:$P,5,FALSE),IF(C129=5,VLOOKUP(B129-1,balance!$K:$P,6,FALSE),0)))))</f>
        <v>875</v>
      </c>
      <c r="F129">
        <v>53</v>
      </c>
      <c r="G129">
        <f>IF(C129=1,VLOOKUP(FoxFire!B129,balance!$U:$Z,2,FALSE),IF(C129=2,VLOOKUP(B129,balance!$U:$Z,3,FALSE),IF(C129=3,VLOOKUP(B129,balance!$U:$Z,4,FALSE),IF(C129=4,VLOOKUP(B129,balance!$U:$Z,5,FALSE),IF(C129=5,VLOOKUP(B129-1,balance!$U:$Z,6,FALSE),0)))))/100</f>
        <v>1.25E-3</v>
      </c>
      <c r="H129">
        <v>2</v>
      </c>
      <c r="I129" s="1">
        <f>IF(C129=1,VLOOKUP(FoxFire!B129,balance!$AF:$AJ,2,FALSE),IF(C129=2,VLOOKUP(B129,balance!$AF:$AJ,3,FALSE),IF(C129=3,VLOOKUP(B129,balance!$AF:$AJ,4,FALSE),IF(C129=4,VLOOKUP(B129,balance!$AF:$AJ,5,FALSE),IF(C129=5,VLOOKUP(B129,balance!$AF:$AK,6,FALSE),0)))))*1000000000000</f>
        <v>100000000000</v>
      </c>
    </row>
    <row r="130" spans="1:9" x14ac:dyDescent="0.3">
      <c r="A130">
        <v>128</v>
      </c>
      <c r="B130">
        <f t="shared" si="3"/>
        <v>26</v>
      </c>
      <c r="C130">
        <f t="shared" si="2"/>
        <v>4</v>
      </c>
      <c r="D130">
        <v>9026</v>
      </c>
      <c r="E130" s="1">
        <f>IF(C130=1,VLOOKUP(B130,balance!$K:$P,2,FALSE),IF(C130=2,VLOOKUP(B130,balance!$K:$P,3,FALSE),IF(C130=3,VLOOKUP(B130,balance!$K:$P,4,FALSE),IF(C130=4,VLOOKUP(B130,balance!$K:$P,5,FALSE),IF(C130=5,VLOOKUP(B130-1,balance!$K:$P,6,FALSE),0)))))</f>
        <v>875</v>
      </c>
      <c r="F130">
        <v>53</v>
      </c>
      <c r="G130">
        <f>IF(C130=1,VLOOKUP(FoxFire!B130,balance!$U:$Z,2,FALSE),IF(C130=2,VLOOKUP(B130,balance!$U:$Z,3,FALSE),IF(C130=3,VLOOKUP(B130,balance!$U:$Z,4,FALSE),IF(C130=4,VLOOKUP(B130,balance!$U:$Z,5,FALSE),IF(C130=5,VLOOKUP(B130-1,balance!$U:$Z,6,FALSE),0)))))/100</f>
        <v>1.25E-3</v>
      </c>
      <c r="H130">
        <v>2</v>
      </c>
      <c r="I130" s="1">
        <f>IF(C130=1,VLOOKUP(FoxFire!B130,balance!$AF:$AJ,2,FALSE),IF(C130=2,VLOOKUP(B130,balance!$AF:$AJ,3,FALSE),IF(C130=3,VLOOKUP(B130,balance!$AF:$AJ,4,FALSE),IF(C130=4,VLOOKUP(B130,balance!$AF:$AJ,5,FALSE),IF(C130=5,VLOOKUP(B130,balance!$AF:$AK,6,FALSE),0)))))*1000000000000</f>
        <v>100000000000</v>
      </c>
    </row>
    <row r="131" spans="1:9" x14ac:dyDescent="0.3">
      <c r="A131">
        <v>129</v>
      </c>
      <c r="B131">
        <f t="shared" si="3"/>
        <v>27</v>
      </c>
      <c r="C131">
        <f t="shared" si="2"/>
        <v>5</v>
      </c>
      <c r="D131">
        <v>9026</v>
      </c>
      <c r="E131" s="1">
        <f>IF(C131=1,VLOOKUP(B131,balance!$K:$P,2,FALSE),IF(C131=2,VLOOKUP(B131,balance!$K:$P,3,FALSE),IF(C131=3,VLOOKUP(B131,balance!$K:$P,4,FALSE),IF(C131=4,VLOOKUP(B131,balance!$K:$P,5,FALSE),IF(C131=5,VLOOKUP(B131-1,balance!$K:$P,6,FALSE),0)))))</f>
        <v>5430</v>
      </c>
      <c r="F131">
        <v>53</v>
      </c>
      <c r="G131">
        <f>IF(C131=1,VLOOKUP(FoxFire!B131,balance!$U:$Z,2,FALSE),IF(C131=2,VLOOKUP(B131,balance!$U:$Z,3,FALSE),IF(C131=3,VLOOKUP(B131,balance!$U:$Z,4,FALSE),IF(C131=4,VLOOKUP(B131,balance!$U:$Z,5,FALSE),IF(C131=5,VLOOKUP(B131-1,balance!$U:$Z,6,FALSE),0)))))/100</f>
        <v>2.0599999999999997E-2</v>
      </c>
      <c r="H131">
        <v>2</v>
      </c>
      <c r="I131" s="1">
        <f>IF(C131=1,VLOOKUP(FoxFire!B131,balance!$AF:$AJ,2,FALSE),IF(C131=2,VLOOKUP(B131,balance!$AF:$AJ,3,FALSE),IF(C131=3,VLOOKUP(B131,balance!$AF:$AJ,4,FALSE),IF(C131=4,VLOOKUP(B131,balance!$AF:$AJ,5,FALSE),IF(C131=5,VLOOKUP(B131,balance!$AF:$AK,6,FALSE),0)))))*1000000000000</f>
        <v>420000000000</v>
      </c>
    </row>
    <row r="132" spans="1:9" x14ac:dyDescent="0.3">
      <c r="A132">
        <v>130</v>
      </c>
      <c r="B132">
        <f t="shared" si="3"/>
        <v>27</v>
      </c>
      <c r="C132">
        <f t="shared" si="2"/>
        <v>1</v>
      </c>
      <c r="D132">
        <v>9026</v>
      </c>
      <c r="E132" s="1">
        <f>IF(C132=1,VLOOKUP(B132,balance!$K:$P,2,FALSE),IF(C132=2,VLOOKUP(B132,balance!$K:$P,3,FALSE),IF(C132=3,VLOOKUP(B132,balance!$K:$P,4,FALSE),IF(C132=4,VLOOKUP(B132,balance!$K:$P,5,FALSE),IF(C132=5,VLOOKUP(B132-1,balance!$K:$P,6,FALSE),0)))))</f>
        <v>900</v>
      </c>
      <c r="F132">
        <v>53</v>
      </c>
      <c r="G132">
        <f>IF(C132=1,VLOOKUP(FoxFire!B132,balance!$U:$Z,2,FALSE),IF(C132=2,VLOOKUP(B132,balance!$U:$Z,3,FALSE),IF(C132=3,VLOOKUP(B132,balance!$U:$Z,4,FALSE),IF(C132=4,VLOOKUP(B132,balance!$U:$Z,5,FALSE),IF(C132=5,VLOOKUP(B132-1,balance!$U:$Z,6,FALSE),0)))))/100</f>
        <v>1.2600000000000001E-3</v>
      </c>
      <c r="H132">
        <v>2</v>
      </c>
      <c r="I132" s="1">
        <f>IF(C132=1,VLOOKUP(FoxFire!B132,balance!$AF:$AJ,2,FALSE),IF(C132=2,VLOOKUP(B132,balance!$AF:$AJ,3,FALSE),IF(C132=3,VLOOKUP(B132,balance!$AF:$AJ,4,FALSE),IF(C132=4,VLOOKUP(B132,balance!$AF:$AJ,5,FALSE),IF(C132=5,VLOOKUP(B132,balance!$AF:$AK,6,FALSE),0)))))*1000000000000</f>
        <v>105000000000</v>
      </c>
    </row>
    <row r="133" spans="1:9" x14ac:dyDescent="0.3">
      <c r="A133">
        <v>131</v>
      </c>
      <c r="B133">
        <f t="shared" si="3"/>
        <v>27</v>
      </c>
      <c r="C133">
        <f t="shared" si="2"/>
        <v>2</v>
      </c>
      <c r="D133">
        <v>9026</v>
      </c>
      <c r="E133" s="1">
        <f>IF(C133=1,VLOOKUP(B133,balance!$K:$P,2,FALSE),IF(C133=2,VLOOKUP(B133,balance!$K:$P,3,FALSE),IF(C133=3,VLOOKUP(B133,balance!$K:$P,4,FALSE),IF(C133=4,VLOOKUP(B133,balance!$K:$P,5,FALSE),IF(C133=5,VLOOKUP(B133-1,balance!$K:$P,6,FALSE),0)))))</f>
        <v>900</v>
      </c>
      <c r="F133">
        <v>53</v>
      </c>
      <c r="G133">
        <f>IF(C133=1,VLOOKUP(FoxFire!B133,balance!$U:$Z,2,FALSE),IF(C133=2,VLOOKUP(B133,balance!$U:$Z,3,FALSE),IF(C133=3,VLOOKUP(B133,balance!$U:$Z,4,FALSE),IF(C133=4,VLOOKUP(B133,balance!$U:$Z,5,FALSE),IF(C133=5,VLOOKUP(B133-1,balance!$U:$Z,6,FALSE),0)))))/100</f>
        <v>1.2600000000000001E-3</v>
      </c>
      <c r="H133">
        <v>2</v>
      </c>
      <c r="I133" s="1">
        <f>IF(C133=1,VLOOKUP(FoxFire!B133,balance!$AF:$AJ,2,FALSE),IF(C133=2,VLOOKUP(B133,balance!$AF:$AJ,3,FALSE),IF(C133=3,VLOOKUP(B133,balance!$AF:$AJ,4,FALSE),IF(C133=4,VLOOKUP(B133,balance!$AF:$AJ,5,FALSE),IF(C133=5,VLOOKUP(B133,balance!$AF:$AK,6,FALSE),0)))))*1000000000000</f>
        <v>105000000000</v>
      </c>
    </row>
    <row r="134" spans="1:9" x14ac:dyDescent="0.3">
      <c r="A134">
        <v>132</v>
      </c>
      <c r="B134">
        <f t="shared" si="3"/>
        <v>27</v>
      </c>
      <c r="C134">
        <f t="shared" si="2"/>
        <v>3</v>
      </c>
      <c r="D134">
        <v>9026</v>
      </c>
      <c r="E134" s="1">
        <f>IF(C134=1,VLOOKUP(B134,balance!$K:$P,2,FALSE),IF(C134=2,VLOOKUP(B134,balance!$K:$P,3,FALSE),IF(C134=3,VLOOKUP(B134,balance!$K:$P,4,FALSE),IF(C134=4,VLOOKUP(B134,balance!$K:$P,5,FALSE),IF(C134=5,VLOOKUP(B134-1,balance!$K:$P,6,FALSE),0)))))</f>
        <v>900</v>
      </c>
      <c r="F134">
        <v>53</v>
      </c>
      <c r="G134">
        <f>IF(C134=1,VLOOKUP(FoxFire!B134,balance!$U:$Z,2,FALSE),IF(C134=2,VLOOKUP(B134,balance!$U:$Z,3,FALSE),IF(C134=3,VLOOKUP(B134,balance!$U:$Z,4,FALSE),IF(C134=4,VLOOKUP(B134,balance!$U:$Z,5,FALSE),IF(C134=5,VLOOKUP(B134-1,balance!$U:$Z,6,FALSE),0)))))/100</f>
        <v>1.2600000000000001E-3</v>
      </c>
      <c r="H134">
        <v>2</v>
      </c>
      <c r="I134" s="1">
        <f>IF(C134=1,VLOOKUP(FoxFire!B134,balance!$AF:$AJ,2,FALSE),IF(C134=2,VLOOKUP(B134,balance!$AF:$AJ,3,FALSE),IF(C134=3,VLOOKUP(B134,balance!$AF:$AJ,4,FALSE),IF(C134=4,VLOOKUP(B134,balance!$AF:$AJ,5,FALSE),IF(C134=5,VLOOKUP(B134,balance!$AF:$AK,6,FALSE),0)))))*1000000000000</f>
        <v>105000000000</v>
      </c>
    </row>
    <row r="135" spans="1:9" x14ac:dyDescent="0.3">
      <c r="A135">
        <v>133</v>
      </c>
      <c r="B135">
        <f t="shared" si="3"/>
        <v>27</v>
      </c>
      <c r="C135">
        <f t="shared" si="2"/>
        <v>4</v>
      </c>
      <c r="D135">
        <v>9026</v>
      </c>
      <c r="E135" s="1">
        <f>IF(C135=1,VLOOKUP(B135,balance!$K:$P,2,FALSE),IF(C135=2,VLOOKUP(B135,balance!$K:$P,3,FALSE),IF(C135=3,VLOOKUP(B135,balance!$K:$P,4,FALSE),IF(C135=4,VLOOKUP(B135,balance!$K:$P,5,FALSE),IF(C135=5,VLOOKUP(B135-1,balance!$K:$P,6,FALSE),0)))))</f>
        <v>900</v>
      </c>
      <c r="F135">
        <v>53</v>
      </c>
      <c r="G135">
        <f>IF(C135=1,VLOOKUP(FoxFire!B135,balance!$U:$Z,2,FALSE),IF(C135=2,VLOOKUP(B135,balance!$U:$Z,3,FALSE),IF(C135=3,VLOOKUP(B135,balance!$U:$Z,4,FALSE),IF(C135=4,VLOOKUP(B135,balance!$U:$Z,5,FALSE),IF(C135=5,VLOOKUP(B135-1,balance!$U:$Z,6,FALSE),0)))))/100</f>
        <v>1.2600000000000001E-3</v>
      </c>
      <c r="H135">
        <v>2</v>
      </c>
      <c r="I135" s="1">
        <f>IF(C135=1,VLOOKUP(FoxFire!B135,balance!$AF:$AJ,2,FALSE),IF(C135=2,VLOOKUP(B135,balance!$AF:$AJ,3,FALSE),IF(C135=3,VLOOKUP(B135,balance!$AF:$AJ,4,FALSE),IF(C135=4,VLOOKUP(B135,balance!$AF:$AJ,5,FALSE),IF(C135=5,VLOOKUP(B135,balance!$AF:$AK,6,FALSE),0)))))*1000000000000</f>
        <v>105000000000</v>
      </c>
    </row>
    <row r="136" spans="1:9" x14ac:dyDescent="0.3">
      <c r="A136">
        <v>134</v>
      </c>
      <c r="B136">
        <f t="shared" si="3"/>
        <v>28</v>
      </c>
      <c r="C136">
        <f t="shared" ref="C136:C199" si="4">C131</f>
        <v>5</v>
      </c>
      <c r="D136">
        <v>9026</v>
      </c>
      <c r="E136" s="1">
        <f>IF(C136=1,VLOOKUP(B136,balance!$K:$P,2,FALSE),IF(C136=2,VLOOKUP(B136,balance!$K:$P,3,FALSE),IF(C136=3,VLOOKUP(B136,balance!$K:$P,4,FALSE),IF(C136=4,VLOOKUP(B136,balance!$K:$P,5,FALSE),IF(C136=5,VLOOKUP(B136-1,balance!$K:$P,6,FALSE),0)))))</f>
        <v>5760</v>
      </c>
      <c r="F136">
        <v>53</v>
      </c>
      <c r="G136">
        <f>IF(C136=1,VLOOKUP(FoxFire!B136,balance!$U:$Z,2,FALSE),IF(C136=2,VLOOKUP(B136,balance!$U:$Z,3,FALSE),IF(C136=3,VLOOKUP(B136,balance!$U:$Z,4,FALSE),IF(C136=4,VLOOKUP(B136,balance!$U:$Z,5,FALSE),IF(C136=5,VLOOKUP(B136-1,balance!$U:$Z,6,FALSE),0)))))/100</f>
        <v>2.1499999999999998E-2</v>
      </c>
      <c r="H136">
        <v>2</v>
      </c>
      <c r="I136" s="1">
        <f>IF(C136=1,VLOOKUP(FoxFire!B136,balance!$AF:$AJ,2,FALSE),IF(C136=2,VLOOKUP(B136,balance!$AF:$AJ,3,FALSE),IF(C136=3,VLOOKUP(B136,balance!$AF:$AJ,4,FALSE),IF(C136=4,VLOOKUP(B136,balance!$AF:$AJ,5,FALSE),IF(C136=5,VLOOKUP(B136,balance!$AF:$AK,6,FALSE),0)))))*1000000000000</f>
        <v>440000000000</v>
      </c>
    </row>
    <row r="137" spans="1:9" x14ac:dyDescent="0.3">
      <c r="A137">
        <v>135</v>
      </c>
      <c r="B137">
        <f t="shared" si="3"/>
        <v>28</v>
      </c>
      <c r="C137">
        <f t="shared" si="4"/>
        <v>1</v>
      </c>
      <c r="D137">
        <v>9026</v>
      </c>
      <c r="E137" s="1">
        <f>IF(C137=1,VLOOKUP(B137,balance!$K:$P,2,FALSE),IF(C137=2,VLOOKUP(B137,balance!$K:$P,3,FALSE),IF(C137=3,VLOOKUP(B137,balance!$K:$P,4,FALSE),IF(C137=4,VLOOKUP(B137,balance!$K:$P,5,FALSE),IF(C137=5,VLOOKUP(B137-1,balance!$K:$P,6,FALSE),0)))))</f>
        <v>925</v>
      </c>
      <c r="F137">
        <v>53</v>
      </c>
      <c r="G137">
        <f>IF(C137=1,VLOOKUP(FoxFire!B137,balance!$U:$Z,2,FALSE),IF(C137=2,VLOOKUP(B137,balance!$U:$Z,3,FALSE),IF(C137=3,VLOOKUP(B137,balance!$U:$Z,4,FALSE),IF(C137=4,VLOOKUP(B137,balance!$U:$Z,5,FALSE),IF(C137=5,VLOOKUP(B137-1,balance!$U:$Z,6,FALSE),0)))))/100</f>
        <v>1.2700000000000001E-3</v>
      </c>
      <c r="H137">
        <v>2</v>
      </c>
      <c r="I137" s="1">
        <f>IF(C137=1,VLOOKUP(FoxFire!B137,balance!$AF:$AJ,2,FALSE),IF(C137=2,VLOOKUP(B137,balance!$AF:$AJ,3,FALSE),IF(C137=3,VLOOKUP(B137,balance!$AF:$AJ,4,FALSE),IF(C137=4,VLOOKUP(B137,balance!$AF:$AJ,5,FALSE),IF(C137=5,VLOOKUP(B137,balance!$AF:$AK,6,FALSE),0)))))*1000000000000</f>
        <v>110000000000</v>
      </c>
    </row>
    <row r="138" spans="1:9" x14ac:dyDescent="0.3">
      <c r="A138">
        <v>136</v>
      </c>
      <c r="B138">
        <f t="shared" si="3"/>
        <v>28</v>
      </c>
      <c r="C138">
        <f t="shared" si="4"/>
        <v>2</v>
      </c>
      <c r="D138">
        <v>9026</v>
      </c>
      <c r="E138" s="1">
        <f>IF(C138=1,VLOOKUP(B138,balance!$K:$P,2,FALSE),IF(C138=2,VLOOKUP(B138,balance!$K:$P,3,FALSE),IF(C138=3,VLOOKUP(B138,balance!$K:$P,4,FALSE),IF(C138=4,VLOOKUP(B138,balance!$K:$P,5,FALSE),IF(C138=5,VLOOKUP(B138-1,balance!$K:$P,6,FALSE),0)))))</f>
        <v>925</v>
      </c>
      <c r="F138">
        <v>53</v>
      </c>
      <c r="G138">
        <f>IF(C138=1,VLOOKUP(FoxFire!B138,balance!$U:$Z,2,FALSE),IF(C138=2,VLOOKUP(B138,balance!$U:$Z,3,FALSE),IF(C138=3,VLOOKUP(B138,balance!$U:$Z,4,FALSE),IF(C138=4,VLOOKUP(B138,balance!$U:$Z,5,FALSE),IF(C138=5,VLOOKUP(B138-1,balance!$U:$Z,6,FALSE),0)))))/100</f>
        <v>1.2700000000000001E-3</v>
      </c>
      <c r="H138">
        <v>2</v>
      </c>
      <c r="I138" s="1">
        <f>IF(C138=1,VLOOKUP(FoxFire!B138,balance!$AF:$AJ,2,FALSE),IF(C138=2,VLOOKUP(B138,balance!$AF:$AJ,3,FALSE),IF(C138=3,VLOOKUP(B138,balance!$AF:$AJ,4,FALSE),IF(C138=4,VLOOKUP(B138,balance!$AF:$AJ,5,FALSE),IF(C138=5,VLOOKUP(B138,balance!$AF:$AK,6,FALSE),0)))))*1000000000000</f>
        <v>110000000000</v>
      </c>
    </row>
    <row r="139" spans="1:9" x14ac:dyDescent="0.3">
      <c r="A139">
        <v>137</v>
      </c>
      <c r="B139">
        <f t="shared" si="3"/>
        <v>28</v>
      </c>
      <c r="C139">
        <f t="shared" si="4"/>
        <v>3</v>
      </c>
      <c r="D139">
        <v>9026</v>
      </c>
      <c r="E139" s="1">
        <f>IF(C139=1,VLOOKUP(B139,balance!$K:$P,2,FALSE),IF(C139=2,VLOOKUP(B139,balance!$K:$P,3,FALSE),IF(C139=3,VLOOKUP(B139,balance!$K:$P,4,FALSE),IF(C139=4,VLOOKUP(B139,balance!$K:$P,5,FALSE),IF(C139=5,VLOOKUP(B139-1,balance!$K:$P,6,FALSE),0)))))</f>
        <v>925</v>
      </c>
      <c r="F139">
        <v>53</v>
      </c>
      <c r="G139">
        <f>IF(C139=1,VLOOKUP(FoxFire!B139,balance!$U:$Z,2,FALSE),IF(C139=2,VLOOKUP(B139,balance!$U:$Z,3,FALSE),IF(C139=3,VLOOKUP(B139,balance!$U:$Z,4,FALSE),IF(C139=4,VLOOKUP(B139,balance!$U:$Z,5,FALSE),IF(C139=5,VLOOKUP(B139-1,balance!$U:$Z,6,FALSE),0)))))/100</f>
        <v>1.2700000000000001E-3</v>
      </c>
      <c r="H139">
        <v>2</v>
      </c>
      <c r="I139" s="1">
        <f>IF(C139=1,VLOOKUP(FoxFire!B139,balance!$AF:$AJ,2,FALSE),IF(C139=2,VLOOKUP(B139,balance!$AF:$AJ,3,FALSE),IF(C139=3,VLOOKUP(B139,balance!$AF:$AJ,4,FALSE),IF(C139=4,VLOOKUP(B139,balance!$AF:$AJ,5,FALSE),IF(C139=5,VLOOKUP(B139,balance!$AF:$AK,6,FALSE),0)))))*1000000000000</f>
        <v>110000000000</v>
      </c>
    </row>
    <row r="140" spans="1:9" x14ac:dyDescent="0.3">
      <c r="A140">
        <v>138</v>
      </c>
      <c r="B140">
        <f t="shared" ref="B140:B203" si="5">B135+1</f>
        <v>28</v>
      </c>
      <c r="C140">
        <f t="shared" si="4"/>
        <v>4</v>
      </c>
      <c r="D140">
        <v>9026</v>
      </c>
      <c r="E140" s="1">
        <f>IF(C140=1,VLOOKUP(B140,balance!$K:$P,2,FALSE),IF(C140=2,VLOOKUP(B140,balance!$K:$P,3,FALSE),IF(C140=3,VLOOKUP(B140,balance!$K:$P,4,FALSE),IF(C140=4,VLOOKUP(B140,balance!$K:$P,5,FALSE),IF(C140=5,VLOOKUP(B140-1,balance!$K:$P,6,FALSE),0)))))</f>
        <v>925</v>
      </c>
      <c r="F140">
        <v>53</v>
      </c>
      <c r="G140">
        <f>IF(C140=1,VLOOKUP(FoxFire!B140,balance!$U:$Z,2,FALSE),IF(C140=2,VLOOKUP(B140,balance!$U:$Z,3,FALSE),IF(C140=3,VLOOKUP(B140,balance!$U:$Z,4,FALSE),IF(C140=4,VLOOKUP(B140,balance!$U:$Z,5,FALSE),IF(C140=5,VLOOKUP(B140-1,balance!$U:$Z,6,FALSE),0)))))/100</f>
        <v>1.2700000000000001E-3</v>
      </c>
      <c r="H140">
        <v>2</v>
      </c>
      <c r="I140" s="1">
        <f>IF(C140=1,VLOOKUP(FoxFire!B140,balance!$AF:$AJ,2,FALSE),IF(C140=2,VLOOKUP(B140,balance!$AF:$AJ,3,FALSE),IF(C140=3,VLOOKUP(B140,balance!$AF:$AJ,4,FALSE),IF(C140=4,VLOOKUP(B140,balance!$AF:$AJ,5,FALSE),IF(C140=5,VLOOKUP(B140,balance!$AF:$AK,6,FALSE),0)))))*1000000000000</f>
        <v>110000000000</v>
      </c>
    </row>
    <row r="141" spans="1:9" x14ac:dyDescent="0.3">
      <c r="A141">
        <v>139</v>
      </c>
      <c r="B141">
        <f t="shared" si="5"/>
        <v>29</v>
      </c>
      <c r="C141">
        <f t="shared" si="4"/>
        <v>5</v>
      </c>
      <c r="D141">
        <v>9026</v>
      </c>
      <c r="E141" s="1">
        <f>IF(C141=1,VLOOKUP(B141,balance!$K:$P,2,FALSE),IF(C141=2,VLOOKUP(B141,balance!$K:$P,3,FALSE),IF(C141=3,VLOOKUP(B141,balance!$K:$P,4,FALSE),IF(C141=4,VLOOKUP(B141,balance!$K:$P,5,FALSE),IF(C141=5,VLOOKUP(B141-1,balance!$K:$P,6,FALSE),0)))))</f>
        <v>6110</v>
      </c>
      <c r="F141">
        <v>53</v>
      </c>
      <c r="G141">
        <f>IF(C141=1,VLOOKUP(FoxFire!B141,balance!$U:$Z,2,FALSE),IF(C141=2,VLOOKUP(B141,balance!$U:$Z,3,FALSE),IF(C141=3,VLOOKUP(B141,balance!$U:$Z,4,FALSE),IF(C141=4,VLOOKUP(B141,balance!$U:$Z,5,FALSE),IF(C141=5,VLOOKUP(B141-1,balance!$U:$Z,6,FALSE),0)))))/100</f>
        <v>2.2399999999999996E-2</v>
      </c>
      <c r="H141">
        <v>2</v>
      </c>
      <c r="I141" s="1">
        <f>IF(C141=1,VLOOKUP(FoxFire!B141,balance!$AF:$AJ,2,FALSE),IF(C141=2,VLOOKUP(B141,balance!$AF:$AJ,3,FALSE),IF(C141=3,VLOOKUP(B141,balance!$AF:$AJ,4,FALSE),IF(C141=4,VLOOKUP(B141,balance!$AF:$AJ,5,FALSE),IF(C141=5,VLOOKUP(B141,balance!$AF:$AK,6,FALSE),0)))))*1000000000000</f>
        <v>460000000000</v>
      </c>
    </row>
    <row r="142" spans="1:9" x14ac:dyDescent="0.3">
      <c r="A142">
        <v>140</v>
      </c>
      <c r="B142">
        <f t="shared" si="5"/>
        <v>29</v>
      </c>
      <c r="C142">
        <f t="shared" si="4"/>
        <v>1</v>
      </c>
      <c r="D142">
        <v>9026</v>
      </c>
      <c r="E142" s="1">
        <f>IF(C142=1,VLOOKUP(B142,balance!$K:$P,2,FALSE),IF(C142=2,VLOOKUP(B142,balance!$K:$P,3,FALSE),IF(C142=3,VLOOKUP(B142,balance!$K:$P,4,FALSE),IF(C142=4,VLOOKUP(B142,balance!$K:$P,5,FALSE),IF(C142=5,VLOOKUP(B142-1,balance!$K:$P,6,FALSE),0)))))</f>
        <v>950</v>
      </c>
      <c r="F142">
        <v>53</v>
      </c>
      <c r="G142">
        <f>IF(C142=1,VLOOKUP(FoxFire!B142,balance!$U:$Z,2,FALSE),IF(C142=2,VLOOKUP(B142,balance!$U:$Z,3,FALSE),IF(C142=3,VLOOKUP(B142,balance!$U:$Z,4,FALSE),IF(C142=4,VLOOKUP(B142,balance!$U:$Z,5,FALSE),IF(C142=5,VLOOKUP(B142-1,balance!$U:$Z,6,FALSE),0)))))/100</f>
        <v>1.2800000000000001E-3</v>
      </c>
      <c r="H142">
        <v>2</v>
      </c>
      <c r="I142" s="1">
        <f>IF(C142=1,VLOOKUP(FoxFire!B142,balance!$AF:$AJ,2,FALSE),IF(C142=2,VLOOKUP(B142,balance!$AF:$AJ,3,FALSE),IF(C142=3,VLOOKUP(B142,balance!$AF:$AJ,4,FALSE),IF(C142=4,VLOOKUP(B142,balance!$AF:$AJ,5,FALSE),IF(C142=5,VLOOKUP(B142,balance!$AF:$AK,6,FALSE),0)))))*1000000000000</f>
        <v>115000000000</v>
      </c>
    </row>
    <row r="143" spans="1:9" x14ac:dyDescent="0.3">
      <c r="A143">
        <v>141</v>
      </c>
      <c r="B143">
        <f t="shared" si="5"/>
        <v>29</v>
      </c>
      <c r="C143">
        <f t="shared" si="4"/>
        <v>2</v>
      </c>
      <c r="D143">
        <v>9026</v>
      </c>
      <c r="E143" s="1">
        <f>IF(C143=1,VLOOKUP(B143,balance!$K:$P,2,FALSE),IF(C143=2,VLOOKUP(B143,balance!$K:$P,3,FALSE),IF(C143=3,VLOOKUP(B143,balance!$K:$P,4,FALSE),IF(C143=4,VLOOKUP(B143,balance!$K:$P,5,FALSE),IF(C143=5,VLOOKUP(B143-1,balance!$K:$P,6,FALSE),0)))))</f>
        <v>950</v>
      </c>
      <c r="F143">
        <v>53</v>
      </c>
      <c r="G143">
        <f>IF(C143=1,VLOOKUP(FoxFire!B143,balance!$U:$Z,2,FALSE),IF(C143=2,VLOOKUP(B143,balance!$U:$Z,3,FALSE),IF(C143=3,VLOOKUP(B143,balance!$U:$Z,4,FALSE),IF(C143=4,VLOOKUP(B143,balance!$U:$Z,5,FALSE),IF(C143=5,VLOOKUP(B143-1,balance!$U:$Z,6,FALSE),0)))))/100</f>
        <v>1.2800000000000001E-3</v>
      </c>
      <c r="H143">
        <v>2</v>
      </c>
      <c r="I143" s="1">
        <f>IF(C143=1,VLOOKUP(FoxFire!B143,balance!$AF:$AJ,2,FALSE),IF(C143=2,VLOOKUP(B143,balance!$AF:$AJ,3,FALSE),IF(C143=3,VLOOKUP(B143,balance!$AF:$AJ,4,FALSE),IF(C143=4,VLOOKUP(B143,balance!$AF:$AJ,5,FALSE),IF(C143=5,VLOOKUP(B143,balance!$AF:$AK,6,FALSE),0)))))*1000000000000</f>
        <v>115000000000</v>
      </c>
    </row>
    <row r="144" spans="1:9" x14ac:dyDescent="0.3">
      <c r="A144">
        <v>142</v>
      </c>
      <c r="B144">
        <f t="shared" si="5"/>
        <v>29</v>
      </c>
      <c r="C144">
        <f t="shared" si="4"/>
        <v>3</v>
      </c>
      <c r="D144">
        <v>9026</v>
      </c>
      <c r="E144" s="1">
        <f>IF(C144=1,VLOOKUP(B144,balance!$K:$P,2,FALSE),IF(C144=2,VLOOKUP(B144,balance!$K:$P,3,FALSE),IF(C144=3,VLOOKUP(B144,balance!$K:$P,4,FALSE),IF(C144=4,VLOOKUP(B144,balance!$K:$P,5,FALSE),IF(C144=5,VLOOKUP(B144-1,balance!$K:$P,6,FALSE),0)))))</f>
        <v>950</v>
      </c>
      <c r="F144">
        <v>53</v>
      </c>
      <c r="G144">
        <f>IF(C144=1,VLOOKUP(FoxFire!B144,balance!$U:$Z,2,FALSE),IF(C144=2,VLOOKUP(B144,balance!$U:$Z,3,FALSE),IF(C144=3,VLOOKUP(B144,balance!$U:$Z,4,FALSE),IF(C144=4,VLOOKUP(B144,balance!$U:$Z,5,FALSE),IF(C144=5,VLOOKUP(B144-1,balance!$U:$Z,6,FALSE),0)))))/100</f>
        <v>1.2800000000000001E-3</v>
      </c>
      <c r="H144">
        <v>2</v>
      </c>
      <c r="I144" s="1">
        <f>IF(C144=1,VLOOKUP(FoxFire!B144,balance!$AF:$AJ,2,FALSE),IF(C144=2,VLOOKUP(B144,balance!$AF:$AJ,3,FALSE),IF(C144=3,VLOOKUP(B144,balance!$AF:$AJ,4,FALSE),IF(C144=4,VLOOKUP(B144,balance!$AF:$AJ,5,FALSE),IF(C144=5,VLOOKUP(B144,balance!$AF:$AK,6,FALSE),0)))))*1000000000000</f>
        <v>115000000000</v>
      </c>
    </row>
    <row r="145" spans="1:9" x14ac:dyDescent="0.3">
      <c r="A145">
        <v>143</v>
      </c>
      <c r="B145">
        <f t="shared" si="5"/>
        <v>29</v>
      </c>
      <c r="C145">
        <f t="shared" si="4"/>
        <v>4</v>
      </c>
      <c r="D145">
        <v>9026</v>
      </c>
      <c r="E145" s="1">
        <f>IF(C145=1,VLOOKUP(B145,balance!$K:$P,2,FALSE),IF(C145=2,VLOOKUP(B145,balance!$K:$P,3,FALSE),IF(C145=3,VLOOKUP(B145,balance!$K:$P,4,FALSE),IF(C145=4,VLOOKUP(B145,balance!$K:$P,5,FALSE),IF(C145=5,VLOOKUP(B145-1,balance!$K:$P,6,FALSE),0)))))</f>
        <v>950</v>
      </c>
      <c r="F145">
        <v>53</v>
      </c>
      <c r="G145">
        <f>IF(C145=1,VLOOKUP(FoxFire!B145,balance!$U:$Z,2,FALSE),IF(C145=2,VLOOKUP(B145,balance!$U:$Z,3,FALSE),IF(C145=3,VLOOKUP(B145,balance!$U:$Z,4,FALSE),IF(C145=4,VLOOKUP(B145,balance!$U:$Z,5,FALSE),IF(C145=5,VLOOKUP(B145-1,balance!$U:$Z,6,FALSE),0)))))/100</f>
        <v>1.2800000000000001E-3</v>
      </c>
      <c r="H145">
        <v>2</v>
      </c>
      <c r="I145" s="1">
        <f>IF(C145=1,VLOOKUP(FoxFire!B145,balance!$AF:$AJ,2,FALSE),IF(C145=2,VLOOKUP(B145,balance!$AF:$AJ,3,FALSE),IF(C145=3,VLOOKUP(B145,balance!$AF:$AJ,4,FALSE),IF(C145=4,VLOOKUP(B145,balance!$AF:$AJ,5,FALSE),IF(C145=5,VLOOKUP(B145,balance!$AF:$AK,6,FALSE),0)))))*1000000000000</f>
        <v>115000000000</v>
      </c>
    </row>
    <row r="146" spans="1:9" x14ac:dyDescent="0.3">
      <c r="A146">
        <v>144</v>
      </c>
      <c r="B146">
        <f t="shared" si="5"/>
        <v>30</v>
      </c>
      <c r="C146">
        <f t="shared" si="4"/>
        <v>5</v>
      </c>
      <c r="D146">
        <v>9026</v>
      </c>
      <c r="E146" s="1">
        <f>IF(C146=1,VLOOKUP(B146,balance!$K:$P,2,FALSE),IF(C146=2,VLOOKUP(B146,balance!$K:$P,3,FALSE),IF(C146=3,VLOOKUP(B146,balance!$K:$P,4,FALSE),IF(C146=4,VLOOKUP(B146,balance!$K:$P,5,FALSE),IF(C146=5,VLOOKUP(B146-1,balance!$K:$P,6,FALSE),0)))))</f>
        <v>6460</v>
      </c>
      <c r="F146">
        <v>53</v>
      </c>
      <c r="G146">
        <f>IF(C146=1,VLOOKUP(FoxFire!B146,balance!$U:$Z,2,FALSE),IF(C146=2,VLOOKUP(B146,balance!$U:$Z,3,FALSE),IF(C146=3,VLOOKUP(B146,balance!$U:$Z,4,FALSE),IF(C146=4,VLOOKUP(B146,balance!$U:$Z,5,FALSE),IF(C146=5,VLOOKUP(B146-1,balance!$U:$Z,6,FALSE),0)))))/100</f>
        <v>2.3299999999999998E-2</v>
      </c>
      <c r="H146">
        <v>2</v>
      </c>
      <c r="I146" s="1">
        <f>IF(C146=1,VLOOKUP(FoxFire!B146,balance!$AF:$AJ,2,FALSE),IF(C146=2,VLOOKUP(B146,balance!$AF:$AJ,3,FALSE),IF(C146=3,VLOOKUP(B146,balance!$AF:$AJ,4,FALSE),IF(C146=4,VLOOKUP(B146,balance!$AF:$AJ,5,FALSE),IF(C146=5,VLOOKUP(B146,balance!$AF:$AK,6,FALSE),0)))))*1000000000000</f>
        <v>480000000000</v>
      </c>
    </row>
    <row r="147" spans="1:9" x14ac:dyDescent="0.3">
      <c r="A147">
        <v>145</v>
      </c>
      <c r="B147">
        <f t="shared" si="5"/>
        <v>30</v>
      </c>
      <c r="C147">
        <f t="shared" si="4"/>
        <v>1</v>
      </c>
      <c r="D147">
        <v>9026</v>
      </c>
      <c r="E147" s="1">
        <f>IF(C147=1,VLOOKUP(B147,balance!$K:$P,2,FALSE),IF(C147=2,VLOOKUP(B147,balance!$K:$P,3,FALSE),IF(C147=3,VLOOKUP(B147,balance!$K:$P,4,FALSE),IF(C147=4,VLOOKUP(B147,balance!$K:$P,5,FALSE),IF(C147=5,VLOOKUP(B147-1,balance!$K:$P,6,FALSE),0)))))</f>
        <v>975</v>
      </c>
      <c r="F147">
        <v>53</v>
      </c>
      <c r="G147">
        <f>IF(C147=1,VLOOKUP(FoxFire!B147,balance!$U:$Z,2,FALSE),IF(C147=2,VLOOKUP(B147,balance!$U:$Z,3,FALSE),IF(C147=3,VLOOKUP(B147,balance!$U:$Z,4,FALSE),IF(C147=4,VLOOKUP(B147,balance!$U:$Z,5,FALSE),IF(C147=5,VLOOKUP(B147-1,balance!$U:$Z,6,FALSE),0)))))/100</f>
        <v>1.2900000000000001E-3</v>
      </c>
      <c r="H147">
        <v>2</v>
      </c>
      <c r="I147" s="1">
        <f>IF(C147=1,VLOOKUP(FoxFire!B147,balance!$AF:$AJ,2,FALSE),IF(C147=2,VLOOKUP(B147,balance!$AF:$AJ,3,FALSE),IF(C147=3,VLOOKUP(B147,balance!$AF:$AJ,4,FALSE),IF(C147=4,VLOOKUP(B147,balance!$AF:$AJ,5,FALSE),IF(C147=5,VLOOKUP(B147,balance!$AF:$AK,6,FALSE),0)))))*1000000000000</f>
        <v>120000000000</v>
      </c>
    </row>
    <row r="148" spans="1:9" x14ac:dyDescent="0.3">
      <c r="A148">
        <v>146</v>
      </c>
      <c r="B148">
        <f t="shared" si="5"/>
        <v>30</v>
      </c>
      <c r="C148">
        <f t="shared" si="4"/>
        <v>2</v>
      </c>
      <c r="D148">
        <v>9026</v>
      </c>
      <c r="E148" s="1">
        <f>IF(C148=1,VLOOKUP(B148,balance!$K:$P,2,FALSE),IF(C148=2,VLOOKUP(B148,balance!$K:$P,3,FALSE),IF(C148=3,VLOOKUP(B148,balance!$K:$P,4,FALSE),IF(C148=4,VLOOKUP(B148,balance!$K:$P,5,FALSE),IF(C148=5,VLOOKUP(B148-1,balance!$K:$P,6,FALSE),0)))))</f>
        <v>975</v>
      </c>
      <c r="F148">
        <v>53</v>
      </c>
      <c r="G148">
        <f>IF(C148=1,VLOOKUP(FoxFire!B148,balance!$U:$Z,2,FALSE),IF(C148=2,VLOOKUP(B148,balance!$U:$Z,3,FALSE),IF(C148=3,VLOOKUP(B148,balance!$U:$Z,4,FALSE),IF(C148=4,VLOOKUP(B148,balance!$U:$Z,5,FALSE),IF(C148=5,VLOOKUP(B148-1,balance!$U:$Z,6,FALSE),0)))))/100</f>
        <v>1.2900000000000001E-3</v>
      </c>
      <c r="H148">
        <v>2</v>
      </c>
      <c r="I148" s="1">
        <f>IF(C148=1,VLOOKUP(FoxFire!B148,balance!$AF:$AJ,2,FALSE),IF(C148=2,VLOOKUP(B148,balance!$AF:$AJ,3,FALSE),IF(C148=3,VLOOKUP(B148,balance!$AF:$AJ,4,FALSE),IF(C148=4,VLOOKUP(B148,balance!$AF:$AJ,5,FALSE),IF(C148=5,VLOOKUP(B148,balance!$AF:$AK,6,FALSE),0)))))*1000000000000</f>
        <v>120000000000</v>
      </c>
    </row>
    <row r="149" spans="1:9" x14ac:dyDescent="0.3">
      <c r="A149">
        <v>147</v>
      </c>
      <c r="B149">
        <f t="shared" si="5"/>
        <v>30</v>
      </c>
      <c r="C149">
        <f t="shared" si="4"/>
        <v>3</v>
      </c>
      <c r="D149">
        <v>9026</v>
      </c>
      <c r="E149" s="1">
        <f>IF(C149=1,VLOOKUP(B149,balance!$K:$P,2,FALSE),IF(C149=2,VLOOKUP(B149,balance!$K:$P,3,FALSE),IF(C149=3,VLOOKUP(B149,balance!$K:$P,4,FALSE),IF(C149=4,VLOOKUP(B149,balance!$K:$P,5,FALSE),IF(C149=5,VLOOKUP(B149-1,balance!$K:$P,6,FALSE),0)))))</f>
        <v>975</v>
      </c>
      <c r="F149">
        <v>53</v>
      </c>
      <c r="G149">
        <f>IF(C149=1,VLOOKUP(FoxFire!B149,balance!$U:$Z,2,FALSE),IF(C149=2,VLOOKUP(B149,balance!$U:$Z,3,FALSE),IF(C149=3,VLOOKUP(B149,balance!$U:$Z,4,FALSE),IF(C149=4,VLOOKUP(B149,balance!$U:$Z,5,FALSE),IF(C149=5,VLOOKUP(B149-1,balance!$U:$Z,6,FALSE),0)))))/100</f>
        <v>1.2900000000000001E-3</v>
      </c>
      <c r="H149">
        <v>2</v>
      </c>
      <c r="I149" s="1">
        <f>IF(C149=1,VLOOKUP(FoxFire!B149,balance!$AF:$AJ,2,FALSE),IF(C149=2,VLOOKUP(B149,balance!$AF:$AJ,3,FALSE),IF(C149=3,VLOOKUP(B149,balance!$AF:$AJ,4,FALSE),IF(C149=4,VLOOKUP(B149,balance!$AF:$AJ,5,FALSE),IF(C149=5,VLOOKUP(B149,balance!$AF:$AK,6,FALSE),0)))))*1000000000000</f>
        <v>120000000000</v>
      </c>
    </row>
    <row r="150" spans="1:9" x14ac:dyDescent="0.3">
      <c r="A150">
        <v>148</v>
      </c>
      <c r="B150">
        <f t="shared" si="5"/>
        <v>30</v>
      </c>
      <c r="C150">
        <f t="shared" si="4"/>
        <v>4</v>
      </c>
      <c r="D150">
        <v>9026</v>
      </c>
      <c r="E150" s="1">
        <f>IF(C150=1,VLOOKUP(B150,balance!$K:$P,2,FALSE),IF(C150=2,VLOOKUP(B150,balance!$K:$P,3,FALSE),IF(C150=3,VLOOKUP(B150,balance!$K:$P,4,FALSE),IF(C150=4,VLOOKUP(B150,balance!$K:$P,5,FALSE),IF(C150=5,VLOOKUP(B150-1,balance!$K:$P,6,FALSE),0)))))</f>
        <v>975</v>
      </c>
      <c r="F150">
        <v>53</v>
      </c>
      <c r="G150">
        <f>IF(C150=1,VLOOKUP(FoxFire!B150,balance!$U:$Z,2,FALSE),IF(C150=2,VLOOKUP(B150,balance!$U:$Z,3,FALSE),IF(C150=3,VLOOKUP(B150,balance!$U:$Z,4,FALSE),IF(C150=4,VLOOKUP(B150,balance!$U:$Z,5,FALSE),IF(C150=5,VLOOKUP(B150-1,balance!$U:$Z,6,FALSE),0)))))/100</f>
        <v>1.2900000000000001E-3</v>
      </c>
      <c r="H150">
        <v>2</v>
      </c>
      <c r="I150" s="1">
        <f>IF(C150=1,VLOOKUP(FoxFire!B150,balance!$AF:$AJ,2,FALSE),IF(C150=2,VLOOKUP(B150,balance!$AF:$AJ,3,FALSE),IF(C150=3,VLOOKUP(B150,balance!$AF:$AJ,4,FALSE),IF(C150=4,VLOOKUP(B150,balance!$AF:$AJ,5,FALSE),IF(C150=5,VLOOKUP(B150,balance!$AF:$AK,6,FALSE),0)))))*1000000000000</f>
        <v>120000000000</v>
      </c>
    </row>
    <row r="151" spans="1:9" x14ac:dyDescent="0.3">
      <c r="A151">
        <v>149</v>
      </c>
      <c r="B151">
        <f t="shared" si="5"/>
        <v>31</v>
      </c>
      <c r="C151">
        <f t="shared" si="4"/>
        <v>5</v>
      </c>
      <c r="D151">
        <v>9026</v>
      </c>
      <c r="E151" s="1">
        <f>IF(C151=1,VLOOKUP(B151,balance!$K:$P,2,FALSE),IF(C151=2,VLOOKUP(B151,balance!$K:$P,3,FALSE),IF(C151=3,VLOOKUP(B151,balance!$K:$P,4,FALSE),IF(C151=4,VLOOKUP(B151,balance!$K:$P,5,FALSE),IF(C151=5,VLOOKUP(B151-1,balance!$K:$P,6,FALSE),0)))))</f>
        <v>6830</v>
      </c>
      <c r="F151">
        <v>53</v>
      </c>
      <c r="G151">
        <f>IF(C151=1,VLOOKUP(FoxFire!B151,balance!$U:$Z,2,FALSE),IF(C151=2,VLOOKUP(B151,balance!$U:$Z,3,FALSE),IF(C151=3,VLOOKUP(B151,balance!$U:$Z,4,FALSE),IF(C151=4,VLOOKUP(B151,balance!$U:$Z,5,FALSE),IF(C151=5,VLOOKUP(B151-1,balance!$U:$Z,6,FALSE),0)))))/100</f>
        <v>2.4199999999999999E-2</v>
      </c>
      <c r="H151">
        <v>2</v>
      </c>
      <c r="I151" s="1">
        <f>IF(C151=1,VLOOKUP(FoxFire!B151,balance!$AF:$AJ,2,FALSE),IF(C151=2,VLOOKUP(B151,balance!$AF:$AJ,3,FALSE),IF(C151=3,VLOOKUP(B151,balance!$AF:$AJ,4,FALSE),IF(C151=4,VLOOKUP(B151,balance!$AF:$AJ,5,FALSE),IF(C151=5,VLOOKUP(B151,balance!$AF:$AK,6,FALSE),0)))))*1000000000000</f>
        <v>500000000000</v>
      </c>
    </row>
    <row r="152" spans="1:9" x14ac:dyDescent="0.3">
      <c r="A152">
        <v>150</v>
      </c>
      <c r="B152">
        <f t="shared" si="5"/>
        <v>31</v>
      </c>
      <c r="C152">
        <f t="shared" si="4"/>
        <v>1</v>
      </c>
      <c r="D152">
        <v>9026</v>
      </c>
      <c r="E152" s="1">
        <f>IF(C152=1,VLOOKUP(B152,balance!$K:$P,2,FALSE),IF(C152=2,VLOOKUP(B152,balance!$K:$P,3,FALSE),IF(C152=3,VLOOKUP(B152,balance!$K:$P,4,FALSE),IF(C152=4,VLOOKUP(B152,balance!$K:$P,5,FALSE),IF(C152=5,VLOOKUP(B152-1,balance!$K:$P,6,FALSE),0)))))</f>
        <v>1000</v>
      </c>
      <c r="F152">
        <v>53</v>
      </c>
      <c r="G152">
        <f>IF(C152=1,VLOOKUP(FoxFire!B152,balance!$U:$Z,2,FALSE),IF(C152=2,VLOOKUP(B152,balance!$U:$Z,3,FALSE),IF(C152=3,VLOOKUP(B152,balance!$U:$Z,4,FALSE),IF(C152=4,VLOOKUP(B152,balance!$U:$Z,5,FALSE),IF(C152=5,VLOOKUP(B152-1,balance!$U:$Z,6,FALSE),0)))))/100</f>
        <v>1.2999999999999999E-3</v>
      </c>
      <c r="H152">
        <v>2</v>
      </c>
      <c r="I152" s="1">
        <f>IF(C152=1,VLOOKUP(FoxFire!B152,balance!$AF:$AJ,2,FALSE),IF(C152=2,VLOOKUP(B152,balance!$AF:$AJ,3,FALSE),IF(C152=3,VLOOKUP(B152,balance!$AF:$AJ,4,FALSE),IF(C152=4,VLOOKUP(B152,balance!$AF:$AJ,5,FALSE),IF(C152=5,VLOOKUP(B152,balance!$AF:$AK,6,FALSE),0)))))*1000000000000</f>
        <v>125000000000</v>
      </c>
    </row>
    <row r="153" spans="1:9" x14ac:dyDescent="0.3">
      <c r="A153">
        <v>151</v>
      </c>
      <c r="B153">
        <f t="shared" si="5"/>
        <v>31</v>
      </c>
      <c r="C153">
        <f t="shared" si="4"/>
        <v>2</v>
      </c>
      <c r="D153">
        <v>9026</v>
      </c>
      <c r="E153" s="1">
        <f>IF(C153=1,VLOOKUP(B153,balance!$K:$P,2,FALSE),IF(C153=2,VLOOKUP(B153,balance!$K:$P,3,FALSE),IF(C153=3,VLOOKUP(B153,balance!$K:$P,4,FALSE),IF(C153=4,VLOOKUP(B153,balance!$K:$P,5,FALSE),IF(C153=5,VLOOKUP(B153-1,balance!$K:$P,6,FALSE),0)))))</f>
        <v>1000</v>
      </c>
      <c r="F153">
        <v>53</v>
      </c>
      <c r="G153">
        <f>IF(C153=1,VLOOKUP(FoxFire!B153,balance!$U:$Z,2,FALSE),IF(C153=2,VLOOKUP(B153,balance!$U:$Z,3,FALSE),IF(C153=3,VLOOKUP(B153,balance!$U:$Z,4,FALSE),IF(C153=4,VLOOKUP(B153,balance!$U:$Z,5,FALSE),IF(C153=5,VLOOKUP(B153-1,balance!$U:$Z,6,FALSE),0)))))/100</f>
        <v>1.2999999999999999E-3</v>
      </c>
      <c r="H153">
        <v>2</v>
      </c>
      <c r="I153" s="1">
        <f>IF(C153=1,VLOOKUP(FoxFire!B153,balance!$AF:$AJ,2,FALSE),IF(C153=2,VLOOKUP(B153,balance!$AF:$AJ,3,FALSE),IF(C153=3,VLOOKUP(B153,balance!$AF:$AJ,4,FALSE),IF(C153=4,VLOOKUP(B153,balance!$AF:$AJ,5,FALSE),IF(C153=5,VLOOKUP(B153,balance!$AF:$AK,6,FALSE),0)))))*1000000000000</f>
        <v>125000000000</v>
      </c>
    </row>
    <row r="154" spans="1:9" x14ac:dyDescent="0.3">
      <c r="A154">
        <v>152</v>
      </c>
      <c r="B154">
        <f t="shared" si="5"/>
        <v>31</v>
      </c>
      <c r="C154">
        <f t="shared" si="4"/>
        <v>3</v>
      </c>
      <c r="D154">
        <v>9026</v>
      </c>
      <c r="E154" s="1">
        <f>IF(C154=1,VLOOKUP(B154,balance!$K:$P,2,FALSE),IF(C154=2,VLOOKUP(B154,balance!$K:$P,3,FALSE),IF(C154=3,VLOOKUP(B154,balance!$K:$P,4,FALSE),IF(C154=4,VLOOKUP(B154,balance!$K:$P,5,FALSE),IF(C154=5,VLOOKUP(B154-1,balance!$K:$P,6,FALSE),0)))))</f>
        <v>1000</v>
      </c>
      <c r="F154">
        <v>53</v>
      </c>
      <c r="G154">
        <f>IF(C154=1,VLOOKUP(FoxFire!B154,balance!$U:$Z,2,FALSE),IF(C154=2,VLOOKUP(B154,balance!$U:$Z,3,FALSE),IF(C154=3,VLOOKUP(B154,balance!$U:$Z,4,FALSE),IF(C154=4,VLOOKUP(B154,balance!$U:$Z,5,FALSE),IF(C154=5,VLOOKUP(B154-1,balance!$U:$Z,6,FALSE),0)))))/100</f>
        <v>1.2999999999999999E-3</v>
      </c>
      <c r="H154">
        <v>2</v>
      </c>
      <c r="I154" s="1">
        <f>IF(C154=1,VLOOKUP(FoxFire!B154,balance!$AF:$AJ,2,FALSE),IF(C154=2,VLOOKUP(B154,balance!$AF:$AJ,3,FALSE),IF(C154=3,VLOOKUP(B154,balance!$AF:$AJ,4,FALSE),IF(C154=4,VLOOKUP(B154,balance!$AF:$AJ,5,FALSE),IF(C154=5,VLOOKUP(B154,balance!$AF:$AK,6,FALSE),0)))))*1000000000000</f>
        <v>125000000000</v>
      </c>
    </row>
    <row r="155" spans="1:9" x14ac:dyDescent="0.3">
      <c r="A155">
        <v>153</v>
      </c>
      <c r="B155">
        <f t="shared" si="5"/>
        <v>31</v>
      </c>
      <c r="C155">
        <f t="shared" si="4"/>
        <v>4</v>
      </c>
      <c r="D155">
        <v>9026</v>
      </c>
      <c r="E155" s="1">
        <f>IF(C155=1,VLOOKUP(B155,balance!$K:$P,2,FALSE),IF(C155=2,VLOOKUP(B155,balance!$K:$P,3,FALSE),IF(C155=3,VLOOKUP(B155,balance!$K:$P,4,FALSE),IF(C155=4,VLOOKUP(B155,balance!$K:$P,5,FALSE),IF(C155=5,VLOOKUP(B155-1,balance!$K:$P,6,FALSE),0)))))</f>
        <v>1000</v>
      </c>
      <c r="F155">
        <v>53</v>
      </c>
      <c r="G155">
        <f>IF(C155=1,VLOOKUP(FoxFire!B155,balance!$U:$Z,2,FALSE),IF(C155=2,VLOOKUP(B155,balance!$U:$Z,3,FALSE),IF(C155=3,VLOOKUP(B155,balance!$U:$Z,4,FALSE),IF(C155=4,VLOOKUP(B155,balance!$U:$Z,5,FALSE),IF(C155=5,VLOOKUP(B155-1,balance!$U:$Z,6,FALSE),0)))))/100</f>
        <v>1.2999999999999999E-3</v>
      </c>
      <c r="H155">
        <v>2</v>
      </c>
      <c r="I155" s="1">
        <f>IF(C155=1,VLOOKUP(FoxFire!B155,balance!$AF:$AJ,2,FALSE),IF(C155=2,VLOOKUP(B155,balance!$AF:$AJ,3,FALSE),IF(C155=3,VLOOKUP(B155,balance!$AF:$AJ,4,FALSE),IF(C155=4,VLOOKUP(B155,balance!$AF:$AJ,5,FALSE),IF(C155=5,VLOOKUP(B155,balance!$AF:$AK,6,FALSE),0)))))*1000000000000</f>
        <v>125000000000</v>
      </c>
    </row>
    <row r="156" spans="1:9" x14ac:dyDescent="0.3">
      <c r="A156">
        <v>154</v>
      </c>
      <c r="B156">
        <f t="shared" si="5"/>
        <v>32</v>
      </c>
      <c r="C156">
        <f t="shared" si="4"/>
        <v>5</v>
      </c>
      <c r="D156">
        <v>9026</v>
      </c>
      <c r="E156" s="1">
        <f>IF(C156=1,VLOOKUP(B156,balance!$K:$P,2,FALSE),IF(C156=2,VLOOKUP(B156,balance!$K:$P,3,FALSE),IF(C156=3,VLOOKUP(B156,balance!$K:$P,4,FALSE),IF(C156=4,VLOOKUP(B156,balance!$K:$P,5,FALSE),IF(C156=5,VLOOKUP(B156-1,balance!$K:$P,6,FALSE),0)))))</f>
        <v>7200</v>
      </c>
      <c r="F156">
        <v>53</v>
      </c>
      <c r="G156">
        <f>IF(C156=1,VLOOKUP(FoxFire!B156,balance!$U:$Z,2,FALSE),IF(C156=2,VLOOKUP(B156,balance!$U:$Z,3,FALSE),IF(C156=3,VLOOKUP(B156,balance!$U:$Z,4,FALSE),IF(C156=4,VLOOKUP(B156,balance!$U:$Z,5,FALSE),IF(C156=5,VLOOKUP(B156-1,balance!$U:$Z,6,FALSE),0)))))/100</f>
        <v>2.5099999999999997E-2</v>
      </c>
      <c r="H156">
        <v>2</v>
      </c>
      <c r="I156" s="1">
        <f>IF(C156=1,VLOOKUP(FoxFire!B156,balance!$AF:$AJ,2,FALSE),IF(C156=2,VLOOKUP(B156,balance!$AF:$AJ,3,FALSE),IF(C156=3,VLOOKUP(B156,balance!$AF:$AJ,4,FALSE),IF(C156=4,VLOOKUP(B156,balance!$AF:$AJ,5,FALSE),IF(C156=5,VLOOKUP(B156,balance!$AF:$AK,6,FALSE),0)))))*1000000000000</f>
        <v>520000000000</v>
      </c>
    </row>
    <row r="157" spans="1:9" x14ac:dyDescent="0.3">
      <c r="A157">
        <v>155</v>
      </c>
      <c r="B157">
        <f t="shared" si="5"/>
        <v>32</v>
      </c>
      <c r="C157">
        <f t="shared" si="4"/>
        <v>1</v>
      </c>
      <c r="D157">
        <v>9026</v>
      </c>
      <c r="E157" s="1">
        <f>IF(C157=1,VLOOKUP(B157,balance!$K:$P,2,FALSE),IF(C157=2,VLOOKUP(B157,balance!$K:$P,3,FALSE),IF(C157=3,VLOOKUP(B157,balance!$K:$P,4,FALSE),IF(C157=4,VLOOKUP(B157,balance!$K:$P,5,FALSE),IF(C157=5,VLOOKUP(B157-1,balance!$K:$P,6,FALSE),0)))))</f>
        <v>1025</v>
      </c>
      <c r="F157">
        <v>53</v>
      </c>
      <c r="G157">
        <f>IF(C157=1,VLOOKUP(FoxFire!B157,balance!$U:$Z,2,FALSE),IF(C157=2,VLOOKUP(B157,balance!$U:$Z,3,FALSE),IF(C157=3,VLOOKUP(B157,balance!$U:$Z,4,FALSE),IF(C157=4,VLOOKUP(B157,balance!$U:$Z,5,FALSE),IF(C157=5,VLOOKUP(B157-1,balance!$U:$Z,6,FALSE),0)))))/100</f>
        <v>1.31E-3</v>
      </c>
      <c r="H157">
        <v>2</v>
      </c>
      <c r="I157" s="1">
        <f>IF(C157=1,VLOOKUP(FoxFire!B157,balance!$AF:$AJ,2,FALSE),IF(C157=2,VLOOKUP(B157,balance!$AF:$AJ,3,FALSE),IF(C157=3,VLOOKUP(B157,balance!$AF:$AJ,4,FALSE),IF(C157=4,VLOOKUP(B157,balance!$AF:$AJ,5,FALSE),IF(C157=5,VLOOKUP(B157,balance!$AF:$AK,6,FALSE),0)))))*1000000000000</f>
        <v>130000000000</v>
      </c>
    </row>
    <row r="158" spans="1:9" x14ac:dyDescent="0.3">
      <c r="A158">
        <v>156</v>
      </c>
      <c r="B158">
        <f t="shared" si="5"/>
        <v>32</v>
      </c>
      <c r="C158">
        <f t="shared" si="4"/>
        <v>2</v>
      </c>
      <c r="D158">
        <v>9026</v>
      </c>
      <c r="E158" s="1">
        <f>IF(C158=1,VLOOKUP(B158,balance!$K:$P,2,FALSE),IF(C158=2,VLOOKUP(B158,balance!$K:$P,3,FALSE),IF(C158=3,VLOOKUP(B158,balance!$K:$P,4,FALSE),IF(C158=4,VLOOKUP(B158,balance!$K:$P,5,FALSE),IF(C158=5,VLOOKUP(B158-1,balance!$K:$P,6,FALSE),0)))))</f>
        <v>1025</v>
      </c>
      <c r="F158">
        <v>53</v>
      </c>
      <c r="G158">
        <f>IF(C158=1,VLOOKUP(FoxFire!B158,balance!$U:$Z,2,FALSE),IF(C158=2,VLOOKUP(B158,balance!$U:$Z,3,FALSE),IF(C158=3,VLOOKUP(B158,balance!$U:$Z,4,FALSE),IF(C158=4,VLOOKUP(B158,balance!$U:$Z,5,FALSE),IF(C158=5,VLOOKUP(B158-1,balance!$U:$Z,6,FALSE),0)))))/100</f>
        <v>1.31E-3</v>
      </c>
      <c r="H158">
        <v>2</v>
      </c>
      <c r="I158" s="1">
        <f>IF(C158=1,VLOOKUP(FoxFire!B158,balance!$AF:$AJ,2,FALSE),IF(C158=2,VLOOKUP(B158,balance!$AF:$AJ,3,FALSE),IF(C158=3,VLOOKUP(B158,balance!$AF:$AJ,4,FALSE),IF(C158=4,VLOOKUP(B158,balance!$AF:$AJ,5,FALSE),IF(C158=5,VLOOKUP(B158,balance!$AF:$AK,6,FALSE),0)))))*1000000000000</f>
        <v>130000000000</v>
      </c>
    </row>
    <row r="159" spans="1:9" x14ac:dyDescent="0.3">
      <c r="A159">
        <v>157</v>
      </c>
      <c r="B159">
        <f t="shared" si="5"/>
        <v>32</v>
      </c>
      <c r="C159">
        <f t="shared" si="4"/>
        <v>3</v>
      </c>
      <c r="D159">
        <v>9026</v>
      </c>
      <c r="E159" s="1">
        <f>IF(C159=1,VLOOKUP(B159,balance!$K:$P,2,FALSE),IF(C159=2,VLOOKUP(B159,balance!$K:$P,3,FALSE),IF(C159=3,VLOOKUP(B159,balance!$K:$P,4,FALSE),IF(C159=4,VLOOKUP(B159,balance!$K:$P,5,FALSE),IF(C159=5,VLOOKUP(B159-1,balance!$K:$P,6,FALSE),0)))))</f>
        <v>1025</v>
      </c>
      <c r="F159">
        <v>53</v>
      </c>
      <c r="G159">
        <f>IF(C159=1,VLOOKUP(FoxFire!B159,balance!$U:$Z,2,FALSE),IF(C159=2,VLOOKUP(B159,balance!$U:$Z,3,FALSE),IF(C159=3,VLOOKUP(B159,balance!$U:$Z,4,FALSE),IF(C159=4,VLOOKUP(B159,balance!$U:$Z,5,FALSE),IF(C159=5,VLOOKUP(B159-1,balance!$U:$Z,6,FALSE),0)))))/100</f>
        <v>1.31E-3</v>
      </c>
      <c r="H159">
        <v>2</v>
      </c>
      <c r="I159" s="1">
        <f>IF(C159=1,VLOOKUP(FoxFire!B159,balance!$AF:$AJ,2,FALSE),IF(C159=2,VLOOKUP(B159,balance!$AF:$AJ,3,FALSE),IF(C159=3,VLOOKUP(B159,balance!$AF:$AJ,4,FALSE),IF(C159=4,VLOOKUP(B159,balance!$AF:$AJ,5,FALSE),IF(C159=5,VLOOKUP(B159,balance!$AF:$AK,6,FALSE),0)))))*1000000000000</f>
        <v>130000000000</v>
      </c>
    </row>
    <row r="160" spans="1:9" x14ac:dyDescent="0.3">
      <c r="A160">
        <v>158</v>
      </c>
      <c r="B160">
        <f t="shared" si="5"/>
        <v>32</v>
      </c>
      <c r="C160">
        <f t="shared" si="4"/>
        <v>4</v>
      </c>
      <c r="D160">
        <v>9026</v>
      </c>
      <c r="E160" s="1">
        <f>IF(C160=1,VLOOKUP(B160,balance!$K:$P,2,FALSE),IF(C160=2,VLOOKUP(B160,balance!$K:$P,3,FALSE),IF(C160=3,VLOOKUP(B160,balance!$K:$P,4,FALSE),IF(C160=4,VLOOKUP(B160,balance!$K:$P,5,FALSE),IF(C160=5,VLOOKUP(B160-1,balance!$K:$P,6,FALSE),0)))))</f>
        <v>1025</v>
      </c>
      <c r="F160">
        <v>53</v>
      </c>
      <c r="G160">
        <f>IF(C160=1,VLOOKUP(FoxFire!B160,balance!$U:$Z,2,FALSE),IF(C160=2,VLOOKUP(B160,balance!$U:$Z,3,FALSE),IF(C160=3,VLOOKUP(B160,balance!$U:$Z,4,FALSE),IF(C160=4,VLOOKUP(B160,balance!$U:$Z,5,FALSE),IF(C160=5,VLOOKUP(B160-1,balance!$U:$Z,6,FALSE),0)))))/100</f>
        <v>1.31E-3</v>
      </c>
      <c r="H160">
        <v>2</v>
      </c>
      <c r="I160" s="1">
        <f>IF(C160=1,VLOOKUP(FoxFire!B160,balance!$AF:$AJ,2,FALSE),IF(C160=2,VLOOKUP(B160,balance!$AF:$AJ,3,FALSE),IF(C160=3,VLOOKUP(B160,balance!$AF:$AJ,4,FALSE),IF(C160=4,VLOOKUP(B160,balance!$AF:$AJ,5,FALSE),IF(C160=5,VLOOKUP(B160,balance!$AF:$AK,6,FALSE),0)))))*1000000000000</f>
        <v>130000000000</v>
      </c>
    </row>
    <row r="161" spans="1:9" x14ac:dyDescent="0.3">
      <c r="A161">
        <v>159</v>
      </c>
      <c r="B161">
        <f t="shared" si="5"/>
        <v>33</v>
      </c>
      <c r="C161">
        <f t="shared" si="4"/>
        <v>5</v>
      </c>
      <c r="D161">
        <v>9026</v>
      </c>
      <c r="E161" s="1">
        <f>IF(C161=1,VLOOKUP(B161,balance!$K:$P,2,FALSE),IF(C161=2,VLOOKUP(B161,balance!$K:$P,3,FALSE),IF(C161=3,VLOOKUP(B161,balance!$K:$P,4,FALSE),IF(C161=4,VLOOKUP(B161,balance!$K:$P,5,FALSE),IF(C161=5,VLOOKUP(B161-1,balance!$K:$P,6,FALSE),0)))))</f>
        <v>7590</v>
      </c>
      <c r="F161">
        <v>53</v>
      </c>
      <c r="G161">
        <f>IF(C161=1,VLOOKUP(FoxFire!B161,balance!$U:$Z,2,FALSE),IF(C161=2,VLOOKUP(B161,balance!$U:$Z,3,FALSE),IF(C161=3,VLOOKUP(B161,balance!$U:$Z,4,FALSE),IF(C161=4,VLOOKUP(B161,balance!$U:$Z,5,FALSE),IF(C161=5,VLOOKUP(B161-1,balance!$U:$Z,6,FALSE),0)))))/100</f>
        <v>2.6099999999999998E-2</v>
      </c>
      <c r="H161">
        <v>2</v>
      </c>
      <c r="I161" s="1">
        <f>IF(C161=1,VLOOKUP(FoxFire!B161,balance!$AF:$AJ,2,FALSE),IF(C161=2,VLOOKUP(B161,balance!$AF:$AJ,3,FALSE),IF(C161=3,VLOOKUP(B161,balance!$AF:$AJ,4,FALSE),IF(C161=4,VLOOKUP(B161,balance!$AF:$AJ,5,FALSE),IF(C161=5,VLOOKUP(B161,balance!$AF:$AK,6,FALSE),0)))))*1000000000000</f>
        <v>540000000000.00006</v>
      </c>
    </row>
    <row r="162" spans="1:9" x14ac:dyDescent="0.3">
      <c r="A162">
        <v>160</v>
      </c>
      <c r="B162">
        <f t="shared" si="5"/>
        <v>33</v>
      </c>
      <c r="C162">
        <f t="shared" si="4"/>
        <v>1</v>
      </c>
      <c r="D162">
        <v>9026</v>
      </c>
      <c r="E162" s="1">
        <f>IF(C162=1,VLOOKUP(B162,balance!$K:$P,2,FALSE),IF(C162=2,VLOOKUP(B162,balance!$K:$P,3,FALSE),IF(C162=3,VLOOKUP(B162,balance!$K:$P,4,FALSE),IF(C162=4,VLOOKUP(B162,balance!$K:$P,5,FALSE),IF(C162=5,VLOOKUP(B162-1,balance!$K:$P,6,FALSE),0)))))</f>
        <v>1050</v>
      </c>
      <c r="F162">
        <v>53</v>
      </c>
      <c r="G162">
        <f>IF(C162=1,VLOOKUP(FoxFire!B162,balance!$U:$Z,2,FALSE),IF(C162=2,VLOOKUP(B162,balance!$U:$Z,3,FALSE),IF(C162=3,VLOOKUP(B162,balance!$U:$Z,4,FALSE),IF(C162=4,VLOOKUP(B162,balance!$U:$Z,5,FALSE),IF(C162=5,VLOOKUP(B162-1,balance!$U:$Z,6,FALSE),0)))))/100</f>
        <v>1.32E-3</v>
      </c>
      <c r="H162">
        <v>2</v>
      </c>
      <c r="I162" s="1">
        <f>IF(C162=1,VLOOKUP(FoxFire!B162,balance!$AF:$AJ,2,FALSE),IF(C162=2,VLOOKUP(B162,balance!$AF:$AJ,3,FALSE),IF(C162=3,VLOOKUP(B162,balance!$AF:$AJ,4,FALSE),IF(C162=4,VLOOKUP(B162,balance!$AF:$AJ,5,FALSE),IF(C162=5,VLOOKUP(B162,balance!$AF:$AK,6,FALSE),0)))))*1000000000000</f>
        <v>135000000000.00002</v>
      </c>
    </row>
    <row r="163" spans="1:9" x14ac:dyDescent="0.3">
      <c r="A163">
        <v>161</v>
      </c>
      <c r="B163">
        <f t="shared" si="5"/>
        <v>33</v>
      </c>
      <c r="C163">
        <f t="shared" si="4"/>
        <v>2</v>
      </c>
      <c r="D163">
        <v>9026</v>
      </c>
      <c r="E163" s="1">
        <f>IF(C163=1,VLOOKUP(B163,balance!$K:$P,2,FALSE),IF(C163=2,VLOOKUP(B163,balance!$K:$P,3,FALSE),IF(C163=3,VLOOKUP(B163,balance!$K:$P,4,FALSE),IF(C163=4,VLOOKUP(B163,balance!$K:$P,5,FALSE),IF(C163=5,VLOOKUP(B163-1,balance!$K:$P,6,FALSE),0)))))</f>
        <v>1050</v>
      </c>
      <c r="F163">
        <v>53</v>
      </c>
      <c r="G163">
        <f>IF(C163=1,VLOOKUP(FoxFire!B163,balance!$U:$Z,2,FALSE),IF(C163=2,VLOOKUP(B163,balance!$U:$Z,3,FALSE),IF(C163=3,VLOOKUP(B163,balance!$U:$Z,4,FALSE),IF(C163=4,VLOOKUP(B163,balance!$U:$Z,5,FALSE),IF(C163=5,VLOOKUP(B163-1,balance!$U:$Z,6,FALSE),0)))))/100</f>
        <v>1.32E-3</v>
      </c>
      <c r="H163">
        <v>2</v>
      </c>
      <c r="I163" s="1">
        <f>IF(C163=1,VLOOKUP(FoxFire!B163,balance!$AF:$AJ,2,FALSE),IF(C163=2,VLOOKUP(B163,balance!$AF:$AJ,3,FALSE),IF(C163=3,VLOOKUP(B163,balance!$AF:$AJ,4,FALSE),IF(C163=4,VLOOKUP(B163,balance!$AF:$AJ,5,FALSE),IF(C163=5,VLOOKUP(B163,balance!$AF:$AK,6,FALSE),0)))))*1000000000000</f>
        <v>135000000000.00002</v>
      </c>
    </row>
    <row r="164" spans="1:9" x14ac:dyDescent="0.3">
      <c r="A164">
        <v>162</v>
      </c>
      <c r="B164">
        <f t="shared" si="5"/>
        <v>33</v>
      </c>
      <c r="C164">
        <f t="shared" si="4"/>
        <v>3</v>
      </c>
      <c r="D164">
        <v>9026</v>
      </c>
      <c r="E164" s="1">
        <f>IF(C164=1,VLOOKUP(B164,balance!$K:$P,2,FALSE),IF(C164=2,VLOOKUP(B164,balance!$K:$P,3,FALSE),IF(C164=3,VLOOKUP(B164,balance!$K:$P,4,FALSE),IF(C164=4,VLOOKUP(B164,balance!$K:$P,5,FALSE),IF(C164=5,VLOOKUP(B164-1,balance!$K:$P,6,FALSE),0)))))</f>
        <v>1050</v>
      </c>
      <c r="F164">
        <v>53</v>
      </c>
      <c r="G164">
        <f>IF(C164=1,VLOOKUP(FoxFire!B164,balance!$U:$Z,2,FALSE),IF(C164=2,VLOOKUP(B164,balance!$U:$Z,3,FALSE),IF(C164=3,VLOOKUP(B164,balance!$U:$Z,4,FALSE),IF(C164=4,VLOOKUP(B164,balance!$U:$Z,5,FALSE),IF(C164=5,VLOOKUP(B164-1,balance!$U:$Z,6,FALSE),0)))))/100</f>
        <v>1.32E-3</v>
      </c>
      <c r="H164">
        <v>2</v>
      </c>
      <c r="I164" s="1">
        <f>IF(C164=1,VLOOKUP(FoxFire!B164,balance!$AF:$AJ,2,FALSE),IF(C164=2,VLOOKUP(B164,balance!$AF:$AJ,3,FALSE),IF(C164=3,VLOOKUP(B164,balance!$AF:$AJ,4,FALSE),IF(C164=4,VLOOKUP(B164,balance!$AF:$AJ,5,FALSE),IF(C164=5,VLOOKUP(B164,balance!$AF:$AK,6,FALSE),0)))))*1000000000000</f>
        <v>135000000000.00002</v>
      </c>
    </row>
    <row r="165" spans="1:9" x14ac:dyDescent="0.3">
      <c r="A165">
        <v>163</v>
      </c>
      <c r="B165">
        <f t="shared" si="5"/>
        <v>33</v>
      </c>
      <c r="C165">
        <f t="shared" si="4"/>
        <v>4</v>
      </c>
      <c r="D165">
        <v>9026</v>
      </c>
      <c r="E165" s="1">
        <f>IF(C165=1,VLOOKUP(B165,balance!$K:$P,2,FALSE),IF(C165=2,VLOOKUP(B165,balance!$K:$P,3,FALSE),IF(C165=3,VLOOKUP(B165,balance!$K:$P,4,FALSE),IF(C165=4,VLOOKUP(B165,balance!$K:$P,5,FALSE),IF(C165=5,VLOOKUP(B165-1,balance!$K:$P,6,FALSE),0)))))</f>
        <v>1050</v>
      </c>
      <c r="F165">
        <v>53</v>
      </c>
      <c r="G165">
        <f>IF(C165=1,VLOOKUP(FoxFire!B165,balance!$U:$Z,2,FALSE),IF(C165=2,VLOOKUP(B165,balance!$U:$Z,3,FALSE),IF(C165=3,VLOOKUP(B165,balance!$U:$Z,4,FALSE),IF(C165=4,VLOOKUP(B165,balance!$U:$Z,5,FALSE),IF(C165=5,VLOOKUP(B165-1,balance!$U:$Z,6,FALSE),0)))))/100</f>
        <v>1.32E-3</v>
      </c>
      <c r="H165">
        <v>2</v>
      </c>
      <c r="I165" s="1">
        <f>IF(C165=1,VLOOKUP(FoxFire!B165,balance!$AF:$AJ,2,FALSE),IF(C165=2,VLOOKUP(B165,balance!$AF:$AJ,3,FALSE),IF(C165=3,VLOOKUP(B165,balance!$AF:$AJ,4,FALSE),IF(C165=4,VLOOKUP(B165,balance!$AF:$AJ,5,FALSE),IF(C165=5,VLOOKUP(B165,balance!$AF:$AK,6,FALSE),0)))))*1000000000000</f>
        <v>135000000000.00002</v>
      </c>
    </row>
    <row r="166" spans="1:9" x14ac:dyDescent="0.3">
      <c r="A166">
        <v>164</v>
      </c>
      <c r="B166">
        <f t="shared" si="5"/>
        <v>34</v>
      </c>
      <c r="C166">
        <f t="shared" si="4"/>
        <v>5</v>
      </c>
      <c r="D166">
        <v>9026</v>
      </c>
      <c r="E166" s="1">
        <f>IF(C166=1,VLOOKUP(B166,balance!$K:$P,2,FALSE),IF(C166=2,VLOOKUP(B166,balance!$K:$P,3,FALSE),IF(C166=3,VLOOKUP(B166,balance!$K:$P,4,FALSE),IF(C166=4,VLOOKUP(B166,balance!$K:$P,5,FALSE),IF(C166=5,VLOOKUP(B166-1,balance!$K:$P,6,FALSE),0)))))</f>
        <v>7980</v>
      </c>
      <c r="F166">
        <v>53</v>
      </c>
      <c r="G166">
        <f>IF(C166=1,VLOOKUP(FoxFire!B166,balance!$U:$Z,2,FALSE),IF(C166=2,VLOOKUP(B166,balance!$U:$Z,3,FALSE),IF(C166=3,VLOOKUP(B166,balance!$U:$Z,4,FALSE),IF(C166=4,VLOOKUP(B166,balance!$U:$Z,5,FALSE),IF(C166=5,VLOOKUP(B166-1,balance!$U:$Z,6,FALSE),0)))))/100</f>
        <v>2.9499999999999998E-2</v>
      </c>
      <c r="H166">
        <v>2</v>
      </c>
      <c r="I166" s="1">
        <f>IF(C166=1,VLOOKUP(FoxFire!B166,balance!$AF:$AJ,2,FALSE),IF(C166=2,VLOOKUP(B166,balance!$AF:$AJ,3,FALSE),IF(C166=3,VLOOKUP(B166,balance!$AF:$AJ,4,FALSE),IF(C166=4,VLOOKUP(B166,balance!$AF:$AJ,5,FALSE),IF(C166=5,VLOOKUP(B166,balance!$AF:$AK,6,FALSE),0)))))*1000000000000</f>
        <v>560000000000</v>
      </c>
    </row>
    <row r="167" spans="1:9" x14ac:dyDescent="0.3">
      <c r="A167">
        <v>165</v>
      </c>
      <c r="B167">
        <f t="shared" si="5"/>
        <v>34</v>
      </c>
      <c r="C167">
        <f t="shared" si="4"/>
        <v>1</v>
      </c>
      <c r="D167">
        <v>9026</v>
      </c>
      <c r="E167" s="1">
        <f>IF(C167=1,VLOOKUP(B167,balance!$K:$P,2,FALSE),IF(C167=2,VLOOKUP(B167,balance!$K:$P,3,FALSE),IF(C167=3,VLOOKUP(B167,balance!$K:$P,4,FALSE),IF(C167=4,VLOOKUP(B167,balance!$K:$P,5,FALSE),IF(C167=5,VLOOKUP(B167-1,balance!$K:$P,6,FALSE),0)))))</f>
        <v>1075</v>
      </c>
      <c r="F167">
        <v>53</v>
      </c>
      <c r="G167">
        <f>IF(C167=1,VLOOKUP(FoxFire!B167,balance!$U:$Z,2,FALSE),IF(C167=2,VLOOKUP(B167,balance!$U:$Z,3,FALSE),IF(C167=3,VLOOKUP(B167,balance!$U:$Z,4,FALSE),IF(C167=4,VLOOKUP(B167,balance!$U:$Z,5,FALSE),IF(C167=5,VLOOKUP(B167-1,balance!$U:$Z,6,FALSE),0)))))/100</f>
        <v>1.33E-3</v>
      </c>
      <c r="H167">
        <v>2</v>
      </c>
      <c r="I167" s="1">
        <f>IF(C167=1,VLOOKUP(FoxFire!B167,balance!$AF:$AJ,2,FALSE),IF(C167=2,VLOOKUP(B167,balance!$AF:$AJ,3,FALSE),IF(C167=3,VLOOKUP(B167,balance!$AF:$AJ,4,FALSE),IF(C167=4,VLOOKUP(B167,balance!$AF:$AJ,5,FALSE),IF(C167=5,VLOOKUP(B167,balance!$AF:$AK,6,FALSE),0)))))*1000000000000</f>
        <v>140000000000</v>
      </c>
    </row>
    <row r="168" spans="1:9" x14ac:dyDescent="0.3">
      <c r="A168">
        <v>166</v>
      </c>
      <c r="B168">
        <f t="shared" si="5"/>
        <v>34</v>
      </c>
      <c r="C168">
        <f t="shared" si="4"/>
        <v>2</v>
      </c>
      <c r="D168">
        <v>9026</v>
      </c>
      <c r="E168" s="1">
        <f>IF(C168=1,VLOOKUP(B168,balance!$K:$P,2,FALSE),IF(C168=2,VLOOKUP(B168,balance!$K:$P,3,FALSE),IF(C168=3,VLOOKUP(B168,balance!$K:$P,4,FALSE),IF(C168=4,VLOOKUP(B168,balance!$K:$P,5,FALSE),IF(C168=5,VLOOKUP(B168-1,balance!$K:$P,6,FALSE),0)))))</f>
        <v>1075</v>
      </c>
      <c r="F168">
        <v>53</v>
      </c>
      <c r="G168">
        <f>IF(C168=1,VLOOKUP(FoxFire!B168,balance!$U:$Z,2,FALSE),IF(C168=2,VLOOKUP(B168,balance!$U:$Z,3,FALSE),IF(C168=3,VLOOKUP(B168,balance!$U:$Z,4,FALSE),IF(C168=4,VLOOKUP(B168,balance!$U:$Z,5,FALSE),IF(C168=5,VLOOKUP(B168-1,balance!$U:$Z,6,FALSE),0)))))/100</f>
        <v>1.33E-3</v>
      </c>
      <c r="H168">
        <v>2</v>
      </c>
      <c r="I168" s="1">
        <f>IF(C168=1,VLOOKUP(FoxFire!B168,balance!$AF:$AJ,2,FALSE),IF(C168=2,VLOOKUP(B168,balance!$AF:$AJ,3,FALSE),IF(C168=3,VLOOKUP(B168,balance!$AF:$AJ,4,FALSE),IF(C168=4,VLOOKUP(B168,balance!$AF:$AJ,5,FALSE),IF(C168=5,VLOOKUP(B168,balance!$AF:$AK,6,FALSE),0)))))*1000000000000</f>
        <v>140000000000</v>
      </c>
    </row>
    <row r="169" spans="1:9" x14ac:dyDescent="0.3">
      <c r="A169">
        <v>167</v>
      </c>
      <c r="B169">
        <f t="shared" si="5"/>
        <v>34</v>
      </c>
      <c r="C169">
        <f t="shared" si="4"/>
        <v>3</v>
      </c>
      <c r="D169">
        <v>9026</v>
      </c>
      <c r="E169" s="1">
        <f>IF(C169=1,VLOOKUP(B169,balance!$K:$P,2,FALSE),IF(C169=2,VLOOKUP(B169,balance!$K:$P,3,FALSE),IF(C169=3,VLOOKUP(B169,balance!$K:$P,4,FALSE),IF(C169=4,VLOOKUP(B169,balance!$K:$P,5,FALSE),IF(C169=5,VLOOKUP(B169-1,balance!$K:$P,6,FALSE),0)))))</f>
        <v>1075</v>
      </c>
      <c r="F169">
        <v>53</v>
      </c>
      <c r="G169">
        <f>IF(C169=1,VLOOKUP(FoxFire!B169,balance!$U:$Z,2,FALSE),IF(C169=2,VLOOKUP(B169,balance!$U:$Z,3,FALSE),IF(C169=3,VLOOKUP(B169,balance!$U:$Z,4,FALSE),IF(C169=4,VLOOKUP(B169,balance!$U:$Z,5,FALSE),IF(C169=5,VLOOKUP(B169-1,balance!$U:$Z,6,FALSE),0)))))/100</f>
        <v>1.33E-3</v>
      </c>
      <c r="H169">
        <v>2</v>
      </c>
      <c r="I169" s="1">
        <f>IF(C169=1,VLOOKUP(FoxFire!B169,balance!$AF:$AJ,2,FALSE),IF(C169=2,VLOOKUP(B169,balance!$AF:$AJ,3,FALSE),IF(C169=3,VLOOKUP(B169,balance!$AF:$AJ,4,FALSE),IF(C169=4,VLOOKUP(B169,balance!$AF:$AJ,5,FALSE),IF(C169=5,VLOOKUP(B169,balance!$AF:$AK,6,FALSE),0)))))*1000000000000</f>
        <v>140000000000</v>
      </c>
    </row>
    <row r="170" spans="1:9" x14ac:dyDescent="0.3">
      <c r="A170">
        <v>168</v>
      </c>
      <c r="B170">
        <f t="shared" si="5"/>
        <v>34</v>
      </c>
      <c r="C170">
        <f t="shared" si="4"/>
        <v>4</v>
      </c>
      <c r="D170">
        <v>9026</v>
      </c>
      <c r="E170" s="1">
        <f>IF(C170=1,VLOOKUP(B170,balance!$K:$P,2,FALSE),IF(C170=2,VLOOKUP(B170,balance!$K:$P,3,FALSE),IF(C170=3,VLOOKUP(B170,balance!$K:$P,4,FALSE),IF(C170=4,VLOOKUP(B170,balance!$K:$P,5,FALSE),IF(C170=5,VLOOKUP(B170-1,balance!$K:$P,6,FALSE),0)))))</f>
        <v>1075</v>
      </c>
      <c r="F170">
        <v>53</v>
      </c>
      <c r="G170">
        <f>IF(C170=1,VLOOKUP(FoxFire!B170,balance!$U:$Z,2,FALSE),IF(C170=2,VLOOKUP(B170,balance!$U:$Z,3,FALSE),IF(C170=3,VLOOKUP(B170,balance!$U:$Z,4,FALSE),IF(C170=4,VLOOKUP(B170,balance!$U:$Z,5,FALSE),IF(C170=5,VLOOKUP(B170-1,balance!$U:$Z,6,FALSE),0)))))/100</f>
        <v>1.33E-3</v>
      </c>
      <c r="H170">
        <v>2</v>
      </c>
      <c r="I170" s="1">
        <f>IF(C170=1,VLOOKUP(FoxFire!B170,balance!$AF:$AJ,2,FALSE),IF(C170=2,VLOOKUP(B170,balance!$AF:$AJ,3,FALSE),IF(C170=3,VLOOKUP(B170,balance!$AF:$AJ,4,FALSE),IF(C170=4,VLOOKUP(B170,balance!$AF:$AJ,5,FALSE),IF(C170=5,VLOOKUP(B170,balance!$AF:$AK,6,FALSE),0)))))*1000000000000</f>
        <v>140000000000</v>
      </c>
    </row>
    <row r="171" spans="1:9" x14ac:dyDescent="0.3">
      <c r="A171">
        <v>169</v>
      </c>
      <c r="B171">
        <f t="shared" si="5"/>
        <v>35</v>
      </c>
      <c r="C171">
        <f t="shared" si="4"/>
        <v>5</v>
      </c>
      <c r="D171">
        <v>9026</v>
      </c>
      <c r="E171" s="1">
        <f>IF(C171=1,VLOOKUP(B171,balance!$K:$P,2,FALSE),IF(C171=2,VLOOKUP(B171,balance!$K:$P,3,FALSE),IF(C171=3,VLOOKUP(B171,balance!$K:$P,4,FALSE),IF(C171=4,VLOOKUP(B171,balance!$K:$P,5,FALSE),IF(C171=5,VLOOKUP(B171-1,balance!$K:$P,6,FALSE),0)))))</f>
        <v>8390</v>
      </c>
      <c r="F171">
        <v>53</v>
      </c>
      <c r="G171">
        <f>IF(C171=1,VLOOKUP(FoxFire!B171,balance!$U:$Z,2,FALSE),IF(C171=2,VLOOKUP(B171,balance!$U:$Z,3,FALSE),IF(C171=3,VLOOKUP(B171,balance!$U:$Z,4,FALSE),IF(C171=4,VLOOKUP(B171,balance!$U:$Z,5,FALSE),IF(C171=5,VLOOKUP(B171-1,balance!$U:$Z,6,FALSE),0)))))/100</f>
        <v>3.32E-2</v>
      </c>
      <c r="H171">
        <v>2</v>
      </c>
      <c r="I171" s="1">
        <f>IF(C171=1,VLOOKUP(FoxFire!B171,balance!$AF:$AJ,2,FALSE),IF(C171=2,VLOOKUP(B171,balance!$AF:$AJ,3,FALSE),IF(C171=3,VLOOKUP(B171,balance!$AF:$AJ,4,FALSE),IF(C171=4,VLOOKUP(B171,balance!$AF:$AJ,5,FALSE),IF(C171=5,VLOOKUP(B171,balance!$AF:$AK,6,FALSE),0)))))*1000000000000</f>
        <v>580000000000</v>
      </c>
    </row>
    <row r="172" spans="1:9" x14ac:dyDescent="0.3">
      <c r="A172">
        <v>170</v>
      </c>
      <c r="B172">
        <f t="shared" si="5"/>
        <v>35</v>
      </c>
      <c r="C172">
        <f t="shared" si="4"/>
        <v>1</v>
      </c>
      <c r="D172">
        <v>9026</v>
      </c>
      <c r="E172" s="1">
        <f>IF(C172=1,VLOOKUP(B172,balance!$K:$P,2,FALSE),IF(C172=2,VLOOKUP(B172,balance!$K:$P,3,FALSE),IF(C172=3,VLOOKUP(B172,balance!$K:$P,4,FALSE),IF(C172=4,VLOOKUP(B172,balance!$K:$P,5,FALSE),IF(C172=5,VLOOKUP(B172-1,balance!$K:$P,6,FALSE),0)))))</f>
        <v>1100</v>
      </c>
      <c r="F172">
        <v>53</v>
      </c>
      <c r="G172">
        <f>IF(C172=1,VLOOKUP(FoxFire!B172,balance!$U:$Z,2,FALSE),IF(C172=2,VLOOKUP(B172,balance!$U:$Z,3,FALSE),IF(C172=3,VLOOKUP(B172,balance!$U:$Z,4,FALSE),IF(C172=4,VLOOKUP(B172,balance!$U:$Z,5,FALSE),IF(C172=5,VLOOKUP(B172-1,balance!$U:$Z,6,FALSE),0)))))/100</f>
        <v>1.34E-3</v>
      </c>
      <c r="H172">
        <v>2</v>
      </c>
      <c r="I172" s="1">
        <f>IF(C172=1,VLOOKUP(FoxFire!B172,balance!$AF:$AJ,2,FALSE),IF(C172=2,VLOOKUP(B172,balance!$AF:$AJ,3,FALSE),IF(C172=3,VLOOKUP(B172,balance!$AF:$AJ,4,FALSE),IF(C172=4,VLOOKUP(B172,balance!$AF:$AJ,5,FALSE),IF(C172=5,VLOOKUP(B172,balance!$AF:$AK,6,FALSE),0)))))*1000000000000</f>
        <v>145000000000</v>
      </c>
    </row>
    <row r="173" spans="1:9" x14ac:dyDescent="0.3">
      <c r="A173">
        <v>171</v>
      </c>
      <c r="B173">
        <f t="shared" si="5"/>
        <v>35</v>
      </c>
      <c r="C173">
        <f t="shared" si="4"/>
        <v>2</v>
      </c>
      <c r="D173">
        <v>9026</v>
      </c>
      <c r="E173" s="1">
        <f>IF(C173=1,VLOOKUP(B173,balance!$K:$P,2,FALSE),IF(C173=2,VLOOKUP(B173,balance!$K:$P,3,FALSE),IF(C173=3,VLOOKUP(B173,balance!$K:$P,4,FALSE),IF(C173=4,VLOOKUP(B173,balance!$K:$P,5,FALSE),IF(C173=5,VLOOKUP(B173-1,balance!$K:$P,6,FALSE),0)))))</f>
        <v>1100</v>
      </c>
      <c r="F173">
        <v>53</v>
      </c>
      <c r="G173">
        <f>IF(C173=1,VLOOKUP(FoxFire!B173,balance!$U:$Z,2,FALSE),IF(C173=2,VLOOKUP(B173,balance!$U:$Z,3,FALSE),IF(C173=3,VLOOKUP(B173,balance!$U:$Z,4,FALSE),IF(C173=4,VLOOKUP(B173,balance!$U:$Z,5,FALSE),IF(C173=5,VLOOKUP(B173-1,balance!$U:$Z,6,FALSE),0)))))/100</f>
        <v>1.34E-3</v>
      </c>
      <c r="H173">
        <v>2</v>
      </c>
      <c r="I173" s="1">
        <f>IF(C173=1,VLOOKUP(FoxFire!B173,balance!$AF:$AJ,2,FALSE),IF(C173=2,VLOOKUP(B173,balance!$AF:$AJ,3,FALSE),IF(C173=3,VLOOKUP(B173,balance!$AF:$AJ,4,FALSE),IF(C173=4,VLOOKUP(B173,balance!$AF:$AJ,5,FALSE),IF(C173=5,VLOOKUP(B173,balance!$AF:$AK,6,FALSE),0)))))*1000000000000</f>
        <v>145000000000</v>
      </c>
    </row>
    <row r="174" spans="1:9" x14ac:dyDescent="0.3">
      <c r="A174">
        <v>172</v>
      </c>
      <c r="B174">
        <f t="shared" si="5"/>
        <v>35</v>
      </c>
      <c r="C174">
        <f t="shared" si="4"/>
        <v>3</v>
      </c>
      <c r="D174">
        <v>9026</v>
      </c>
      <c r="E174" s="1">
        <f>IF(C174=1,VLOOKUP(B174,balance!$K:$P,2,FALSE),IF(C174=2,VLOOKUP(B174,balance!$K:$P,3,FALSE),IF(C174=3,VLOOKUP(B174,balance!$K:$P,4,FALSE),IF(C174=4,VLOOKUP(B174,balance!$K:$P,5,FALSE),IF(C174=5,VLOOKUP(B174-1,balance!$K:$P,6,FALSE),0)))))</f>
        <v>1100</v>
      </c>
      <c r="F174">
        <v>53</v>
      </c>
      <c r="G174">
        <f>IF(C174=1,VLOOKUP(FoxFire!B174,balance!$U:$Z,2,FALSE),IF(C174=2,VLOOKUP(B174,balance!$U:$Z,3,FALSE),IF(C174=3,VLOOKUP(B174,balance!$U:$Z,4,FALSE),IF(C174=4,VLOOKUP(B174,balance!$U:$Z,5,FALSE),IF(C174=5,VLOOKUP(B174-1,balance!$U:$Z,6,FALSE),0)))))/100</f>
        <v>1.34E-3</v>
      </c>
      <c r="H174">
        <v>2</v>
      </c>
      <c r="I174" s="1">
        <f>IF(C174=1,VLOOKUP(FoxFire!B174,balance!$AF:$AJ,2,FALSE),IF(C174=2,VLOOKUP(B174,balance!$AF:$AJ,3,FALSE),IF(C174=3,VLOOKUP(B174,balance!$AF:$AJ,4,FALSE),IF(C174=4,VLOOKUP(B174,balance!$AF:$AJ,5,FALSE),IF(C174=5,VLOOKUP(B174,balance!$AF:$AK,6,FALSE),0)))))*1000000000000</f>
        <v>145000000000</v>
      </c>
    </row>
    <row r="175" spans="1:9" x14ac:dyDescent="0.3">
      <c r="A175">
        <v>173</v>
      </c>
      <c r="B175">
        <f t="shared" si="5"/>
        <v>35</v>
      </c>
      <c r="C175">
        <f t="shared" si="4"/>
        <v>4</v>
      </c>
      <c r="D175">
        <v>9026</v>
      </c>
      <c r="E175" s="1">
        <f>IF(C175=1,VLOOKUP(B175,balance!$K:$P,2,FALSE),IF(C175=2,VLOOKUP(B175,balance!$K:$P,3,FALSE),IF(C175=3,VLOOKUP(B175,balance!$K:$P,4,FALSE),IF(C175=4,VLOOKUP(B175,balance!$K:$P,5,FALSE),IF(C175=5,VLOOKUP(B175-1,balance!$K:$P,6,FALSE),0)))))</f>
        <v>1100</v>
      </c>
      <c r="F175">
        <v>53</v>
      </c>
      <c r="G175">
        <f>IF(C175=1,VLOOKUP(FoxFire!B175,balance!$U:$Z,2,FALSE),IF(C175=2,VLOOKUP(B175,balance!$U:$Z,3,FALSE),IF(C175=3,VLOOKUP(B175,balance!$U:$Z,4,FALSE),IF(C175=4,VLOOKUP(B175,balance!$U:$Z,5,FALSE),IF(C175=5,VLOOKUP(B175-1,balance!$U:$Z,6,FALSE),0)))))/100</f>
        <v>1.34E-3</v>
      </c>
      <c r="H175">
        <v>2</v>
      </c>
      <c r="I175" s="1">
        <f>IF(C175=1,VLOOKUP(FoxFire!B175,balance!$AF:$AJ,2,FALSE),IF(C175=2,VLOOKUP(B175,balance!$AF:$AJ,3,FALSE),IF(C175=3,VLOOKUP(B175,balance!$AF:$AJ,4,FALSE),IF(C175=4,VLOOKUP(B175,balance!$AF:$AJ,5,FALSE),IF(C175=5,VLOOKUP(B175,balance!$AF:$AK,6,FALSE),0)))))*1000000000000</f>
        <v>145000000000</v>
      </c>
    </row>
    <row r="176" spans="1:9" x14ac:dyDescent="0.3">
      <c r="A176">
        <v>174</v>
      </c>
      <c r="B176">
        <f t="shared" si="5"/>
        <v>36</v>
      </c>
      <c r="C176">
        <f t="shared" si="4"/>
        <v>5</v>
      </c>
      <c r="D176">
        <v>9026</v>
      </c>
      <c r="E176" s="1">
        <f>IF(C176=1,VLOOKUP(B176,balance!$K:$P,2,FALSE),IF(C176=2,VLOOKUP(B176,balance!$K:$P,3,FALSE),IF(C176=3,VLOOKUP(B176,balance!$K:$P,4,FALSE),IF(C176=4,VLOOKUP(B176,balance!$K:$P,5,FALSE),IF(C176=5,VLOOKUP(B176-1,balance!$K:$P,6,FALSE),0)))))</f>
        <v>8800</v>
      </c>
      <c r="F176">
        <v>53</v>
      </c>
      <c r="G176">
        <f>IF(C176=1,VLOOKUP(FoxFire!B176,balance!$U:$Z,2,FALSE),IF(C176=2,VLOOKUP(B176,balance!$U:$Z,3,FALSE),IF(C176=3,VLOOKUP(B176,balance!$U:$Z,4,FALSE),IF(C176=4,VLOOKUP(B176,balance!$U:$Z,5,FALSE),IF(C176=5,VLOOKUP(B176-1,balance!$U:$Z,6,FALSE),0)))))/100</f>
        <v>3.73E-2</v>
      </c>
      <c r="H176">
        <v>2</v>
      </c>
      <c r="I176" s="1">
        <f>IF(C176=1,VLOOKUP(FoxFire!B176,balance!$AF:$AJ,2,FALSE),IF(C176=2,VLOOKUP(B176,balance!$AF:$AJ,3,FALSE),IF(C176=3,VLOOKUP(B176,balance!$AF:$AJ,4,FALSE),IF(C176=4,VLOOKUP(B176,balance!$AF:$AJ,5,FALSE),IF(C176=5,VLOOKUP(B176,balance!$AF:$AK,6,FALSE),0)))))*1000000000000</f>
        <v>600000000000</v>
      </c>
    </row>
    <row r="177" spans="1:9" x14ac:dyDescent="0.3">
      <c r="A177">
        <v>175</v>
      </c>
      <c r="B177">
        <f t="shared" si="5"/>
        <v>36</v>
      </c>
      <c r="C177">
        <f t="shared" si="4"/>
        <v>1</v>
      </c>
      <c r="D177">
        <v>9026</v>
      </c>
      <c r="E177" s="1">
        <f>IF(C177=1,VLOOKUP(B177,balance!$K:$P,2,FALSE),IF(C177=2,VLOOKUP(B177,balance!$K:$P,3,FALSE),IF(C177=3,VLOOKUP(B177,balance!$K:$P,4,FALSE),IF(C177=4,VLOOKUP(B177,balance!$K:$P,5,FALSE),IF(C177=5,VLOOKUP(B177-1,balance!$K:$P,6,FALSE),0)))))</f>
        <v>1125</v>
      </c>
      <c r="F177">
        <v>53</v>
      </c>
      <c r="G177">
        <f>IF(C177=1,VLOOKUP(FoxFire!B177,balance!$U:$Z,2,FALSE),IF(C177=2,VLOOKUP(B177,balance!$U:$Z,3,FALSE),IF(C177=3,VLOOKUP(B177,balance!$U:$Z,4,FALSE),IF(C177=4,VLOOKUP(B177,balance!$U:$Z,5,FALSE),IF(C177=5,VLOOKUP(B177-1,balance!$U:$Z,6,FALSE),0)))))/100</f>
        <v>1.3500000000000001E-3</v>
      </c>
      <c r="H177">
        <v>2</v>
      </c>
      <c r="I177" s="1">
        <f>IF(C177=1,VLOOKUP(FoxFire!B177,balance!$AF:$AJ,2,FALSE),IF(C177=2,VLOOKUP(B177,balance!$AF:$AJ,3,FALSE),IF(C177=3,VLOOKUP(B177,balance!$AF:$AJ,4,FALSE),IF(C177=4,VLOOKUP(B177,balance!$AF:$AJ,5,FALSE),IF(C177=5,VLOOKUP(B177,balance!$AF:$AK,6,FALSE),0)))))*1000000000000</f>
        <v>150000000000</v>
      </c>
    </row>
    <row r="178" spans="1:9" x14ac:dyDescent="0.3">
      <c r="A178">
        <v>176</v>
      </c>
      <c r="B178">
        <f t="shared" si="5"/>
        <v>36</v>
      </c>
      <c r="C178">
        <f t="shared" si="4"/>
        <v>2</v>
      </c>
      <c r="D178">
        <v>9026</v>
      </c>
      <c r="E178" s="1">
        <f>IF(C178=1,VLOOKUP(B178,balance!$K:$P,2,FALSE),IF(C178=2,VLOOKUP(B178,balance!$K:$P,3,FALSE),IF(C178=3,VLOOKUP(B178,balance!$K:$P,4,FALSE),IF(C178=4,VLOOKUP(B178,balance!$K:$P,5,FALSE),IF(C178=5,VLOOKUP(B178-1,balance!$K:$P,6,FALSE),0)))))</f>
        <v>1125</v>
      </c>
      <c r="F178">
        <v>53</v>
      </c>
      <c r="G178">
        <f>IF(C178=1,VLOOKUP(FoxFire!B178,balance!$U:$Z,2,FALSE),IF(C178=2,VLOOKUP(B178,balance!$U:$Z,3,FALSE),IF(C178=3,VLOOKUP(B178,balance!$U:$Z,4,FALSE),IF(C178=4,VLOOKUP(B178,balance!$U:$Z,5,FALSE),IF(C178=5,VLOOKUP(B178-1,balance!$U:$Z,6,FALSE),0)))))/100</f>
        <v>1.3500000000000001E-3</v>
      </c>
      <c r="H178">
        <v>2</v>
      </c>
      <c r="I178" s="1">
        <f>IF(C178=1,VLOOKUP(FoxFire!B178,balance!$AF:$AJ,2,FALSE),IF(C178=2,VLOOKUP(B178,balance!$AF:$AJ,3,FALSE),IF(C178=3,VLOOKUP(B178,balance!$AF:$AJ,4,FALSE),IF(C178=4,VLOOKUP(B178,balance!$AF:$AJ,5,FALSE),IF(C178=5,VLOOKUP(B178,balance!$AF:$AK,6,FALSE),0)))))*1000000000000</f>
        <v>150000000000</v>
      </c>
    </row>
    <row r="179" spans="1:9" x14ac:dyDescent="0.3">
      <c r="A179">
        <v>177</v>
      </c>
      <c r="B179">
        <f t="shared" si="5"/>
        <v>36</v>
      </c>
      <c r="C179">
        <f t="shared" si="4"/>
        <v>3</v>
      </c>
      <c r="D179">
        <v>9026</v>
      </c>
      <c r="E179" s="1">
        <f>IF(C179=1,VLOOKUP(B179,balance!$K:$P,2,FALSE),IF(C179=2,VLOOKUP(B179,balance!$K:$P,3,FALSE),IF(C179=3,VLOOKUP(B179,balance!$K:$P,4,FALSE),IF(C179=4,VLOOKUP(B179,balance!$K:$P,5,FALSE),IF(C179=5,VLOOKUP(B179-1,balance!$K:$P,6,FALSE),0)))))</f>
        <v>1125</v>
      </c>
      <c r="F179">
        <v>53</v>
      </c>
      <c r="G179">
        <f>IF(C179=1,VLOOKUP(FoxFire!B179,balance!$U:$Z,2,FALSE),IF(C179=2,VLOOKUP(B179,balance!$U:$Z,3,FALSE),IF(C179=3,VLOOKUP(B179,balance!$U:$Z,4,FALSE),IF(C179=4,VLOOKUP(B179,balance!$U:$Z,5,FALSE),IF(C179=5,VLOOKUP(B179-1,balance!$U:$Z,6,FALSE),0)))))/100</f>
        <v>1.3500000000000001E-3</v>
      </c>
      <c r="H179">
        <v>2</v>
      </c>
      <c r="I179" s="1">
        <f>IF(C179=1,VLOOKUP(FoxFire!B179,balance!$AF:$AJ,2,FALSE),IF(C179=2,VLOOKUP(B179,balance!$AF:$AJ,3,FALSE),IF(C179=3,VLOOKUP(B179,balance!$AF:$AJ,4,FALSE),IF(C179=4,VLOOKUP(B179,balance!$AF:$AJ,5,FALSE),IF(C179=5,VLOOKUP(B179,balance!$AF:$AK,6,FALSE),0)))))*1000000000000</f>
        <v>150000000000</v>
      </c>
    </row>
    <row r="180" spans="1:9" x14ac:dyDescent="0.3">
      <c r="A180">
        <v>178</v>
      </c>
      <c r="B180">
        <f t="shared" si="5"/>
        <v>36</v>
      </c>
      <c r="C180">
        <f t="shared" si="4"/>
        <v>4</v>
      </c>
      <c r="D180">
        <v>9026</v>
      </c>
      <c r="E180" s="1">
        <f>IF(C180=1,VLOOKUP(B180,balance!$K:$P,2,FALSE),IF(C180=2,VLOOKUP(B180,balance!$K:$P,3,FALSE),IF(C180=3,VLOOKUP(B180,balance!$K:$P,4,FALSE),IF(C180=4,VLOOKUP(B180,balance!$K:$P,5,FALSE),IF(C180=5,VLOOKUP(B180-1,balance!$K:$P,6,FALSE),0)))))</f>
        <v>1125</v>
      </c>
      <c r="F180">
        <v>53</v>
      </c>
      <c r="G180">
        <f>IF(C180=1,VLOOKUP(FoxFire!B180,balance!$U:$Z,2,FALSE),IF(C180=2,VLOOKUP(B180,balance!$U:$Z,3,FALSE),IF(C180=3,VLOOKUP(B180,balance!$U:$Z,4,FALSE),IF(C180=4,VLOOKUP(B180,balance!$U:$Z,5,FALSE),IF(C180=5,VLOOKUP(B180-1,balance!$U:$Z,6,FALSE),0)))))/100</f>
        <v>1.3500000000000001E-3</v>
      </c>
      <c r="H180">
        <v>2</v>
      </c>
      <c r="I180" s="1">
        <f>IF(C180=1,VLOOKUP(FoxFire!B180,balance!$AF:$AJ,2,FALSE),IF(C180=2,VLOOKUP(B180,balance!$AF:$AJ,3,FALSE),IF(C180=3,VLOOKUP(B180,balance!$AF:$AJ,4,FALSE),IF(C180=4,VLOOKUP(B180,balance!$AF:$AJ,5,FALSE),IF(C180=5,VLOOKUP(B180,balance!$AF:$AK,6,FALSE),0)))))*1000000000000</f>
        <v>150000000000</v>
      </c>
    </row>
    <row r="181" spans="1:9" x14ac:dyDescent="0.3">
      <c r="A181">
        <v>179</v>
      </c>
      <c r="B181">
        <f t="shared" si="5"/>
        <v>37</v>
      </c>
      <c r="C181">
        <f t="shared" si="4"/>
        <v>5</v>
      </c>
      <c r="D181">
        <v>9026</v>
      </c>
      <c r="E181" s="1">
        <f>IF(C181=1,VLOOKUP(B181,balance!$K:$P,2,FALSE),IF(C181=2,VLOOKUP(B181,balance!$K:$P,3,FALSE),IF(C181=3,VLOOKUP(B181,balance!$K:$P,4,FALSE),IF(C181=4,VLOOKUP(B181,balance!$K:$P,5,FALSE),IF(C181=5,VLOOKUP(B181-1,balance!$K:$P,6,FALSE),0)))))</f>
        <v>9000</v>
      </c>
      <c r="F181">
        <v>53</v>
      </c>
      <c r="G181">
        <f>IF(C181=1,VLOOKUP(FoxFire!B181,balance!$U:$Z,2,FALSE),IF(C181=2,VLOOKUP(B181,balance!$U:$Z,3,FALSE),IF(C181=3,VLOOKUP(B181,balance!$U:$Z,4,FALSE),IF(C181=4,VLOOKUP(B181,balance!$U:$Z,5,FALSE),IF(C181=5,VLOOKUP(B181-1,balance!$U:$Z,6,FALSE),0)))))/100</f>
        <v>4.1899999999999993E-2</v>
      </c>
      <c r="H181">
        <v>2</v>
      </c>
      <c r="I181" s="1">
        <f>IF(C181=1,VLOOKUP(FoxFire!B181,balance!$AF:$AJ,2,FALSE),IF(C181=2,VLOOKUP(B181,balance!$AF:$AJ,3,FALSE),IF(C181=3,VLOOKUP(B181,balance!$AF:$AJ,4,FALSE),IF(C181=4,VLOOKUP(B181,balance!$AF:$AJ,5,FALSE),IF(C181=5,VLOOKUP(B181,balance!$AF:$AK,6,FALSE),0)))))*1000000000000</f>
        <v>620000000000</v>
      </c>
    </row>
    <row r="182" spans="1:9" x14ac:dyDescent="0.3">
      <c r="A182">
        <v>180</v>
      </c>
      <c r="B182">
        <f t="shared" si="5"/>
        <v>37</v>
      </c>
      <c r="C182">
        <f t="shared" si="4"/>
        <v>1</v>
      </c>
      <c r="D182">
        <v>9026</v>
      </c>
      <c r="E182" s="1">
        <f>IF(C182=1,VLOOKUP(B182,balance!$K:$P,2,FALSE),IF(C182=2,VLOOKUP(B182,balance!$K:$P,3,FALSE),IF(C182=3,VLOOKUP(B182,balance!$K:$P,4,FALSE),IF(C182=4,VLOOKUP(B182,balance!$K:$P,5,FALSE),IF(C182=5,VLOOKUP(B182-1,balance!$K:$P,6,FALSE),0)))))</f>
        <v>1150</v>
      </c>
      <c r="F182">
        <v>53</v>
      </c>
      <c r="G182">
        <f>IF(C182=1,VLOOKUP(FoxFire!B182,balance!$U:$Z,2,FALSE),IF(C182=2,VLOOKUP(B182,balance!$U:$Z,3,FALSE),IF(C182=3,VLOOKUP(B182,balance!$U:$Z,4,FALSE),IF(C182=4,VLOOKUP(B182,balance!$U:$Z,5,FALSE),IF(C182=5,VLOOKUP(B182-1,balance!$U:$Z,6,FALSE),0)))))/100</f>
        <v>1.3600000000000001E-3</v>
      </c>
      <c r="H182">
        <v>2</v>
      </c>
      <c r="I182" s="1">
        <f>IF(C182=1,VLOOKUP(FoxFire!B182,balance!$AF:$AJ,2,FALSE),IF(C182=2,VLOOKUP(B182,balance!$AF:$AJ,3,FALSE),IF(C182=3,VLOOKUP(B182,balance!$AF:$AJ,4,FALSE),IF(C182=4,VLOOKUP(B182,balance!$AF:$AJ,5,FALSE),IF(C182=5,VLOOKUP(B182,balance!$AF:$AK,6,FALSE),0)))))*1000000000000</f>
        <v>155000000000</v>
      </c>
    </row>
    <row r="183" spans="1:9" x14ac:dyDescent="0.3">
      <c r="A183">
        <v>181</v>
      </c>
      <c r="B183">
        <f t="shared" si="5"/>
        <v>37</v>
      </c>
      <c r="C183">
        <f t="shared" si="4"/>
        <v>2</v>
      </c>
      <c r="D183">
        <v>9026</v>
      </c>
      <c r="E183" s="1">
        <f>IF(C183=1,VLOOKUP(B183,balance!$K:$P,2,FALSE),IF(C183=2,VLOOKUP(B183,balance!$K:$P,3,FALSE),IF(C183=3,VLOOKUP(B183,balance!$K:$P,4,FALSE),IF(C183=4,VLOOKUP(B183,balance!$K:$P,5,FALSE),IF(C183=5,VLOOKUP(B183-1,balance!$K:$P,6,FALSE),0)))))</f>
        <v>1150</v>
      </c>
      <c r="F183">
        <v>53</v>
      </c>
      <c r="G183">
        <f>IF(C183=1,VLOOKUP(FoxFire!B183,balance!$U:$Z,2,FALSE),IF(C183=2,VLOOKUP(B183,balance!$U:$Z,3,FALSE),IF(C183=3,VLOOKUP(B183,balance!$U:$Z,4,FALSE),IF(C183=4,VLOOKUP(B183,balance!$U:$Z,5,FALSE),IF(C183=5,VLOOKUP(B183-1,balance!$U:$Z,6,FALSE),0)))))/100</f>
        <v>1.3600000000000001E-3</v>
      </c>
      <c r="H183">
        <v>2</v>
      </c>
      <c r="I183" s="1">
        <f>IF(C183=1,VLOOKUP(FoxFire!B183,balance!$AF:$AJ,2,FALSE),IF(C183=2,VLOOKUP(B183,balance!$AF:$AJ,3,FALSE),IF(C183=3,VLOOKUP(B183,balance!$AF:$AJ,4,FALSE),IF(C183=4,VLOOKUP(B183,balance!$AF:$AJ,5,FALSE),IF(C183=5,VLOOKUP(B183,balance!$AF:$AK,6,FALSE),0)))))*1000000000000</f>
        <v>155000000000</v>
      </c>
    </row>
    <row r="184" spans="1:9" x14ac:dyDescent="0.3">
      <c r="A184">
        <v>182</v>
      </c>
      <c r="B184">
        <f t="shared" si="5"/>
        <v>37</v>
      </c>
      <c r="C184">
        <f t="shared" si="4"/>
        <v>3</v>
      </c>
      <c r="D184">
        <v>9026</v>
      </c>
      <c r="E184" s="1">
        <f>IF(C184=1,VLOOKUP(B184,balance!$K:$P,2,FALSE),IF(C184=2,VLOOKUP(B184,balance!$K:$P,3,FALSE),IF(C184=3,VLOOKUP(B184,balance!$K:$P,4,FALSE),IF(C184=4,VLOOKUP(B184,balance!$K:$P,5,FALSE),IF(C184=5,VLOOKUP(B184-1,balance!$K:$P,6,FALSE),0)))))</f>
        <v>1150</v>
      </c>
      <c r="F184">
        <v>53</v>
      </c>
      <c r="G184">
        <f>IF(C184=1,VLOOKUP(FoxFire!B184,balance!$U:$Z,2,FALSE),IF(C184=2,VLOOKUP(B184,balance!$U:$Z,3,FALSE),IF(C184=3,VLOOKUP(B184,balance!$U:$Z,4,FALSE),IF(C184=4,VLOOKUP(B184,balance!$U:$Z,5,FALSE),IF(C184=5,VLOOKUP(B184-1,balance!$U:$Z,6,FALSE),0)))))/100</f>
        <v>1.3600000000000001E-3</v>
      </c>
      <c r="H184">
        <v>2</v>
      </c>
      <c r="I184" s="1">
        <f>IF(C184=1,VLOOKUP(FoxFire!B184,balance!$AF:$AJ,2,FALSE),IF(C184=2,VLOOKUP(B184,balance!$AF:$AJ,3,FALSE),IF(C184=3,VLOOKUP(B184,balance!$AF:$AJ,4,FALSE),IF(C184=4,VLOOKUP(B184,balance!$AF:$AJ,5,FALSE),IF(C184=5,VLOOKUP(B184,balance!$AF:$AK,6,FALSE),0)))))*1000000000000</f>
        <v>155000000000</v>
      </c>
    </row>
    <row r="185" spans="1:9" x14ac:dyDescent="0.3">
      <c r="A185">
        <v>183</v>
      </c>
      <c r="B185">
        <f t="shared" si="5"/>
        <v>37</v>
      </c>
      <c r="C185">
        <f t="shared" si="4"/>
        <v>4</v>
      </c>
      <c r="D185">
        <v>9026</v>
      </c>
      <c r="E185" s="1">
        <f>IF(C185=1,VLOOKUP(B185,balance!$K:$P,2,FALSE),IF(C185=2,VLOOKUP(B185,balance!$K:$P,3,FALSE),IF(C185=3,VLOOKUP(B185,balance!$K:$P,4,FALSE),IF(C185=4,VLOOKUP(B185,balance!$K:$P,5,FALSE),IF(C185=5,VLOOKUP(B185-1,balance!$K:$P,6,FALSE),0)))))</f>
        <v>1150</v>
      </c>
      <c r="F185">
        <v>53</v>
      </c>
      <c r="G185">
        <f>IF(C185=1,VLOOKUP(FoxFire!B185,balance!$U:$Z,2,FALSE),IF(C185=2,VLOOKUP(B185,balance!$U:$Z,3,FALSE),IF(C185=3,VLOOKUP(B185,balance!$U:$Z,4,FALSE),IF(C185=4,VLOOKUP(B185,balance!$U:$Z,5,FALSE),IF(C185=5,VLOOKUP(B185-1,balance!$U:$Z,6,FALSE),0)))))/100</f>
        <v>1.3600000000000001E-3</v>
      </c>
      <c r="H185">
        <v>2</v>
      </c>
      <c r="I185" s="1">
        <f>IF(C185=1,VLOOKUP(FoxFire!B185,balance!$AF:$AJ,2,FALSE),IF(C185=2,VLOOKUP(B185,balance!$AF:$AJ,3,FALSE),IF(C185=3,VLOOKUP(B185,balance!$AF:$AJ,4,FALSE),IF(C185=4,VLOOKUP(B185,balance!$AF:$AJ,5,FALSE),IF(C185=5,VLOOKUP(B185,balance!$AF:$AK,6,FALSE),0)))))*1000000000000</f>
        <v>155000000000</v>
      </c>
    </row>
    <row r="186" spans="1:9" x14ac:dyDescent="0.3">
      <c r="A186">
        <v>184</v>
      </c>
      <c r="B186">
        <f t="shared" si="5"/>
        <v>38</v>
      </c>
      <c r="C186">
        <f t="shared" si="4"/>
        <v>5</v>
      </c>
      <c r="D186">
        <v>9026</v>
      </c>
      <c r="E186" s="1">
        <f>IF(C186=1,VLOOKUP(B186,balance!$K:$P,2,FALSE),IF(C186=2,VLOOKUP(B186,balance!$K:$P,3,FALSE),IF(C186=3,VLOOKUP(B186,balance!$K:$P,4,FALSE),IF(C186=4,VLOOKUP(B186,balance!$K:$P,5,FALSE),IF(C186=5,VLOOKUP(B186-1,balance!$K:$P,6,FALSE),0)))))</f>
        <v>9430</v>
      </c>
      <c r="F186">
        <v>53</v>
      </c>
      <c r="G186">
        <f>IF(C186=1,VLOOKUP(FoxFire!B186,balance!$U:$Z,2,FALSE),IF(C186=2,VLOOKUP(B186,balance!$U:$Z,3,FALSE),IF(C186=3,VLOOKUP(B186,balance!$U:$Z,4,FALSE),IF(C186=4,VLOOKUP(B186,balance!$U:$Z,5,FALSE),IF(C186=5,VLOOKUP(B186-1,balance!$U:$Z,6,FALSE),0)))))/100</f>
        <v>4.7E-2</v>
      </c>
      <c r="H186">
        <v>2</v>
      </c>
      <c r="I186" s="1">
        <f>IF(C186=1,VLOOKUP(FoxFire!B186,balance!$AF:$AJ,2,FALSE),IF(C186=2,VLOOKUP(B186,balance!$AF:$AJ,3,FALSE),IF(C186=3,VLOOKUP(B186,balance!$AF:$AJ,4,FALSE),IF(C186=4,VLOOKUP(B186,balance!$AF:$AJ,5,FALSE),IF(C186=5,VLOOKUP(B186,balance!$AF:$AK,6,FALSE),0)))))*1000000000000</f>
        <v>640000000000</v>
      </c>
    </row>
    <row r="187" spans="1:9" x14ac:dyDescent="0.3">
      <c r="A187">
        <v>185</v>
      </c>
      <c r="B187">
        <f t="shared" si="5"/>
        <v>38</v>
      </c>
      <c r="C187">
        <f t="shared" si="4"/>
        <v>1</v>
      </c>
      <c r="D187">
        <v>9026</v>
      </c>
      <c r="E187" s="1">
        <f>IF(C187=1,VLOOKUP(B187,balance!$K:$P,2,FALSE),IF(C187=2,VLOOKUP(B187,balance!$K:$P,3,FALSE),IF(C187=3,VLOOKUP(B187,balance!$K:$P,4,FALSE),IF(C187=4,VLOOKUP(B187,balance!$K:$P,5,FALSE),IF(C187=5,VLOOKUP(B187-1,balance!$K:$P,6,FALSE),0)))))</f>
        <v>1175</v>
      </c>
      <c r="F187">
        <v>53</v>
      </c>
      <c r="G187">
        <f>IF(C187=1,VLOOKUP(FoxFire!B187,balance!$U:$Z,2,FALSE),IF(C187=2,VLOOKUP(B187,balance!$U:$Z,3,FALSE),IF(C187=3,VLOOKUP(B187,balance!$U:$Z,4,FALSE),IF(C187=4,VLOOKUP(B187,balance!$U:$Z,5,FALSE),IF(C187=5,VLOOKUP(B187-1,balance!$U:$Z,6,FALSE),0)))))/100</f>
        <v>1.3700000000000001E-3</v>
      </c>
      <c r="H187">
        <v>2</v>
      </c>
      <c r="I187" s="1">
        <f>IF(C187=1,VLOOKUP(FoxFire!B187,balance!$AF:$AJ,2,FALSE),IF(C187=2,VLOOKUP(B187,balance!$AF:$AJ,3,FALSE),IF(C187=3,VLOOKUP(B187,balance!$AF:$AJ,4,FALSE),IF(C187=4,VLOOKUP(B187,balance!$AF:$AJ,5,FALSE),IF(C187=5,VLOOKUP(B187,balance!$AF:$AK,6,FALSE),0)))))*1000000000000</f>
        <v>160000000000</v>
      </c>
    </row>
    <row r="188" spans="1:9" x14ac:dyDescent="0.3">
      <c r="A188">
        <v>186</v>
      </c>
      <c r="B188">
        <f t="shared" si="5"/>
        <v>38</v>
      </c>
      <c r="C188">
        <f t="shared" si="4"/>
        <v>2</v>
      </c>
      <c r="D188">
        <v>9026</v>
      </c>
      <c r="E188" s="1">
        <f>IF(C188=1,VLOOKUP(B188,balance!$K:$P,2,FALSE),IF(C188=2,VLOOKUP(B188,balance!$K:$P,3,FALSE),IF(C188=3,VLOOKUP(B188,balance!$K:$P,4,FALSE),IF(C188=4,VLOOKUP(B188,balance!$K:$P,5,FALSE),IF(C188=5,VLOOKUP(B188-1,balance!$K:$P,6,FALSE),0)))))</f>
        <v>1175</v>
      </c>
      <c r="F188">
        <v>53</v>
      </c>
      <c r="G188">
        <f>IF(C188=1,VLOOKUP(FoxFire!B188,balance!$U:$Z,2,FALSE),IF(C188=2,VLOOKUP(B188,balance!$U:$Z,3,FALSE),IF(C188=3,VLOOKUP(B188,balance!$U:$Z,4,FALSE),IF(C188=4,VLOOKUP(B188,balance!$U:$Z,5,FALSE),IF(C188=5,VLOOKUP(B188-1,balance!$U:$Z,6,FALSE),0)))))/100</f>
        <v>1.3700000000000001E-3</v>
      </c>
      <c r="H188">
        <v>2</v>
      </c>
      <c r="I188" s="1">
        <f>IF(C188=1,VLOOKUP(FoxFire!B188,balance!$AF:$AJ,2,FALSE),IF(C188=2,VLOOKUP(B188,balance!$AF:$AJ,3,FALSE),IF(C188=3,VLOOKUP(B188,balance!$AF:$AJ,4,FALSE),IF(C188=4,VLOOKUP(B188,balance!$AF:$AJ,5,FALSE),IF(C188=5,VLOOKUP(B188,balance!$AF:$AK,6,FALSE),0)))))*1000000000000</f>
        <v>160000000000</v>
      </c>
    </row>
    <row r="189" spans="1:9" x14ac:dyDescent="0.3">
      <c r="A189">
        <v>187</v>
      </c>
      <c r="B189">
        <f t="shared" si="5"/>
        <v>38</v>
      </c>
      <c r="C189">
        <f t="shared" si="4"/>
        <v>3</v>
      </c>
      <c r="D189">
        <v>9026</v>
      </c>
      <c r="E189" s="1">
        <f>IF(C189=1,VLOOKUP(B189,balance!$K:$P,2,FALSE),IF(C189=2,VLOOKUP(B189,balance!$K:$P,3,FALSE),IF(C189=3,VLOOKUP(B189,balance!$K:$P,4,FALSE),IF(C189=4,VLOOKUP(B189,balance!$K:$P,5,FALSE),IF(C189=5,VLOOKUP(B189-1,balance!$K:$P,6,FALSE),0)))))</f>
        <v>1175</v>
      </c>
      <c r="F189">
        <v>53</v>
      </c>
      <c r="G189">
        <f>IF(C189=1,VLOOKUP(FoxFire!B189,balance!$U:$Z,2,FALSE),IF(C189=2,VLOOKUP(B189,balance!$U:$Z,3,FALSE),IF(C189=3,VLOOKUP(B189,balance!$U:$Z,4,FALSE),IF(C189=4,VLOOKUP(B189,balance!$U:$Z,5,FALSE),IF(C189=5,VLOOKUP(B189-1,balance!$U:$Z,6,FALSE),0)))))/100</f>
        <v>1.3700000000000001E-3</v>
      </c>
      <c r="H189">
        <v>2</v>
      </c>
      <c r="I189" s="1">
        <f>IF(C189=1,VLOOKUP(FoxFire!B189,balance!$AF:$AJ,2,FALSE),IF(C189=2,VLOOKUP(B189,balance!$AF:$AJ,3,FALSE),IF(C189=3,VLOOKUP(B189,balance!$AF:$AJ,4,FALSE),IF(C189=4,VLOOKUP(B189,balance!$AF:$AJ,5,FALSE),IF(C189=5,VLOOKUP(B189,balance!$AF:$AK,6,FALSE),0)))))*1000000000000</f>
        <v>160000000000</v>
      </c>
    </row>
    <row r="190" spans="1:9" x14ac:dyDescent="0.3">
      <c r="A190">
        <v>188</v>
      </c>
      <c r="B190">
        <f t="shared" si="5"/>
        <v>38</v>
      </c>
      <c r="C190">
        <f t="shared" si="4"/>
        <v>4</v>
      </c>
      <c r="D190">
        <v>9026</v>
      </c>
      <c r="E190" s="1">
        <f>IF(C190=1,VLOOKUP(B190,balance!$K:$P,2,FALSE),IF(C190=2,VLOOKUP(B190,balance!$K:$P,3,FALSE),IF(C190=3,VLOOKUP(B190,balance!$K:$P,4,FALSE),IF(C190=4,VLOOKUP(B190,balance!$K:$P,5,FALSE),IF(C190=5,VLOOKUP(B190-1,balance!$K:$P,6,FALSE),0)))))</f>
        <v>1175</v>
      </c>
      <c r="F190">
        <v>53</v>
      </c>
      <c r="G190">
        <f>IF(C190=1,VLOOKUP(FoxFire!B190,balance!$U:$Z,2,FALSE),IF(C190=2,VLOOKUP(B190,balance!$U:$Z,3,FALSE),IF(C190=3,VLOOKUP(B190,balance!$U:$Z,4,FALSE),IF(C190=4,VLOOKUP(B190,balance!$U:$Z,5,FALSE),IF(C190=5,VLOOKUP(B190-1,balance!$U:$Z,6,FALSE),0)))))/100</f>
        <v>1.3700000000000001E-3</v>
      </c>
      <c r="H190">
        <v>2</v>
      </c>
      <c r="I190" s="1">
        <f>IF(C190=1,VLOOKUP(FoxFire!B190,balance!$AF:$AJ,2,FALSE),IF(C190=2,VLOOKUP(B190,balance!$AF:$AJ,3,FALSE),IF(C190=3,VLOOKUP(B190,balance!$AF:$AJ,4,FALSE),IF(C190=4,VLOOKUP(B190,balance!$AF:$AJ,5,FALSE),IF(C190=5,VLOOKUP(B190,balance!$AF:$AK,6,FALSE),0)))))*1000000000000</f>
        <v>160000000000</v>
      </c>
    </row>
    <row r="191" spans="1:9" x14ac:dyDescent="0.3">
      <c r="A191">
        <v>189</v>
      </c>
      <c r="B191">
        <f t="shared" si="5"/>
        <v>39</v>
      </c>
      <c r="C191">
        <f t="shared" si="4"/>
        <v>5</v>
      </c>
      <c r="D191">
        <v>9026</v>
      </c>
      <c r="E191" s="1">
        <f>IF(C191=1,VLOOKUP(B191,balance!$K:$P,2,FALSE),IF(C191=2,VLOOKUP(B191,balance!$K:$P,3,FALSE),IF(C191=3,VLOOKUP(B191,balance!$K:$P,4,FALSE),IF(C191=4,VLOOKUP(B191,balance!$K:$P,5,FALSE),IF(C191=5,VLOOKUP(B191-1,balance!$K:$P,6,FALSE),0)))))</f>
        <v>9870</v>
      </c>
      <c r="F191">
        <v>53</v>
      </c>
      <c r="G191">
        <f>IF(C191=1,VLOOKUP(FoxFire!B191,balance!$U:$Z,2,FALSE),IF(C191=2,VLOOKUP(B191,balance!$U:$Z,3,FALSE),IF(C191=3,VLOOKUP(B191,balance!$U:$Z,4,FALSE),IF(C191=4,VLOOKUP(B191,balance!$U:$Z,5,FALSE),IF(C191=5,VLOOKUP(B191-1,balance!$U:$Z,6,FALSE),0)))))/100</f>
        <v>5.2600000000000001E-2</v>
      </c>
      <c r="H191">
        <v>2</v>
      </c>
      <c r="I191" s="1">
        <f>IF(C191=1,VLOOKUP(FoxFire!B191,balance!$AF:$AJ,2,FALSE),IF(C191=2,VLOOKUP(B191,balance!$AF:$AJ,3,FALSE),IF(C191=3,VLOOKUP(B191,balance!$AF:$AJ,4,FALSE),IF(C191=4,VLOOKUP(B191,balance!$AF:$AJ,5,FALSE),IF(C191=5,VLOOKUP(B191,balance!$AF:$AK,6,FALSE),0)))))*1000000000000</f>
        <v>660000000000</v>
      </c>
    </row>
    <row r="192" spans="1:9" x14ac:dyDescent="0.3">
      <c r="A192">
        <v>190</v>
      </c>
      <c r="B192">
        <f t="shared" si="5"/>
        <v>39</v>
      </c>
      <c r="C192">
        <f t="shared" si="4"/>
        <v>1</v>
      </c>
      <c r="D192">
        <v>9026</v>
      </c>
      <c r="E192" s="1">
        <f>IF(C192=1,VLOOKUP(B192,balance!$K:$P,2,FALSE),IF(C192=2,VLOOKUP(B192,balance!$K:$P,3,FALSE),IF(C192=3,VLOOKUP(B192,balance!$K:$P,4,FALSE),IF(C192=4,VLOOKUP(B192,balance!$K:$P,5,FALSE),IF(C192=5,VLOOKUP(B192-1,balance!$K:$P,6,FALSE),0)))))</f>
        <v>1200</v>
      </c>
      <c r="F192">
        <v>53</v>
      </c>
      <c r="G192">
        <f>IF(C192=1,VLOOKUP(FoxFire!B192,balance!$U:$Z,2,FALSE),IF(C192=2,VLOOKUP(B192,balance!$U:$Z,3,FALSE),IF(C192=3,VLOOKUP(B192,balance!$U:$Z,4,FALSE),IF(C192=4,VLOOKUP(B192,balance!$U:$Z,5,FALSE),IF(C192=5,VLOOKUP(B192-1,balance!$U:$Z,6,FALSE),0)))))/100</f>
        <v>1.3800000000000002E-3</v>
      </c>
      <c r="H192">
        <v>2</v>
      </c>
      <c r="I192" s="1">
        <f>IF(C192=1,VLOOKUP(FoxFire!B192,balance!$AF:$AJ,2,FALSE),IF(C192=2,VLOOKUP(B192,balance!$AF:$AJ,3,FALSE),IF(C192=3,VLOOKUP(B192,balance!$AF:$AJ,4,FALSE),IF(C192=4,VLOOKUP(B192,balance!$AF:$AJ,5,FALSE),IF(C192=5,VLOOKUP(B192,balance!$AF:$AK,6,FALSE),0)))))*1000000000000</f>
        <v>165000000000</v>
      </c>
    </row>
    <row r="193" spans="1:9" x14ac:dyDescent="0.3">
      <c r="A193">
        <v>191</v>
      </c>
      <c r="B193">
        <f t="shared" si="5"/>
        <v>39</v>
      </c>
      <c r="C193">
        <f t="shared" si="4"/>
        <v>2</v>
      </c>
      <c r="D193">
        <v>9026</v>
      </c>
      <c r="E193" s="1">
        <f>IF(C193=1,VLOOKUP(B193,balance!$K:$P,2,FALSE),IF(C193=2,VLOOKUP(B193,balance!$K:$P,3,FALSE),IF(C193=3,VLOOKUP(B193,balance!$K:$P,4,FALSE),IF(C193=4,VLOOKUP(B193,balance!$K:$P,5,FALSE),IF(C193=5,VLOOKUP(B193-1,balance!$K:$P,6,FALSE),0)))))</f>
        <v>1200</v>
      </c>
      <c r="F193">
        <v>53</v>
      </c>
      <c r="G193">
        <f>IF(C193=1,VLOOKUP(FoxFire!B193,balance!$U:$Z,2,FALSE),IF(C193=2,VLOOKUP(B193,balance!$U:$Z,3,FALSE),IF(C193=3,VLOOKUP(B193,balance!$U:$Z,4,FALSE),IF(C193=4,VLOOKUP(B193,balance!$U:$Z,5,FALSE),IF(C193=5,VLOOKUP(B193-1,balance!$U:$Z,6,FALSE),0)))))/100</f>
        <v>1.3800000000000002E-3</v>
      </c>
      <c r="H193">
        <v>2</v>
      </c>
      <c r="I193" s="1">
        <f>IF(C193=1,VLOOKUP(FoxFire!B193,balance!$AF:$AJ,2,FALSE),IF(C193=2,VLOOKUP(B193,balance!$AF:$AJ,3,FALSE),IF(C193=3,VLOOKUP(B193,balance!$AF:$AJ,4,FALSE),IF(C193=4,VLOOKUP(B193,balance!$AF:$AJ,5,FALSE),IF(C193=5,VLOOKUP(B193,balance!$AF:$AK,6,FALSE),0)))))*1000000000000</f>
        <v>165000000000</v>
      </c>
    </row>
    <row r="194" spans="1:9" x14ac:dyDescent="0.3">
      <c r="A194">
        <v>192</v>
      </c>
      <c r="B194">
        <f t="shared" si="5"/>
        <v>39</v>
      </c>
      <c r="C194">
        <f t="shared" si="4"/>
        <v>3</v>
      </c>
      <c r="D194">
        <v>9026</v>
      </c>
      <c r="E194" s="1">
        <f>IF(C194=1,VLOOKUP(B194,balance!$K:$P,2,FALSE),IF(C194=2,VLOOKUP(B194,balance!$K:$P,3,FALSE),IF(C194=3,VLOOKUP(B194,balance!$K:$P,4,FALSE),IF(C194=4,VLOOKUP(B194,balance!$K:$P,5,FALSE),IF(C194=5,VLOOKUP(B194-1,balance!$K:$P,6,FALSE),0)))))</f>
        <v>1200</v>
      </c>
      <c r="F194">
        <v>53</v>
      </c>
      <c r="G194">
        <f>IF(C194=1,VLOOKUP(FoxFire!B194,balance!$U:$Z,2,FALSE),IF(C194=2,VLOOKUP(B194,balance!$U:$Z,3,FALSE),IF(C194=3,VLOOKUP(B194,balance!$U:$Z,4,FALSE),IF(C194=4,VLOOKUP(B194,balance!$U:$Z,5,FALSE),IF(C194=5,VLOOKUP(B194-1,balance!$U:$Z,6,FALSE),0)))))/100</f>
        <v>1.3800000000000002E-3</v>
      </c>
      <c r="H194">
        <v>2</v>
      </c>
      <c r="I194" s="1">
        <f>IF(C194=1,VLOOKUP(FoxFire!B194,balance!$AF:$AJ,2,FALSE),IF(C194=2,VLOOKUP(B194,balance!$AF:$AJ,3,FALSE),IF(C194=3,VLOOKUP(B194,balance!$AF:$AJ,4,FALSE),IF(C194=4,VLOOKUP(B194,balance!$AF:$AJ,5,FALSE),IF(C194=5,VLOOKUP(B194,balance!$AF:$AK,6,FALSE),0)))))*1000000000000</f>
        <v>165000000000</v>
      </c>
    </row>
    <row r="195" spans="1:9" x14ac:dyDescent="0.3">
      <c r="A195">
        <v>193</v>
      </c>
      <c r="B195">
        <f t="shared" si="5"/>
        <v>39</v>
      </c>
      <c r="C195">
        <f t="shared" si="4"/>
        <v>4</v>
      </c>
      <c r="D195">
        <v>9026</v>
      </c>
      <c r="E195" s="1">
        <f>IF(C195=1,VLOOKUP(B195,balance!$K:$P,2,FALSE),IF(C195=2,VLOOKUP(B195,balance!$K:$P,3,FALSE),IF(C195=3,VLOOKUP(B195,balance!$K:$P,4,FALSE),IF(C195=4,VLOOKUP(B195,balance!$K:$P,5,FALSE),IF(C195=5,VLOOKUP(B195-1,balance!$K:$P,6,FALSE),0)))))</f>
        <v>1200</v>
      </c>
      <c r="F195">
        <v>53</v>
      </c>
      <c r="G195">
        <f>IF(C195=1,VLOOKUP(FoxFire!B195,balance!$U:$Z,2,FALSE),IF(C195=2,VLOOKUP(B195,balance!$U:$Z,3,FALSE),IF(C195=3,VLOOKUP(B195,balance!$U:$Z,4,FALSE),IF(C195=4,VLOOKUP(B195,balance!$U:$Z,5,FALSE),IF(C195=5,VLOOKUP(B195-1,balance!$U:$Z,6,FALSE),0)))))/100</f>
        <v>1.3800000000000002E-3</v>
      </c>
      <c r="H195">
        <v>2</v>
      </c>
      <c r="I195" s="1">
        <f>IF(C195=1,VLOOKUP(FoxFire!B195,balance!$AF:$AJ,2,FALSE),IF(C195=2,VLOOKUP(B195,balance!$AF:$AJ,3,FALSE),IF(C195=3,VLOOKUP(B195,balance!$AF:$AJ,4,FALSE),IF(C195=4,VLOOKUP(B195,balance!$AF:$AJ,5,FALSE),IF(C195=5,VLOOKUP(B195,balance!$AF:$AK,6,FALSE),0)))))*1000000000000</f>
        <v>165000000000</v>
      </c>
    </row>
    <row r="196" spans="1:9" x14ac:dyDescent="0.3">
      <c r="A196">
        <v>194</v>
      </c>
      <c r="B196">
        <f t="shared" si="5"/>
        <v>40</v>
      </c>
      <c r="C196">
        <f t="shared" si="4"/>
        <v>5</v>
      </c>
      <c r="D196">
        <v>9026</v>
      </c>
      <c r="E196" s="1">
        <f>IF(C196=1,VLOOKUP(B196,balance!$K:$P,2,FALSE),IF(C196=2,VLOOKUP(B196,balance!$K:$P,3,FALSE),IF(C196=3,VLOOKUP(B196,balance!$K:$P,4,FALSE),IF(C196=4,VLOOKUP(B196,balance!$K:$P,5,FALSE),IF(C196=5,VLOOKUP(B196-1,balance!$K:$P,6,FALSE),0)))))</f>
        <v>10320</v>
      </c>
      <c r="F196">
        <v>53</v>
      </c>
      <c r="G196">
        <f>IF(C196=1,VLOOKUP(FoxFire!B196,balance!$U:$Z,2,FALSE),IF(C196=2,VLOOKUP(B196,balance!$U:$Z,3,FALSE),IF(C196=3,VLOOKUP(B196,balance!$U:$Z,4,FALSE),IF(C196=4,VLOOKUP(B196,balance!$U:$Z,5,FALSE),IF(C196=5,VLOOKUP(B196-1,balance!$U:$Z,6,FALSE),0)))))/100</f>
        <v>5.8799999999999998E-2</v>
      </c>
      <c r="H196">
        <v>2</v>
      </c>
      <c r="I196" s="1">
        <f>IF(C196=1,VLOOKUP(FoxFire!B196,balance!$AF:$AJ,2,FALSE),IF(C196=2,VLOOKUP(B196,balance!$AF:$AJ,3,FALSE),IF(C196=3,VLOOKUP(B196,balance!$AF:$AJ,4,FALSE),IF(C196=4,VLOOKUP(B196,balance!$AF:$AJ,5,FALSE),IF(C196=5,VLOOKUP(B196,balance!$AF:$AK,6,FALSE),0)))))*1000000000000</f>
        <v>680000000000</v>
      </c>
    </row>
    <row r="197" spans="1:9" x14ac:dyDescent="0.3">
      <c r="A197">
        <v>195</v>
      </c>
      <c r="B197">
        <f t="shared" si="5"/>
        <v>40</v>
      </c>
      <c r="C197">
        <f t="shared" si="4"/>
        <v>1</v>
      </c>
      <c r="D197">
        <v>9026</v>
      </c>
      <c r="E197" s="1">
        <f>IF(C197=1,VLOOKUP(B197,balance!$K:$P,2,FALSE),IF(C197=2,VLOOKUP(B197,balance!$K:$P,3,FALSE),IF(C197=3,VLOOKUP(B197,balance!$K:$P,4,FALSE),IF(C197=4,VLOOKUP(B197,balance!$K:$P,5,FALSE),IF(C197=5,VLOOKUP(B197-1,balance!$K:$P,6,FALSE),0)))))</f>
        <v>1225</v>
      </c>
      <c r="F197">
        <v>53</v>
      </c>
      <c r="G197">
        <f>IF(C197=1,VLOOKUP(FoxFire!B197,balance!$U:$Z,2,FALSE),IF(C197=2,VLOOKUP(B197,balance!$U:$Z,3,FALSE),IF(C197=3,VLOOKUP(B197,balance!$U:$Z,4,FALSE),IF(C197=4,VLOOKUP(B197,balance!$U:$Z,5,FALSE),IF(C197=5,VLOOKUP(B197-1,balance!$U:$Z,6,FALSE),0)))))/100</f>
        <v>1.3900000000000002E-3</v>
      </c>
      <c r="H197">
        <v>2</v>
      </c>
      <c r="I197" s="1">
        <f>IF(C197=1,VLOOKUP(FoxFire!B197,balance!$AF:$AJ,2,FALSE),IF(C197=2,VLOOKUP(B197,balance!$AF:$AJ,3,FALSE),IF(C197=3,VLOOKUP(B197,balance!$AF:$AJ,4,FALSE),IF(C197=4,VLOOKUP(B197,balance!$AF:$AJ,5,FALSE),IF(C197=5,VLOOKUP(B197,balance!$AF:$AK,6,FALSE),0)))))*1000000000000</f>
        <v>170000000000</v>
      </c>
    </row>
    <row r="198" spans="1:9" x14ac:dyDescent="0.3">
      <c r="A198">
        <v>196</v>
      </c>
      <c r="B198">
        <f t="shared" si="5"/>
        <v>40</v>
      </c>
      <c r="C198">
        <f t="shared" si="4"/>
        <v>2</v>
      </c>
      <c r="D198">
        <v>9026</v>
      </c>
      <c r="E198" s="1">
        <f>IF(C198=1,VLOOKUP(B198,balance!$K:$P,2,FALSE),IF(C198=2,VLOOKUP(B198,balance!$K:$P,3,FALSE),IF(C198=3,VLOOKUP(B198,balance!$K:$P,4,FALSE),IF(C198=4,VLOOKUP(B198,balance!$K:$P,5,FALSE),IF(C198=5,VLOOKUP(B198-1,balance!$K:$P,6,FALSE),0)))))</f>
        <v>1225</v>
      </c>
      <c r="F198">
        <v>53</v>
      </c>
      <c r="G198">
        <f>IF(C198=1,VLOOKUP(FoxFire!B198,balance!$U:$Z,2,FALSE),IF(C198=2,VLOOKUP(B198,balance!$U:$Z,3,FALSE),IF(C198=3,VLOOKUP(B198,balance!$U:$Z,4,FALSE),IF(C198=4,VLOOKUP(B198,balance!$U:$Z,5,FALSE),IF(C198=5,VLOOKUP(B198-1,balance!$U:$Z,6,FALSE),0)))))/100</f>
        <v>1.3900000000000002E-3</v>
      </c>
      <c r="H198">
        <v>2</v>
      </c>
      <c r="I198" s="1">
        <f>IF(C198=1,VLOOKUP(FoxFire!B198,balance!$AF:$AJ,2,FALSE),IF(C198=2,VLOOKUP(B198,balance!$AF:$AJ,3,FALSE),IF(C198=3,VLOOKUP(B198,balance!$AF:$AJ,4,FALSE),IF(C198=4,VLOOKUP(B198,balance!$AF:$AJ,5,FALSE),IF(C198=5,VLOOKUP(B198,balance!$AF:$AK,6,FALSE),0)))))*1000000000000</f>
        <v>170000000000</v>
      </c>
    </row>
    <row r="199" spans="1:9" x14ac:dyDescent="0.3">
      <c r="A199">
        <v>197</v>
      </c>
      <c r="B199">
        <f t="shared" si="5"/>
        <v>40</v>
      </c>
      <c r="C199">
        <f t="shared" si="4"/>
        <v>3</v>
      </c>
      <c r="D199">
        <v>9026</v>
      </c>
      <c r="E199" s="1">
        <f>IF(C199=1,VLOOKUP(B199,balance!$K:$P,2,FALSE),IF(C199=2,VLOOKUP(B199,balance!$K:$P,3,FALSE),IF(C199=3,VLOOKUP(B199,balance!$K:$P,4,FALSE),IF(C199=4,VLOOKUP(B199,balance!$K:$P,5,FALSE),IF(C199=5,VLOOKUP(B199-1,balance!$K:$P,6,FALSE),0)))))</f>
        <v>1225</v>
      </c>
      <c r="F199">
        <v>53</v>
      </c>
      <c r="G199">
        <f>IF(C199=1,VLOOKUP(FoxFire!B199,balance!$U:$Z,2,FALSE),IF(C199=2,VLOOKUP(B199,balance!$U:$Z,3,FALSE),IF(C199=3,VLOOKUP(B199,balance!$U:$Z,4,FALSE),IF(C199=4,VLOOKUP(B199,balance!$U:$Z,5,FALSE),IF(C199=5,VLOOKUP(B199-1,balance!$U:$Z,6,FALSE),0)))))/100</f>
        <v>1.3900000000000002E-3</v>
      </c>
      <c r="H199">
        <v>2</v>
      </c>
      <c r="I199" s="1">
        <f>IF(C199=1,VLOOKUP(FoxFire!B199,balance!$AF:$AJ,2,FALSE),IF(C199=2,VLOOKUP(B199,balance!$AF:$AJ,3,FALSE),IF(C199=3,VLOOKUP(B199,balance!$AF:$AJ,4,FALSE),IF(C199=4,VLOOKUP(B199,balance!$AF:$AJ,5,FALSE),IF(C199=5,VLOOKUP(B199,balance!$AF:$AK,6,FALSE),0)))))*1000000000000</f>
        <v>170000000000</v>
      </c>
    </row>
    <row r="200" spans="1:9" x14ac:dyDescent="0.3">
      <c r="A200">
        <v>198</v>
      </c>
      <c r="B200">
        <f t="shared" si="5"/>
        <v>40</v>
      </c>
      <c r="C200">
        <f t="shared" ref="C200:C263" si="6">C195</f>
        <v>4</v>
      </c>
      <c r="D200">
        <v>9026</v>
      </c>
      <c r="E200" s="1">
        <f>IF(C200=1,VLOOKUP(B200,balance!$K:$P,2,FALSE),IF(C200=2,VLOOKUP(B200,balance!$K:$P,3,FALSE),IF(C200=3,VLOOKUP(B200,balance!$K:$P,4,FALSE),IF(C200=4,VLOOKUP(B200,balance!$K:$P,5,FALSE),IF(C200=5,VLOOKUP(B200-1,balance!$K:$P,6,FALSE),0)))))</f>
        <v>1225</v>
      </c>
      <c r="F200">
        <v>53</v>
      </c>
      <c r="G200">
        <f>IF(C200=1,VLOOKUP(FoxFire!B200,balance!$U:$Z,2,FALSE),IF(C200=2,VLOOKUP(B200,balance!$U:$Z,3,FALSE),IF(C200=3,VLOOKUP(B200,balance!$U:$Z,4,FALSE),IF(C200=4,VLOOKUP(B200,balance!$U:$Z,5,FALSE),IF(C200=5,VLOOKUP(B200-1,balance!$U:$Z,6,FALSE),0)))))/100</f>
        <v>1.3900000000000002E-3</v>
      </c>
      <c r="H200">
        <v>2</v>
      </c>
      <c r="I200" s="1">
        <f>IF(C200=1,VLOOKUP(FoxFire!B200,balance!$AF:$AJ,2,FALSE),IF(C200=2,VLOOKUP(B200,balance!$AF:$AJ,3,FALSE),IF(C200=3,VLOOKUP(B200,balance!$AF:$AJ,4,FALSE),IF(C200=4,VLOOKUP(B200,balance!$AF:$AJ,5,FALSE),IF(C200=5,VLOOKUP(B200,balance!$AF:$AK,6,FALSE),0)))))*1000000000000</f>
        <v>170000000000</v>
      </c>
    </row>
    <row r="201" spans="1:9" x14ac:dyDescent="0.3">
      <c r="A201">
        <v>199</v>
      </c>
      <c r="B201">
        <f t="shared" si="5"/>
        <v>41</v>
      </c>
      <c r="C201">
        <f t="shared" si="6"/>
        <v>5</v>
      </c>
      <c r="D201">
        <v>9026</v>
      </c>
      <c r="E201" s="1">
        <f>IF(C201=1,VLOOKUP(B201,balance!$K:$P,2,FALSE),IF(C201=2,VLOOKUP(B201,balance!$K:$P,3,FALSE),IF(C201=3,VLOOKUP(B201,balance!$K:$P,4,FALSE),IF(C201=4,VLOOKUP(B201,balance!$K:$P,5,FALSE),IF(C201=5,VLOOKUP(B201-1,balance!$K:$P,6,FALSE),0)))))</f>
        <v>10780</v>
      </c>
      <c r="F201">
        <v>53</v>
      </c>
      <c r="G201">
        <f>IF(C201=1,VLOOKUP(FoxFire!B201,balance!$U:$Z,2,FALSE),IF(C201=2,VLOOKUP(B201,balance!$U:$Z,3,FALSE),IF(C201=3,VLOOKUP(B201,balance!$U:$Z,4,FALSE),IF(C201=4,VLOOKUP(B201,balance!$U:$Z,5,FALSE),IF(C201=5,VLOOKUP(B201-1,balance!$U:$Z,6,FALSE),0)))))/100</f>
        <v>6.5699999999999995E-2</v>
      </c>
      <c r="H201">
        <v>2</v>
      </c>
      <c r="I201" s="1">
        <f>IF(C201=1,VLOOKUP(FoxFire!B201,balance!$AF:$AJ,2,FALSE),IF(C201=2,VLOOKUP(B201,balance!$AF:$AJ,3,FALSE),IF(C201=3,VLOOKUP(B201,balance!$AF:$AJ,4,FALSE),IF(C201=4,VLOOKUP(B201,balance!$AF:$AJ,5,FALSE),IF(C201=5,VLOOKUP(B201,balance!$AF:$AK,6,FALSE),0)))))*1000000000000</f>
        <v>700000000000</v>
      </c>
    </row>
    <row r="202" spans="1:9" x14ac:dyDescent="0.3">
      <c r="A202">
        <v>200</v>
      </c>
      <c r="B202">
        <f t="shared" si="5"/>
        <v>41</v>
      </c>
      <c r="C202">
        <f t="shared" si="6"/>
        <v>1</v>
      </c>
      <c r="D202">
        <v>9026</v>
      </c>
      <c r="E202" s="1">
        <f>IF(C202=1,VLOOKUP(B202,balance!$K:$P,2,FALSE),IF(C202=2,VLOOKUP(B202,balance!$K:$P,3,FALSE),IF(C202=3,VLOOKUP(B202,balance!$K:$P,4,FALSE),IF(C202=4,VLOOKUP(B202,balance!$K:$P,5,FALSE),IF(C202=5,VLOOKUP(B202-1,balance!$K:$P,6,FALSE),0)))))</f>
        <v>1250</v>
      </c>
      <c r="F202">
        <v>53</v>
      </c>
      <c r="G202">
        <f>IF(C202=1,VLOOKUP(FoxFire!B202,balance!$U:$Z,2,FALSE),IF(C202=2,VLOOKUP(B202,balance!$U:$Z,3,FALSE),IF(C202=3,VLOOKUP(B202,balance!$U:$Z,4,FALSE),IF(C202=4,VLOOKUP(B202,balance!$U:$Z,5,FALSE),IF(C202=5,VLOOKUP(B202-1,balance!$U:$Z,6,FALSE),0)))))/100</f>
        <v>1.4000000000000002E-3</v>
      </c>
      <c r="H202">
        <v>2</v>
      </c>
      <c r="I202" s="1">
        <f>IF(C202=1,VLOOKUP(FoxFire!B202,balance!$AF:$AJ,2,FALSE),IF(C202=2,VLOOKUP(B202,balance!$AF:$AJ,3,FALSE),IF(C202=3,VLOOKUP(B202,balance!$AF:$AJ,4,FALSE),IF(C202=4,VLOOKUP(B202,balance!$AF:$AJ,5,FALSE),IF(C202=5,VLOOKUP(B202,balance!$AF:$AK,6,FALSE),0)))))*1000000000000</f>
        <v>175000000000</v>
      </c>
    </row>
    <row r="203" spans="1:9" x14ac:dyDescent="0.3">
      <c r="A203">
        <v>201</v>
      </c>
      <c r="B203">
        <f t="shared" si="5"/>
        <v>41</v>
      </c>
      <c r="C203">
        <f t="shared" si="6"/>
        <v>2</v>
      </c>
      <c r="D203">
        <v>9026</v>
      </c>
      <c r="E203" s="1">
        <f>IF(C203=1,VLOOKUP(B203,balance!$K:$P,2,FALSE),IF(C203=2,VLOOKUP(B203,balance!$K:$P,3,FALSE),IF(C203=3,VLOOKUP(B203,balance!$K:$P,4,FALSE),IF(C203=4,VLOOKUP(B203,balance!$K:$P,5,FALSE),IF(C203=5,VLOOKUP(B203-1,balance!$K:$P,6,FALSE),0)))))</f>
        <v>1250</v>
      </c>
      <c r="F203">
        <v>53</v>
      </c>
      <c r="G203">
        <f>IF(C203=1,VLOOKUP(FoxFire!B203,balance!$U:$Z,2,FALSE),IF(C203=2,VLOOKUP(B203,balance!$U:$Z,3,FALSE),IF(C203=3,VLOOKUP(B203,balance!$U:$Z,4,FALSE),IF(C203=4,VLOOKUP(B203,balance!$U:$Z,5,FALSE),IF(C203=5,VLOOKUP(B203-1,balance!$U:$Z,6,FALSE),0)))))/100</f>
        <v>1.4000000000000002E-3</v>
      </c>
      <c r="H203">
        <v>2</v>
      </c>
      <c r="I203" s="1">
        <f>IF(C203=1,VLOOKUP(FoxFire!B203,balance!$AF:$AJ,2,FALSE),IF(C203=2,VLOOKUP(B203,balance!$AF:$AJ,3,FALSE),IF(C203=3,VLOOKUP(B203,balance!$AF:$AJ,4,FALSE),IF(C203=4,VLOOKUP(B203,balance!$AF:$AJ,5,FALSE),IF(C203=5,VLOOKUP(B203,balance!$AF:$AK,6,FALSE),0)))))*1000000000000</f>
        <v>175000000000</v>
      </c>
    </row>
    <row r="204" spans="1:9" x14ac:dyDescent="0.3">
      <c r="A204">
        <v>202</v>
      </c>
      <c r="B204">
        <f t="shared" ref="B204:B267" si="7">B199+1</f>
        <v>41</v>
      </c>
      <c r="C204">
        <f t="shared" si="6"/>
        <v>3</v>
      </c>
      <c r="D204">
        <v>9026</v>
      </c>
      <c r="E204" s="1">
        <f>IF(C204=1,VLOOKUP(B204,balance!$K:$P,2,FALSE),IF(C204=2,VLOOKUP(B204,balance!$K:$P,3,FALSE),IF(C204=3,VLOOKUP(B204,balance!$K:$P,4,FALSE),IF(C204=4,VLOOKUP(B204,balance!$K:$P,5,FALSE),IF(C204=5,VLOOKUP(B204-1,balance!$K:$P,6,FALSE),0)))))</f>
        <v>1250</v>
      </c>
      <c r="F204">
        <v>53</v>
      </c>
      <c r="G204">
        <f>IF(C204=1,VLOOKUP(FoxFire!B204,balance!$U:$Z,2,FALSE),IF(C204=2,VLOOKUP(B204,balance!$U:$Z,3,FALSE),IF(C204=3,VLOOKUP(B204,balance!$U:$Z,4,FALSE),IF(C204=4,VLOOKUP(B204,balance!$U:$Z,5,FALSE),IF(C204=5,VLOOKUP(B204-1,balance!$U:$Z,6,FALSE),0)))))/100</f>
        <v>1.4000000000000002E-3</v>
      </c>
      <c r="H204">
        <v>2</v>
      </c>
      <c r="I204" s="1">
        <f>IF(C204=1,VLOOKUP(FoxFire!B204,balance!$AF:$AJ,2,FALSE),IF(C204=2,VLOOKUP(B204,balance!$AF:$AJ,3,FALSE),IF(C204=3,VLOOKUP(B204,balance!$AF:$AJ,4,FALSE),IF(C204=4,VLOOKUP(B204,balance!$AF:$AJ,5,FALSE),IF(C204=5,VLOOKUP(B204,balance!$AF:$AK,6,FALSE),0)))))*1000000000000</f>
        <v>175000000000</v>
      </c>
    </row>
    <row r="205" spans="1:9" x14ac:dyDescent="0.3">
      <c r="A205">
        <v>203</v>
      </c>
      <c r="B205">
        <f t="shared" si="7"/>
        <v>41</v>
      </c>
      <c r="C205">
        <f t="shared" si="6"/>
        <v>4</v>
      </c>
      <c r="D205">
        <v>9026</v>
      </c>
      <c r="E205" s="1">
        <f>IF(C205=1,VLOOKUP(B205,balance!$K:$P,2,FALSE),IF(C205=2,VLOOKUP(B205,balance!$K:$P,3,FALSE),IF(C205=3,VLOOKUP(B205,balance!$K:$P,4,FALSE),IF(C205=4,VLOOKUP(B205,balance!$K:$P,5,FALSE),IF(C205=5,VLOOKUP(B205-1,balance!$K:$P,6,FALSE),0)))))</f>
        <v>1250</v>
      </c>
      <c r="F205">
        <v>53</v>
      </c>
      <c r="G205">
        <f>IF(C205=1,VLOOKUP(FoxFire!B205,balance!$U:$Z,2,FALSE),IF(C205=2,VLOOKUP(B205,balance!$U:$Z,3,FALSE),IF(C205=3,VLOOKUP(B205,balance!$U:$Z,4,FALSE),IF(C205=4,VLOOKUP(B205,balance!$U:$Z,5,FALSE),IF(C205=5,VLOOKUP(B205-1,balance!$U:$Z,6,FALSE),0)))))/100</f>
        <v>1.4000000000000002E-3</v>
      </c>
      <c r="H205">
        <v>2</v>
      </c>
      <c r="I205" s="1">
        <f>IF(C205=1,VLOOKUP(FoxFire!B205,balance!$AF:$AJ,2,FALSE),IF(C205=2,VLOOKUP(B205,balance!$AF:$AJ,3,FALSE),IF(C205=3,VLOOKUP(B205,balance!$AF:$AJ,4,FALSE),IF(C205=4,VLOOKUP(B205,balance!$AF:$AJ,5,FALSE),IF(C205=5,VLOOKUP(B205,balance!$AF:$AK,6,FALSE),0)))))*1000000000000</f>
        <v>175000000000</v>
      </c>
    </row>
    <row r="206" spans="1:9" x14ac:dyDescent="0.3">
      <c r="A206">
        <v>204</v>
      </c>
      <c r="B206">
        <f t="shared" si="7"/>
        <v>42</v>
      </c>
      <c r="C206">
        <f t="shared" si="6"/>
        <v>5</v>
      </c>
      <c r="D206">
        <v>9026</v>
      </c>
      <c r="E206" s="1">
        <f>IF(C206=1,VLOOKUP(B206,balance!$K:$P,2,FALSE),IF(C206=2,VLOOKUP(B206,balance!$K:$P,3,FALSE),IF(C206=3,VLOOKUP(B206,balance!$K:$P,4,FALSE),IF(C206=4,VLOOKUP(B206,balance!$K:$P,5,FALSE),IF(C206=5,VLOOKUP(B206-1,balance!$K:$P,6,FALSE),0)))))</f>
        <v>11250</v>
      </c>
      <c r="F206">
        <v>53</v>
      </c>
      <c r="G206">
        <f>IF(C206=1,VLOOKUP(FoxFire!B206,balance!$U:$Z,2,FALSE),IF(C206=2,VLOOKUP(B206,balance!$U:$Z,3,FALSE),IF(C206=3,VLOOKUP(B206,balance!$U:$Z,4,FALSE),IF(C206=4,VLOOKUP(B206,balance!$U:$Z,5,FALSE),IF(C206=5,VLOOKUP(B206-1,balance!$U:$Z,6,FALSE),0)))))/100</f>
        <v>7.3300000000000004E-2</v>
      </c>
      <c r="H206">
        <v>2</v>
      </c>
      <c r="I206" s="1">
        <f>IF(C206=1,VLOOKUP(FoxFire!B206,balance!$AF:$AJ,2,FALSE),IF(C206=2,VLOOKUP(B206,balance!$AF:$AJ,3,FALSE),IF(C206=3,VLOOKUP(B206,balance!$AF:$AJ,4,FALSE),IF(C206=4,VLOOKUP(B206,balance!$AF:$AJ,5,FALSE),IF(C206=5,VLOOKUP(B206,balance!$AF:$AK,6,FALSE),0)))))*1000000000000</f>
        <v>730000000000</v>
      </c>
    </row>
    <row r="207" spans="1:9" x14ac:dyDescent="0.3">
      <c r="A207">
        <v>205</v>
      </c>
      <c r="B207">
        <f t="shared" si="7"/>
        <v>42</v>
      </c>
      <c r="C207">
        <f t="shared" si="6"/>
        <v>1</v>
      </c>
      <c r="D207">
        <v>9026</v>
      </c>
      <c r="E207" s="1">
        <f>IF(C207=1,VLOOKUP(B207,balance!$K:$P,2,FALSE),IF(C207=2,VLOOKUP(B207,balance!$K:$P,3,FALSE),IF(C207=3,VLOOKUP(B207,balance!$K:$P,4,FALSE),IF(C207=4,VLOOKUP(B207,balance!$K:$P,5,FALSE),IF(C207=5,VLOOKUP(B207-1,balance!$K:$P,6,FALSE),0)))))</f>
        <v>1275</v>
      </c>
      <c r="F207">
        <v>53</v>
      </c>
      <c r="G207">
        <f>IF(C207=1,VLOOKUP(FoxFire!B207,balance!$U:$Z,2,FALSE),IF(C207=2,VLOOKUP(B207,balance!$U:$Z,3,FALSE),IF(C207=3,VLOOKUP(B207,balance!$U:$Z,4,FALSE),IF(C207=4,VLOOKUP(B207,balance!$U:$Z,5,FALSE),IF(C207=5,VLOOKUP(B207-1,balance!$U:$Z,6,FALSE),0)))))/100</f>
        <v>1.4099999999999998E-3</v>
      </c>
      <c r="H207">
        <v>2</v>
      </c>
      <c r="I207" s="1">
        <f>IF(C207=1,VLOOKUP(FoxFire!B207,balance!$AF:$AJ,2,FALSE),IF(C207=2,VLOOKUP(B207,balance!$AF:$AJ,3,FALSE),IF(C207=3,VLOOKUP(B207,balance!$AF:$AJ,4,FALSE),IF(C207=4,VLOOKUP(B207,balance!$AF:$AJ,5,FALSE),IF(C207=5,VLOOKUP(B207,balance!$AF:$AK,6,FALSE),0)))))*1000000000000</f>
        <v>182500000000</v>
      </c>
    </row>
    <row r="208" spans="1:9" x14ac:dyDescent="0.3">
      <c r="A208">
        <v>206</v>
      </c>
      <c r="B208">
        <f t="shared" si="7"/>
        <v>42</v>
      </c>
      <c r="C208">
        <f t="shared" si="6"/>
        <v>2</v>
      </c>
      <c r="D208">
        <v>9026</v>
      </c>
      <c r="E208" s="1">
        <f>IF(C208=1,VLOOKUP(B208,balance!$K:$P,2,FALSE),IF(C208=2,VLOOKUP(B208,balance!$K:$P,3,FALSE),IF(C208=3,VLOOKUP(B208,balance!$K:$P,4,FALSE),IF(C208=4,VLOOKUP(B208,balance!$K:$P,5,FALSE),IF(C208=5,VLOOKUP(B208-1,balance!$K:$P,6,FALSE),0)))))</f>
        <v>1275</v>
      </c>
      <c r="F208">
        <v>53</v>
      </c>
      <c r="G208">
        <f>IF(C208=1,VLOOKUP(FoxFire!B208,balance!$U:$Z,2,FALSE),IF(C208=2,VLOOKUP(B208,balance!$U:$Z,3,FALSE),IF(C208=3,VLOOKUP(B208,balance!$U:$Z,4,FALSE),IF(C208=4,VLOOKUP(B208,balance!$U:$Z,5,FALSE),IF(C208=5,VLOOKUP(B208-1,balance!$U:$Z,6,FALSE),0)))))/100</f>
        <v>1.4099999999999998E-3</v>
      </c>
      <c r="H208">
        <v>2</v>
      </c>
      <c r="I208" s="1">
        <f>IF(C208=1,VLOOKUP(FoxFire!B208,balance!$AF:$AJ,2,FALSE),IF(C208=2,VLOOKUP(B208,balance!$AF:$AJ,3,FALSE),IF(C208=3,VLOOKUP(B208,balance!$AF:$AJ,4,FALSE),IF(C208=4,VLOOKUP(B208,balance!$AF:$AJ,5,FALSE),IF(C208=5,VLOOKUP(B208,balance!$AF:$AK,6,FALSE),0)))))*1000000000000</f>
        <v>182500000000</v>
      </c>
    </row>
    <row r="209" spans="1:9" x14ac:dyDescent="0.3">
      <c r="A209">
        <v>207</v>
      </c>
      <c r="B209">
        <f t="shared" si="7"/>
        <v>42</v>
      </c>
      <c r="C209">
        <f t="shared" si="6"/>
        <v>3</v>
      </c>
      <c r="D209">
        <v>9026</v>
      </c>
      <c r="E209" s="1">
        <f>IF(C209=1,VLOOKUP(B209,balance!$K:$P,2,FALSE),IF(C209=2,VLOOKUP(B209,balance!$K:$P,3,FALSE),IF(C209=3,VLOOKUP(B209,balance!$K:$P,4,FALSE),IF(C209=4,VLOOKUP(B209,balance!$K:$P,5,FALSE),IF(C209=5,VLOOKUP(B209-1,balance!$K:$P,6,FALSE),0)))))</f>
        <v>1275</v>
      </c>
      <c r="F209">
        <v>53</v>
      </c>
      <c r="G209">
        <f>IF(C209=1,VLOOKUP(FoxFire!B209,balance!$U:$Z,2,FALSE),IF(C209=2,VLOOKUP(B209,balance!$U:$Z,3,FALSE),IF(C209=3,VLOOKUP(B209,balance!$U:$Z,4,FALSE),IF(C209=4,VLOOKUP(B209,balance!$U:$Z,5,FALSE),IF(C209=5,VLOOKUP(B209-1,balance!$U:$Z,6,FALSE),0)))))/100</f>
        <v>1.4099999999999998E-3</v>
      </c>
      <c r="H209">
        <v>2</v>
      </c>
      <c r="I209" s="1">
        <f>IF(C209=1,VLOOKUP(FoxFire!B209,balance!$AF:$AJ,2,FALSE),IF(C209=2,VLOOKUP(B209,balance!$AF:$AJ,3,FALSE),IF(C209=3,VLOOKUP(B209,balance!$AF:$AJ,4,FALSE),IF(C209=4,VLOOKUP(B209,balance!$AF:$AJ,5,FALSE),IF(C209=5,VLOOKUP(B209,balance!$AF:$AK,6,FALSE),0)))))*1000000000000</f>
        <v>182500000000</v>
      </c>
    </row>
    <row r="210" spans="1:9" x14ac:dyDescent="0.3">
      <c r="A210">
        <v>208</v>
      </c>
      <c r="B210">
        <f t="shared" si="7"/>
        <v>42</v>
      </c>
      <c r="C210">
        <f t="shared" si="6"/>
        <v>4</v>
      </c>
      <c r="D210">
        <v>9026</v>
      </c>
      <c r="E210" s="1">
        <f>IF(C210=1,VLOOKUP(B210,balance!$K:$P,2,FALSE),IF(C210=2,VLOOKUP(B210,balance!$K:$P,3,FALSE),IF(C210=3,VLOOKUP(B210,balance!$K:$P,4,FALSE),IF(C210=4,VLOOKUP(B210,balance!$K:$P,5,FALSE),IF(C210=5,VLOOKUP(B210-1,balance!$K:$P,6,FALSE),0)))))</f>
        <v>1275</v>
      </c>
      <c r="F210">
        <v>53</v>
      </c>
      <c r="G210">
        <f>IF(C210=1,VLOOKUP(FoxFire!B210,balance!$U:$Z,2,FALSE),IF(C210=2,VLOOKUP(B210,balance!$U:$Z,3,FALSE),IF(C210=3,VLOOKUP(B210,balance!$U:$Z,4,FALSE),IF(C210=4,VLOOKUP(B210,balance!$U:$Z,5,FALSE),IF(C210=5,VLOOKUP(B210-1,balance!$U:$Z,6,FALSE),0)))))/100</f>
        <v>1.4099999999999998E-3</v>
      </c>
      <c r="H210">
        <v>2</v>
      </c>
      <c r="I210" s="1">
        <f>IF(C210=1,VLOOKUP(FoxFire!B210,balance!$AF:$AJ,2,FALSE),IF(C210=2,VLOOKUP(B210,balance!$AF:$AJ,3,FALSE),IF(C210=3,VLOOKUP(B210,balance!$AF:$AJ,4,FALSE),IF(C210=4,VLOOKUP(B210,balance!$AF:$AJ,5,FALSE),IF(C210=5,VLOOKUP(B210,balance!$AF:$AK,6,FALSE),0)))))*1000000000000</f>
        <v>182500000000</v>
      </c>
    </row>
    <row r="211" spans="1:9" x14ac:dyDescent="0.3">
      <c r="A211">
        <v>209</v>
      </c>
      <c r="B211">
        <f t="shared" si="7"/>
        <v>43</v>
      </c>
      <c r="C211">
        <f t="shared" si="6"/>
        <v>5</v>
      </c>
      <c r="D211">
        <v>9026</v>
      </c>
      <c r="E211" s="1">
        <f>IF(C211=1,VLOOKUP(B211,balance!$K:$P,2,FALSE),IF(C211=2,VLOOKUP(B211,balance!$K:$P,3,FALSE),IF(C211=3,VLOOKUP(B211,balance!$K:$P,4,FALSE),IF(C211=4,VLOOKUP(B211,balance!$K:$P,5,FALSE),IF(C211=5,VLOOKUP(B211-1,balance!$K:$P,6,FALSE),0)))))</f>
        <v>11730</v>
      </c>
      <c r="F211">
        <v>53</v>
      </c>
      <c r="G211">
        <f>IF(C211=1,VLOOKUP(FoxFire!B211,balance!$U:$Z,2,FALSE),IF(C211=2,VLOOKUP(B211,balance!$U:$Z,3,FALSE),IF(C211=3,VLOOKUP(B211,balance!$U:$Z,4,FALSE),IF(C211=4,VLOOKUP(B211,balance!$U:$Z,5,FALSE),IF(C211=5,VLOOKUP(B211-1,balance!$U:$Z,6,FALSE),0)))))/100</f>
        <v>8.1799999999999998E-2</v>
      </c>
      <c r="H211">
        <v>2</v>
      </c>
      <c r="I211" s="1">
        <f>IF(C211=1,VLOOKUP(FoxFire!B211,balance!$AF:$AJ,2,FALSE),IF(C211=2,VLOOKUP(B211,balance!$AF:$AJ,3,FALSE),IF(C211=3,VLOOKUP(B211,balance!$AF:$AJ,4,FALSE),IF(C211=4,VLOOKUP(B211,balance!$AF:$AJ,5,FALSE),IF(C211=5,VLOOKUP(B211,balance!$AF:$AK,6,FALSE),0)))))*1000000000000</f>
        <v>760000000000</v>
      </c>
    </row>
    <row r="212" spans="1:9" x14ac:dyDescent="0.3">
      <c r="A212">
        <v>210</v>
      </c>
      <c r="B212">
        <f t="shared" si="7"/>
        <v>43</v>
      </c>
      <c r="C212">
        <f t="shared" si="6"/>
        <v>1</v>
      </c>
      <c r="D212">
        <v>9026</v>
      </c>
      <c r="E212" s="1">
        <f>IF(C212=1,VLOOKUP(B212,balance!$K:$P,2,FALSE),IF(C212=2,VLOOKUP(B212,balance!$K:$P,3,FALSE),IF(C212=3,VLOOKUP(B212,balance!$K:$P,4,FALSE),IF(C212=4,VLOOKUP(B212,balance!$K:$P,5,FALSE),IF(C212=5,VLOOKUP(B212-1,balance!$K:$P,6,FALSE),0)))))</f>
        <v>1300</v>
      </c>
      <c r="F212">
        <v>53</v>
      </c>
      <c r="G212">
        <f>IF(C212=1,VLOOKUP(FoxFire!B212,balance!$U:$Z,2,FALSE),IF(C212=2,VLOOKUP(B212,balance!$U:$Z,3,FALSE),IF(C212=3,VLOOKUP(B212,balance!$U:$Z,4,FALSE),IF(C212=4,VLOOKUP(B212,balance!$U:$Z,5,FALSE),IF(C212=5,VLOOKUP(B212-1,balance!$U:$Z,6,FALSE),0)))))/100</f>
        <v>1.4199999999999998E-3</v>
      </c>
      <c r="H212">
        <v>2</v>
      </c>
      <c r="I212" s="1">
        <f>IF(C212=1,VLOOKUP(FoxFire!B212,balance!$AF:$AJ,2,FALSE),IF(C212=2,VLOOKUP(B212,balance!$AF:$AJ,3,FALSE),IF(C212=3,VLOOKUP(B212,balance!$AF:$AJ,4,FALSE),IF(C212=4,VLOOKUP(B212,balance!$AF:$AJ,5,FALSE),IF(C212=5,VLOOKUP(B212,balance!$AF:$AK,6,FALSE),0)))))*1000000000000</f>
        <v>190000000000</v>
      </c>
    </row>
    <row r="213" spans="1:9" x14ac:dyDescent="0.3">
      <c r="A213">
        <v>211</v>
      </c>
      <c r="B213">
        <f t="shared" si="7"/>
        <v>43</v>
      </c>
      <c r="C213">
        <f t="shared" si="6"/>
        <v>2</v>
      </c>
      <c r="D213">
        <v>9026</v>
      </c>
      <c r="E213" s="1">
        <f>IF(C213=1,VLOOKUP(B213,balance!$K:$P,2,FALSE),IF(C213=2,VLOOKUP(B213,balance!$K:$P,3,FALSE),IF(C213=3,VLOOKUP(B213,balance!$K:$P,4,FALSE),IF(C213=4,VLOOKUP(B213,balance!$K:$P,5,FALSE),IF(C213=5,VLOOKUP(B213-1,balance!$K:$P,6,FALSE),0)))))</f>
        <v>1300</v>
      </c>
      <c r="F213">
        <v>53</v>
      </c>
      <c r="G213">
        <f>IF(C213=1,VLOOKUP(FoxFire!B213,balance!$U:$Z,2,FALSE),IF(C213=2,VLOOKUP(B213,balance!$U:$Z,3,FALSE),IF(C213=3,VLOOKUP(B213,balance!$U:$Z,4,FALSE),IF(C213=4,VLOOKUP(B213,balance!$U:$Z,5,FALSE),IF(C213=5,VLOOKUP(B213-1,balance!$U:$Z,6,FALSE),0)))))/100</f>
        <v>1.4199999999999998E-3</v>
      </c>
      <c r="H213">
        <v>2</v>
      </c>
      <c r="I213" s="1">
        <f>IF(C213=1,VLOOKUP(FoxFire!B213,balance!$AF:$AJ,2,FALSE),IF(C213=2,VLOOKUP(B213,balance!$AF:$AJ,3,FALSE),IF(C213=3,VLOOKUP(B213,balance!$AF:$AJ,4,FALSE),IF(C213=4,VLOOKUP(B213,balance!$AF:$AJ,5,FALSE),IF(C213=5,VLOOKUP(B213,balance!$AF:$AK,6,FALSE),0)))))*1000000000000</f>
        <v>190000000000</v>
      </c>
    </row>
    <row r="214" spans="1:9" x14ac:dyDescent="0.3">
      <c r="A214">
        <v>212</v>
      </c>
      <c r="B214">
        <f t="shared" si="7"/>
        <v>43</v>
      </c>
      <c r="C214">
        <f t="shared" si="6"/>
        <v>3</v>
      </c>
      <c r="D214">
        <v>9026</v>
      </c>
      <c r="E214" s="1">
        <f>IF(C214=1,VLOOKUP(B214,balance!$K:$P,2,FALSE),IF(C214=2,VLOOKUP(B214,balance!$K:$P,3,FALSE),IF(C214=3,VLOOKUP(B214,balance!$K:$P,4,FALSE),IF(C214=4,VLOOKUP(B214,balance!$K:$P,5,FALSE),IF(C214=5,VLOOKUP(B214-1,balance!$K:$P,6,FALSE),0)))))</f>
        <v>1300</v>
      </c>
      <c r="F214">
        <v>53</v>
      </c>
      <c r="G214">
        <f>IF(C214=1,VLOOKUP(FoxFire!B214,balance!$U:$Z,2,FALSE),IF(C214=2,VLOOKUP(B214,balance!$U:$Z,3,FALSE),IF(C214=3,VLOOKUP(B214,balance!$U:$Z,4,FALSE),IF(C214=4,VLOOKUP(B214,balance!$U:$Z,5,FALSE),IF(C214=5,VLOOKUP(B214-1,balance!$U:$Z,6,FALSE),0)))))/100</f>
        <v>1.4199999999999998E-3</v>
      </c>
      <c r="H214">
        <v>2</v>
      </c>
      <c r="I214" s="1">
        <f>IF(C214=1,VLOOKUP(FoxFire!B214,balance!$AF:$AJ,2,FALSE),IF(C214=2,VLOOKUP(B214,balance!$AF:$AJ,3,FALSE),IF(C214=3,VLOOKUP(B214,balance!$AF:$AJ,4,FALSE),IF(C214=4,VLOOKUP(B214,balance!$AF:$AJ,5,FALSE),IF(C214=5,VLOOKUP(B214,balance!$AF:$AK,6,FALSE),0)))))*1000000000000</f>
        <v>190000000000</v>
      </c>
    </row>
    <row r="215" spans="1:9" x14ac:dyDescent="0.3">
      <c r="A215">
        <v>213</v>
      </c>
      <c r="B215">
        <f t="shared" si="7"/>
        <v>43</v>
      </c>
      <c r="C215">
        <f t="shared" si="6"/>
        <v>4</v>
      </c>
      <c r="D215">
        <v>9026</v>
      </c>
      <c r="E215" s="1">
        <f>IF(C215=1,VLOOKUP(B215,balance!$K:$P,2,FALSE),IF(C215=2,VLOOKUP(B215,balance!$K:$P,3,FALSE),IF(C215=3,VLOOKUP(B215,balance!$K:$P,4,FALSE),IF(C215=4,VLOOKUP(B215,balance!$K:$P,5,FALSE),IF(C215=5,VLOOKUP(B215-1,balance!$K:$P,6,FALSE),0)))))</f>
        <v>1300</v>
      </c>
      <c r="F215">
        <v>53</v>
      </c>
      <c r="G215">
        <f>IF(C215=1,VLOOKUP(FoxFire!B215,balance!$U:$Z,2,FALSE),IF(C215=2,VLOOKUP(B215,balance!$U:$Z,3,FALSE),IF(C215=3,VLOOKUP(B215,balance!$U:$Z,4,FALSE),IF(C215=4,VLOOKUP(B215,balance!$U:$Z,5,FALSE),IF(C215=5,VLOOKUP(B215-1,balance!$U:$Z,6,FALSE),0)))))/100</f>
        <v>1.4199999999999998E-3</v>
      </c>
      <c r="H215">
        <v>2</v>
      </c>
      <c r="I215" s="1">
        <f>IF(C215=1,VLOOKUP(FoxFire!B215,balance!$AF:$AJ,2,FALSE),IF(C215=2,VLOOKUP(B215,balance!$AF:$AJ,3,FALSE),IF(C215=3,VLOOKUP(B215,balance!$AF:$AJ,4,FALSE),IF(C215=4,VLOOKUP(B215,balance!$AF:$AJ,5,FALSE),IF(C215=5,VLOOKUP(B215,balance!$AF:$AK,6,FALSE),0)))))*1000000000000</f>
        <v>190000000000</v>
      </c>
    </row>
    <row r="216" spans="1:9" x14ac:dyDescent="0.3">
      <c r="A216">
        <v>214</v>
      </c>
      <c r="B216">
        <f t="shared" si="7"/>
        <v>44</v>
      </c>
      <c r="C216">
        <f t="shared" si="6"/>
        <v>5</v>
      </c>
      <c r="D216">
        <v>9026</v>
      </c>
      <c r="E216" s="1">
        <f>IF(C216=1,VLOOKUP(B216,balance!$K:$P,2,FALSE),IF(C216=2,VLOOKUP(B216,balance!$K:$P,3,FALSE),IF(C216=3,VLOOKUP(B216,balance!$K:$P,4,FALSE),IF(C216=4,VLOOKUP(B216,balance!$K:$P,5,FALSE),IF(C216=5,VLOOKUP(B216-1,balance!$K:$P,6,FALSE),0)))))</f>
        <v>12220</v>
      </c>
      <c r="F216">
        <v>53</v>
      </c>
      <c r="G216">
        <f>IF(C216=1,VLOOKUP(FoxFire!B216,balance!$U:$Z,2,FALSE),IF(C216=2,VLOOKUP(B216,balance!$U:$Z,3,FALSE),IF(C216=3,VLOOKUP(B216,balance!$U:$Z,4,FALSE),IF(C216=4,VLOOKUP(B216,balance!$U:$Z,5,FALSE),IF(C216=5,VLOOKUP(B216-1,balance!$U:$Z,6,FALSE),0)))))/100</f>
        <v>9.1199999999999989E-2</v>
      </c>
      <c r="H216">
        <v>2</v>
      </c>
      <c r="I216" s="1">
        <f>IF(C216=1,VLOOKUP(FoxFire!B216,balance!$AF:$AJ,2,FALSE),IF(C216=2,VLOOKUP(B216,balance!$AF:$AJ,3,FALSE),IF(C216=3,VLOOKUP(B216,balance!$AF:$AJ,4,FALSE),IF(C216=4,VLOOKUP(B216,balance!$AF:$AJ,5,FALSE),IF(C216=5,VLOOKUP(B216,balance!$AF:$AK,6,FALSE),0)))))*1000000000000</f>
        <v>790000000000</v>
      </c>
    </row>
    <row r="217" spans="1:9" x14ac:dyDescent="0.3">
      <c r="A217">
        <v>215</v>
      </c>
      <c r="B217">
        <f t="shared" si="7"/>
        <v>44</v>
      </c>
      <c r="C217">
        <f t="shared" si="6"/>
        <v>1</v>
      </c>
      <c r="D217">
        <v>9026</v>
      </c>
      <c r="E217" s="1">
        <f>IF(C217=1,VLOOKUP(B217,balance!$K:$P,2,FALSE),IF(C217=2,VLOOKUP(B217,balance!$K:$P,3,FALSE),IF(C217=3,VLOOKUP(B217,balance!$K:$P,4,FALSE),IF(C217=4,VLOOKUP(B217,balance!$K:$P,5,FALSE),IF(C217=5,VLOOKUP(B217-1,balance!$K:$P,6,FALSE),0)))))</f>
        <v>1325</v>
      </c>
      <c r="F217">
        <v>53</v>
      </c>
      <c r="G217">
        <f>IF(C217=1,VLOOKUP(FoxFire!B217,balance!$U:$Z,2,FALSE),IF(C217=2,VLOOKUP(B217,balance!$U:$Z,3,FALSE),IF(C217=3,VLOOKUP(B217,balance!$U:$Z,4,FALSE),IF(C217=4,VLOOKUP(B217,balance!$U:$Z,5,FALSE),IF(C217=5,VLOOKUP(B217-1,balance!$U:$Z,6,FALSE),0)))))/100</f>
        <v>1.4299999999999998E-3</v>
      </c>
      <c r="H217">
        <v>2</v>
      </c>
      <c r="I217" s="1">
        <f>IF(C217=1,VLOOKUP(FoxFire!B217,balance!$AF:$AJ,2,FALSE),IF(C217=2,VLOOKUP(B217,balance!$AF:$AJ,3,FALSE),IF(C217=3,VLOOKUP(B217,balance!$AF:$AJ,4,FALSE),IF(C217=4,VLOOKUP(B217,balance!$AF:$AJ,5,FALSE),IF(C217=5,VLOOKUP(B217,balance!$AF:$AK,6,FALSE),0)))))*1000000000000</f>
        <v>197500000000</v>
      </c>
    </row>
    <row r="218" spans="1:9" x14ac:dyDescent="0.3">
      <c r="A218">
        <v>216</v>
      </c>
      <c r="B218">
        <f t="shared" si="7"/>
        <v>44</v>
      </c>
      <c r="C218">
        <f t="shared" si="6"/>
        <v>2</v>
      </c>
      <c r="D218">
        <v>9026</v>
      </c>
      <c r="E218" s="1">
        <f>IF(C218=1,VLOOKUP(B218,balance!$K:$P,2,FALSE),IF(C218=2,VLOOKUP(B218,balance!$K:$P,3,FALSE),IF(C218=3,VLOOKUP(B218,balance!$K:$P,4,FALSE),IF(C218=4,VLOOKUP(B218,balance!$K:$P,5,FALSE),IF(C218=5,VLOOKUP(B218-1,balance!$K:$P,6,FALSE),0)))))</f>
        <v>1325</v>
      </c>
      <c r="F218">
        <v>53</v>
      </c>
      <c r="G218">
        <f>IF(C218=1,VLOOKUP(FoxFire!B218,balance!$U:$Z,2,FALSE),IF(C218=2,VLOOKUP(B218,balance!$U:$Z,3,FALSE),IF(C218=3,VLOOKUP(B218,balance!$U:$Z,4,FALSE),IF(C218=4,VLOOKUP(B218,balance!$U:$Z,5,FALSE),IF(C218=5,VLOOKUP(B218-1,balance!$U:$Z,6,FALSE),0)))))/100</f>
        <v>1.4299999999999998E-3</v>
      </c>
      <c r="H218">
        <v>2</v>
      </c>
      <c r="I218" s="1">
        <f>IF(C218=1,VLOOKUP(FoxFire!B218,balance!$AF:$AJ,2,FALSE),IF(C218=2,VLOOKUP(B218,balance!$AF:$AJ,3,FALSE),IF(C218=3,VLOOKUP(B218,balance!$AF:$AJ,4,FALSE),IF(C218=4,VLOOKUP(B218,balance!$AF:$AJ,5,FALSE),IF(C218=5,VLOOKUP(B218,balance!$AF:$AK,6,FALSE),0)))))*1000000000000</f>
        <v>197500000000</v>
      </c>
    </row>
    <row r="219" spans="1:9" x14ac:dyDescent="0.3">
      <c r="A219">
        <v>217</v>
      </c>
      <c r="B219">
        <f t="shared" si="7"/>
        <v>44</v>
      </c>
      <c r="C219">
        <f t="shared" si="6"/>
        <v>3</v>
      </c>
      <c r="D219">
        <v>9026</v>
      </c>
      <c r="E219" s="1">
        <f>IF(C219=1,VLOOKUP(B219,balance!$K:$P,2,FALSE),IF(C219=2,VLOOKUP(B219,balance!$K:$P,3,FALSE),IF(C219=3,VLOOKUP(B219,balance!$K:$P,4,FALSE),IF(C219=4,VLOOKUP(B219,balance!$K:$P,5,FALSE),IF(C219=5,VLOOKUP(B219-1,balance!$K:$P,6,FALSE),0)))))</f>
        <v>1325</v>
      </c>
      <c r="F219">
        <v>53</v>
      </c>
      <c r="G219">
        <f>IF(C219=1,VLOOKUP(FoxFire!B219,balance!$U:$Z,2,FALSE),IF(C219=2,VLOOKUP(B219,balance!$U:$Z,3,FALSE),IF(C219=3,VLOOKUP(B219,balance!$U:$Z,4,FALSE),IF(C219=4,VLOOKUP(B219,balance!$U:$Z,5,FALSE),IF(C219=5,VLOOKUP(B219-1,balance!$U:$Z,6,FALSE),0)))))/100</f>
        <v>1.4299999999999998E-3</v>
      </c>
      <c r="H219">
        <v>2</v>
      </c>
      <c r="I219" s="1">
        <f>IF(C219=1,VLOOKUP(FoxFire!B219,balance!$AF:$AJ,2,FALSE),IF(C219=2,VLOOKUP(B219,balance!$AF:$AJ,3,FALSE),IF(C219=3,VLOOKUP(B219,balance!$AF:$AJ,4,FALSE),IF(C219=4,VLOOKUP(B219,balance!$AF:$AJ,5,FALSE),IF(C219=5,VLOOKUP(B219,balance!$AF:$AK,6,FALSE),0)))))*1000000000000</f>
        <v>197500000000</v>
      </c>
    </row>
    <row r="220" spans="1:9" x14ac:dyDescent="0.3">
      <c r="A220">
        <v>218</v>
      </c>
      <c r="B220">
        <f t="shared" si="7"/>
        <v>44</v>
      </c>
      <c r="C220">
        <f t="shared" si="6"/>
        <v>4</v>
      </c>
      <c r="D220">
        <v>9026</v>
      </c>
      <c r="E220" s="1">
        <f>IF(C220=1,VLOOKUP(B220,balance!$K:$P,2,FALSE),IF(C220=2,VLOOKUP(B220,balance!$K:$P,3,FALSE),IF(C220=3,VLOOKUP(B220,balance!$K:$P,4,FALSE),IF(C220=4,VLOOKUP(B220,balance!$K:$P,5,FALSE),IF(C220=5,VLOOKUP(B220-1,balance!$K:$P,6,FALSE),0)))))</f>
        <v>1325</v>
      </c>
      <c r="F220">
        <v>53</v>
      </c>
      <c r="G220">
        <f>IF(C220=1,VLOOKUP(FoxFire!B220,balance!$U:$Z,2,FALSE),IF(C220=2,VLOOKUP(B220,balance!$U:$Z,3,FALSE),IF(C220=3,VLOOKUP(B220,balance!$U:$Z,4,FALSE),IF(C220=4,VLOOKUP(B220,balance!$U:$Z,5,FALSE),IF(C220=5,VLOOKUP(B220-1,balance!$U:$Z,6,FALSE),0)))))/100</f>
        <v>1.4299999999999998E-3</v>
      </c>
      <c r="H220">
        <v>2</v>
      </c>
      <c r="I220" s="1">
        <f>IF(C220=1,VLOOKUP(FoxFire!B220,balance!$AF:$AJ,2,FALSE),IF(C220=2,VLOOKUP(B220,balance!$AF:$AJ,3,FALSE),IF(C220=3,VLOOKUP(B220,balance!$AF:$AJ,4,FALSE),IF(C220=4,VLOOKUP(B220,balance!$AF:$AJ,5,FALSE),IF(C220=5,VLOOKUP(B220,balance!$AF:$AK,6,FALSE),0)))))*1000000000000</f>
        <v>197500000000</v>
      </c>
    </row>
    <row r="221" spans="1:9" x14ac:dyDescent="0.3">
      <c r="A221">
        <v>219</v>
      </c>
      <c r="B221">
        <f t="shared" si="7"/>
        <v>45</v>
      </c>
      <c r="C221">
        <f t="shared" si="6"/>
        <v>5</v>
      </c>
      <c r="D221">
        <v>9026</v>
      </c>
      <c r="E221" s="1">
        <f>IF(C221=1,VLOOKUP(B221,balance!$K:$P,2,FALSE),IF(C221=2,VLOOKUP(B221,balance!$K:$P,3,FALSE),IF(C221=3,VLOOKUP(B221,balance!$K:$P,4,FALSE),IF(C221=4,VLOOKUP(B221,balance!$K:$P,5,FALSE),IF(C221=5,VLOOKUP(B221-1,balance!$K:$P,6,FALSE),0)))))</f>
        <v>12720</v>
      </c>
      <c r="F221">
        <v>53</v>
      </c>
      <c r="G221">
        <f>IF(C221=1,VLOOKUP(FoxFire!B221,balance!$U:$Z,2,FALSE),IF(C221=2,VLOOKUP(B221,balance!$U:$Z,3,FALSE),IF(C221=3,VLOOKUP(B221,balance!$U:$Z,4,FALSE),IF(C221=4,VLOOKUP(B221,balance!$U:$Z,5,FALSE),IF(C221=5,VLOOKUP(B221-1,balance!$U:$Z,6,FALSE),0)))))/100</f>
        <v>0.1016</v>
      </c>
      <c r="H221">
        <v>2</v>
      </c>
      <c r="I221" s="1">
        <f>IF(C221=1,VLOOKUP(FoxFire!B221,balance!$AF:$AJ,2,FALSE),IF(C221=2,VLOOKUP(B221,balance!$AF:$AJ,3,FALSE),IF(C221=3,VLOOKUP(B221,balance!$AF:$AJ,4,FALSE),IF(C221=4,VLOOKUP(B221,balance!$AF:$AJ,5,FALSE),IF(C221=5,VLOOKUP(B221,balance!$AF:$AK,6,FALSE),0)))))*1000000000000</f>
        <v>820000000000</v>
      </c>
    </row>
    <row r="222" spans="1:9" x14ac:dyDescent="0.3">
      <c r="A222">
        <v>220</v>
      </c>
      <c r="B222">
        <f t="shared" si="7"/>
        <v>45</v>
      </c>
      <c r="C222">
        <f t="shared" si="6"/>
        <v>1</v>
      </c>
      <c r="D222">
        <v>9026</v>
      </c>
      <c r="E222" s="1">
        <f>IF(C222=1,VLOOKUP(B222,balance!$K:$P,2,FALSE),IF(C222=2,VLOOKUP(B222,balance!$K:$P,3,FALSE),IF(C222=3,VLOOKUP(B222,balance!$K:$P,4,FALSE),IF(C222=4,VLOOKUP(B222,balance!$K:$P,5,FALSE),IF(C222=5,VLOOKUP(B222-1,balance!$K:$P,6,FALSE),0)))))</f>
        <v>1350</v>
      </c>
      <c r="F222">
        <v>53</v>
      </c>
      <c r="G222">
        <f>IF(C222=1,VLOOKUP(FoxFire!B222,balance!$U:$Z,2,FALSE),IF(C222=2,VLOOKUP(B222,balance!$U:$Z,3,FALSE),IF(C222=3,VLOOKUP(B222,balance!$U:$Z,4,FALSE),IF(C222=4,VLOOKUP(B222,balance!$U:$Z,5,FALSE),IF(C222=5,VLOOKUP(B222-1,balance!$U:$Z,6,FALSE),0)))))/100</f>
        <v>1.4399999999999999E-3</v>
      </c>
      <c r="H222">
        <v>2</v>
      </c>
      <c r="I222" s="1">
        <f>IF(C222=1,VLOOKUP(FoxFire!B222,balance!$AF:$AJ,2,FALSE),IF(C222=2,VLOOKUP(B222,balance!$AF:$AJ,3,FALSE),IF(C222=3,VLOOKUP(B222,balance!$AF:$AJ,4,FALSE),IF(C222=4,VLOOKUP(B222,balance!$AF:$AJ,5,FALSE),IF(C222=5,VLOOKUP(B222,balance!$AF:$AK,6,FALSE),0)))))*1000000000000</f>
        <v>205000000000</v>
      </c>
    </row>
    <row r="223" spans="1:9" x14ac:dyDescent="0.3">
      <c r="A223">
        <v>221</v>
      </c>
      <c r="B223">
        <f t="shared" si="7"/>
        <v>45</v>
      </c>
      <c r="C223">
        <f t="shared" si="6"/>
        <v>2</v>
      </c>
      <c r="D223">
        <v>9026</v>
      </c>
      <c r="E223" s="1">
        <f>IF(C223=1,VLOOKUP(B223,balance!$K:$P,2,FALSE),IF(C223=2,VLOOKUP(B223,balance!$K:$P,3,FALSE),IF(C223=3,VLOOKUP(B223,balance!$K:$P,4,FALSE),IF(C223=4,VLOOKUP(B223,balance!$K:$P,5,FALSE),IF(C223=5,VLOOKUP(B223-1,balance!$K:$P,6,FALSE),0)))))</f>
        <v>1350</v>
      </c>
      <c r="F223">
        <v>53</v>
      </c>
      <c r="G223">
        <f>IF(C223=1,VLOOKUP(FoxFire!B223,balance!$U:$Z,2,FALSE),IF(C223=2,VLOOKUP(B223,balance!$U:$Z,3,FALSE),IF(C223=3,VLOOKUP(B223,balance!$U:$Z,4,FALSE),IF(C223=4,VLOOKUP(B223,balance!$U:$Z,5,FALSE),IF(C223=5,VLOOKUP(B223-1,balance!$U:$Z,6,FALSE),0)))))/100</f>
        <v>1.4399999999999999E-3</v>
      </c>
      <c r="H223">
        <v>2</v>
      </c>
      <c r="I223" s="1">
        <f>IF(C223=1,VLOOKUP(FoxFire!B223,balance!$AF:$AJ,2,FALSE),IF(C223=2,VLOOKUP(B223,balance!$AF:$AJ,3,FALSE),IF(C223=3,VLOOKUP(B223,balance!$AF:$AJ,4,FALSE),IF(C223=4,VLOOKUP(B223,balance!$AF:$AJ,5,FALSE),IF(C223=5,VLOOKUP(B223,balance!$AF:$AK,6,FALSE),0)))))*1000000000000</f>
        <v>205000000000</v>
      </c>
    </row>
    <row r="224" spans="1:9" x14ac:dyDescent="0.3">
      <c r="A224">
        <v>222</v>
      </c>
      <c r="B224">
        <f t="shared" si="7"/>
        <v>45</v>
      </c>
      <c r="C224">
        <f t="shared" si="6"/>
        <v>3</v>
      </c>
      <c r="D224">
        <v>9026</v>
      </c>
      <c r="E224" s="1">
        <f>IF(C224=1,VLOOKUP(B224,balance!$K:$P,2,FALSE),IF(C224=2,VLOOKUP(B224,balance!$K:$P,3,FALSE),IF(C224=3,VLOOKUP(B224,balance!$K:$P,4,FALSE),IF(C224=4,VLOOKUP(B224,balance!$K:$P,5,FALSE),IF(C224=5,VLOOKUP(B224-1,balance!$K:$P,6,FALSE),0)))))</f>
        <v>1350</v>
      </c>
      <c r="F224">
        <v>53</v>
      </c>
      <c r="G224">
        <f>IF(C224=1,VLOOKUP(FoxFire!B224,balance!$U:$Z,2,FALSE),IF(C224=2,VLOOKUP(B224,balance!$U:$Z,3,FALSE),IF(C224=3,VLOOKUP(B224,balance!$U:$Z,4,FALSE),IF(C224=4,VLOOKUP(B224,balance!$U:$Z,5,FALSE),IF(C224=5,VLOOKUP(B224-1,balance!$U:$Z,6,FALSE),0)))))/100</f>
        <v>1.4399999999999999E-3</v>
      </c>
      <c r="H224">
        <v>2</v>
      </c>
      <c r="I224" s="1">
        <f>IF(C224=1,VLOOKUP(FoxFire!B224,balance!$AF:$AJ,2,FALSE),IF(C224=2,VLOOKUP(B224,balance!$AF:$AJ,3,FALSE),IF(C224=3,VLOOKUP(B224,balance!$AF:$AJ,4,FALSE),IF(C224=4,VLOOKUP(B224,balance!$AF:$AJ,5,FALSE),IF(C224=5,VLOOKUP(B224,balance!$AF:$AK,6,FALSE),0)))))*1000000000000</f>
        <v>205000000000</v>
      </c>
    </row>
    <row r="225" spans="1:9" x14ac:dyDescent="0.3">
      <c r="A225">
        <v>223</v>
      </c>
      <c r="B225">
        <f t="shared" si="7"/>
        <v>45</v>
      </c>
      <c r="C225">
        <f t="shared" si="6"/>
        <v>4</v>
      </c>
      <c r="D225">
        <v>9026</v>
      </c>
      <c r="E225" s="1">
        <f>IF(C225=1,VLOOKUP(B225,balance!$K:$P,2,FALSE),IF(C225=2,VLOOKUP(B225,balance!$K:$P,3,FALSE),IF(C225=3,VLOOKUP(B225,balance!$K:$P,4,FALSE),IF(C225=4,VLOOKUP(B225,balance!$K:$P,5,FALSE),IF(C225=5,VLOOKUP(B225-1,balance!$K:$P,6,FALSE),0)))))</f>
        <v>1350</v>
      </c>
      <c r="F225">
        <v>53</v>
      </c>
      <c r="G225">
        <f>IF(C225=1,VLOOKUP(FoxFire!B225,balance!$U:$Z,2,FALSE),IF(C225=2,VLOOKUP(B225,balance!$U:$Z,3,FALSE),IF(C225=3,VLOOKUP(B225,balance!$U:$Z,4,FALSE),IF(C225=4,VLOOKUP(B225,balance!$U:$Z,5,FALSE),IF(C225=5,VLOOKUP(B225-1,balance!$U:$Z,6,FALSE),0)))))/100</f>
        <v>1.4399999999999999E-3</v>
      </c>
      <c r="H225">
        <v>2</v>
      </c>
      <c r="I225" s="1">
        <f>IF(C225=1,VLOOKUP(FoxFire!B225,balance!$AF:$AJ,2,FALSE),IF(C225=2,VLOOKUP(B225,balance!$AF:$AJ,3,FALSE),IF(C225=3,VLOOKUP(B225,balance!$AF:$AJ,4,FALSE),IF(C225=4,VLOOKUP(B225,balance!$AF:$AJ,5,FALSE),IF(C225=5,VLOOKUP(B225,balance!$AF:$AK,6,FALSE),0)))))*1000000000000</f>
        <v>205000000000</v>
      </c>
    </row>
    <row r="226" spans="1:9" x14ac:dyDescent="0.3">
      <c r="A226">
        <v>224</v>
      </c>
      <c r="B226">
        <f t="shared" si="7"/>
        <v>46</v>
      </c>
      <c r="C226">
        <f t="shared" si="6"/>
        <v>5</v>
      </c>
      <c r="D226">
        <v>9026</v>
      </c>
      <c r="E226" s="1">
        <f>IF(C226=1,VLOOKUP(B226,balance!$K:$P,2,FALSE),IF(C226=2,VLOOKUP(B226,balance!$K:$P,3,FALSE),IF(C226=3,VLOOKUP(B226,balance!$K:$P,4,FALSE),IF(C226=4,VLOOKUP(B226,balance!$K:$P,5,FALSE),IF(C226=5,VLOOKUP(B226-1,balance!$K:$P,6,FALSE),0)))))</f>
        <v>13230</v>
      </c>
      <c r="F226">
        <v>53</v>
      </c>
      <c r="G226">
        <f>IF(C226=1,VLOOKUP(FoxFire!B226,balance!$U:$Z,2,FALSE),IF(C226=2,VLOOKUP(B226,balance!$U:$Z,3,FALSE),IF(C226=3,VLOOKUP(B226,balance!$U:$Z,4,FALSE),IF(C226=4,VLOOKUP(B226,balance!$U:$Z,5,FALSE),IF(C226=5,VLOOKUP(B226-1,balance!$U:$Z,6,FALSE),0)))))/100</f>
        <v>0.11310000000000001</v>
      </c>
      <c r="H226">
        <v>2</v>
      </c>
      <c r="I226" s="1">
        <f>IF(C226=1,VLOOKUP(FoxFire!B226,balance!$AF:$AJ,2,FALSE),IF(C226=2,VLOOKUP(B226,balance!$AF:$AJ,3,FALSE),IF(C226=3,VLOOKUP(B226,balance!$AF:$AJ,4,FALSE),IF(C226=4,VLOOKUP(B226,balance!$AF:$AJ,5,FALSE),IF(C226=5,VLOOKUP(B226,balance!$AF:$AK,6,FALSE),0)))))*1000000000000</f>
        <v>850000000000</v>
      </c>
    </row>
    <row r="227" spans="1:9" x14ac:dyDescent="0.3">
      <c r="A227">
        <v>225</v>
      </c>
      <c r="B227">
        <f t="shared" si="7"/>
        <v>46</v>
      </c>
      <c r="C227">
        <f t="shared" si="6"/>
        <v>1</v>
      </c>
      <c r="D227">
        <v>9026</v>
      </c>
      <c r="E227" s="1">
        <f>IF(C227=1,VLOOKUP(B227,balance!$K:$P,2,FALSE),IF(C227=2,VLOOKUP(B227,balance!$K:$P,3,FALSE),IF(C227=3,VLOOKUP(B227,balance!$K:$P,4,FALSE),IF(C227=4,VLOOKUP(B227,balance!$K:$P,5,FALSE),IF(C227=5,VLOOKUP(B227-1,balance!$K:$P,6,FALSE),0)))))</f>
        <v>1375</v>
      </c>
      <c r="F227">
        <v>53</v>
      </c>
      <c r="G227">
        <f>IF(C227=1,VLOOKUP(FoxFire!B227,balance!$U:$Z,2,FALSE),IF(C227=2,VLOOKUP(B227,balance!$U:$Z,3,FALSE),IF(C227=3,VLOOKUP(B227,balance!$U:$Z,4,FALSE),IF(C227=4,VLOOKUP(B227,balance!$U:$Z,5,FALSE),IF(C227=5,VLOOKUP(B227-1,balance!$U:$Z,6,FALSE),0)))))/100</f>
        <v>1.4499999999999999E-3</v>
      </c>
      <c r="H227">
        <v>2</v>
      </c>
      <c r="I227" s="1">
        <f>IF(C227=1,VLOOKUP(FoxFire!B227,balance!$AF:$AJ,2,FALSE),IF(C227=2,VLOOKUP(B227,balance!$AF:$AJ,3,FALSE),IF(C227=3,VLOOKUP(B227,balance!$AF:$AJ,4,FALSE),IF(C227=4,VLOOKUP(B227,balance!$AF:$AJ,5,FALSE),IF(C227=5,VLOOKUP(B227,balance!$AF:$AK,6,FALSE),0)))))*1000000000000</f>
        <v>212500000000</v>
      </c>
    </row>
    <row r="228" spans="1:9" x14ac:dyDescent="0.3">
      <c r="A228">
        <v>226</v>
      </c>
      <c r="B228">
        <f t="shared" si="7"/>
        <v>46</v>
      </c>
      <c r="C228">
        <f t="shared" si="6"/>
        <v>2</v>
      </c>
      <c r="D228">
        <v>9026</v>
      </c>
      <c r="E228" s="1">
        <f>IF(C228=1,VLOOKUP(B228,balance!$K:$P,2,FALSE),IF(C228=2,VLOOKUP(B228,balance!$K:$P,3,FALSE),IF(C228=3,VLOOKUP(B228,balance!$K:$P,4,FALSE),IF(C228=4,VLOOKUP(B228,balance!$K:$P,5,FALSE),IF(C228=5,VLOOKUP(B228-1,balance!$K:$P,6,FALSE),0)))))</f>
        <v>1375</v>
      </c>
      <c r="F228">
        <v>53</v>
      </c>
      <c r="G228">
        <f>IF(C228=1,VLOOKUP(FoxFire!B228,balance!$U:$Z,2,FALSE),IF(C228=2,VLOOKUP(B228,balance!$U:$Z,3,FALSE),IF(C228=3,VLOOKUP(B228,balance!$U:$Z,4,FALSE),IF(C228=4,VLOOKUP(B228,balance!$U:$Z,5,FALSE),IF(C228=5,VLOOKUP(B228-1,balance!$U:$Z,6,FALSE),0)))))/100</f>
        <v>1.4499999999999999E-3</v>
      </c>
      <c r="H228">
        <v>2</v>
      </c>
      <c r="I228" s="1">
        <f>IF(C228=1,VLOOKUP(FoxFire!B228,balance!$AF:$AJ,2,FALSE),IF(C228=2,VLOOKUP(B228,balance!$AF:$AJ,3,FALSE),IF(C228=3,VLOOKUP(B228,balance!$AF:$AJ,4,FALSE),IF(C228=4,VLOOKUP(B228,balance!$AF:$AJ,5,FALSE),IF(C228=5,VLOOKUP(B228,balance!$AF:$AK,6,FALSE),0)))))*1000000000000</f>
        <v>212500000000</v>
      </c>
    </row>
    <row r="229" spans="1:9" x14ac:dyDescent="0.3">
      <c r="A229">
        <v>227</v>
      </c>
      <c r="B229">
        <f t="shared" si="7"/>
        <v>46</v>
      </c>
      <c r="C229">
        <f t="shared" si="6"/>
        <v>3</v>
      </c>
      <c r="D229">
        <v>9026</v>
      </c>
      <c r="E229" s="1">
        <f>IF(C229=1,VLOOKUP(B229,balance!$K:$P,2,FALSE),IF(C229=2,VLOOKUP(B229,balance!$K:$P,3,FALSE),IF(C229=3,VLOOKUP(B229,balance!$K:$P,4,FALSE),IF(C229=4,VLOOKUP(B229,balance!$K:$P,5,FALSE),IF(C229=5,VLOOKUP(B229-1,balance!$K:$P,6,FALSE),0)))))</f>
        <v>1375</v>
      </c>
      <c r="F229">
        <v>53</v>
      </c>
      <c r="G229">
        <f>IF(C229=1,VLOOKUP(FoxFire!B229,balance!$U:$Z,2,FALSE),IF(C229=2,VLOOKUP(B229,balance!$U:$Z,3,FALSE),IF(C229=3,VLOOKUP(B229,balance!$U:$Z,4,FALSE),IF(C229=4,VLOOKUP(B229,balance!$U:$Z,5,FALSE),IF(C229=5,VLOOKUP(B229-1,balance!$U:$Z,6,FALSE),0)))))/100</f>
        <v>1.4499999999999999E-3</v>
      </c>
      <c r="H229">
        <v>2</v>
      </c>
      <c r="I229" s="1">
        <f>IF(C229=1,VLOOKUP(FoxFire!B229,balance!$AF:$AJ,2,FALSE),IF(C229=2,VLOOKUP(B229,balance!$AF:$AJ,3,FALSE),IF(C229=3,VLOOKUP(B229,balance!$AF:$AJ,4,FALSE),IF(C229=4,VLOOKUP(B229,balance!$AF:$AJ,5,FALSE),IF(C229=5,VLOOKUP(B229,balance!$AF:$AK,6,FALSE),0)))))*1000000000000</f>
        <v>212500000000</v>
      </c>
    </row>
    <row r="230" spans="1:9" x14ac:dyDescent="0.3">
      <c r="A230">
        <v>228</v>
      </c>
      <c r="B230">
        <f t="shared" si="7"/>
        <v>46</v>
      </c>
      <c r="C230">
        <f t="shared" si="6"/>
        <v>4</v>
      </c>
      <c r="D230">
        <v>9026</v>
      </c>
      <c r="E230" s="1">
        <f>IF(C230=1,VLOOKUP(B230,balance!$K:$P,2,FALSE),IF(C230=2,VLOOKUP(B230,balance!$K:$P,3,FALSE),IF(C230=3,VLOOKUP(B230,balance!$K:$P,4,FALSE),IF(C230=4,VLOOKUP(B230,balance!$K:$P,5,FALSE),IF(C230=5,VLOOKUP(B230-1,balance!$K:$P,6,FALSE),0)))))</f>
        <v>1375</v>
      </c>
      <c r="F230">
        <v>53</v>
      </c>
      <c r="G230">
        <f>IF(C230=1,VLOOKUP(FoxFire!B230,balance!$U:$Z,2,FALSE),IF(C230=2,VLOOKUP(B230,balance!$U:$Z,3,FALSE),IF(C230=3,VLOOKUP(B230,balance!$U:$Z,4,FALSE),IF(C230=4,VLOOKUP(B230,balance!$U:$Z,5,FALSE),IF(C230=5,VLOOKUP(B230-1,balance!$U:$Z,6,FALSE),0)))))/100</f>
        <v>1.4499999999999999E-3</v>
      </c>
      <c r="H230">
        <v>2</v>
      </c>
      <c r="I230" s="1">
        <f>IF(C230=1,VLOOKUP(FoxFire!B230,balance!$AF:$AJ,2,FALSE),IF(C230=2,VLOOKUP(B230,balance!$AF:$AJ,3,FALSE),IF(C230=3,VLOOKUP(B230,balance!$AF:$AJ,4,FALSE),IF(C230=4,VLOOKUP(B230,balance!$AF:$AJ,5,FALSE),IF(C230=5,VLOOKUP(B230,balance!$AF:$AK,6,FALSE),0)))))*1000000000000</f>
        <v>212500000000</v>
      </c>
    </row>
    <row r="231" spans="1:9" x14ac:dyDescent="0.3">
      <c r="A231">
        <v>229</v>
      </c>
      <c r="B231">
        <f t="shared" si="7"/>
        <v>47</v>
      </c>
      <c r="C231">
        <f t="shared" si="6"/>
        <v>5</v>
      </c>
      <c r="D231">
        <v>9026</v>
      </c>
      <c r="E231" s="1">
        <f>IF(C231=1,VLOOKUP(B231,balance!$K:$P,2,FALSE),IF(C231=2,VLOOKUP(B231,balance!$K:$P,3,FALSE),IF(C231=3,VLOOKUP(B231,balance!$K:$P,4,FALSE),IF(C231=4,VLOOKUP(B231,balance!$K:$P,5,FALSE),IF(C231=5,VLOOKUP(B231-1,balance!$K:$P,6,FALSE),0)))))</f>
        <v>13750</v>
      </c>
      <c r="F231">
        <v>53</v>
      </c>
      <c r="G231">
        <f>IF(C231=1,VLOOKUP(FoxFire!B231,balance!$U:$Z,2,FALSE),IF(C231=2,VLOOKUP(B231,balance!$U:$Z,3,FALSE),IF(C231=3,VLOOKUP(B231,balance!$U:$Z,4,FALSE),IF(C231=4,VLOOKUP(B231,balance!$U:$Z,5,FALSE),IF(C231=5,VLOOKUP(B231-1,balance!$U:$Z,6,FALSE),0)))))/100</f>
        <v>0.1258</v>
      </c>
      <c r="H231">
        <v>2</v>
      </c>
      <c r="I231" s="1">
        <f>IF(C231=1,VLOOKUP(FoxFire!B231,balance!$AF:$AJ,2,FALSE),IF(C231=2,VLOOKUP(B231,balance!$AF:$AJ,3,FALSE),IF(C231=3,VLOOKUP(B231,balance!$AF:$AJ,4,FALSE),IF(C231=4,VLOOKUP(B231,balance!$AF:$AJ,5,FALSE),IF(C231=5,VLOOKUP(B231,balance!$AF:$AK,6,FALSE),0)))))*1000000000000</f>
        <v>880000000000</v>
      </c>
    </row>
    <row r="232" spans="1:9" x14ac:dyDescent="0.3">
      <c r="A232">
        <v>230</v>
      </c>
      <c r="B232">
        <f t="shared" si="7"/>
        <v>47</v>
      </c>
      <c r="C232">
        <f t="shared" si="6"/>
        <v>1</v>
      </c>
      <c r="D232">
        <v>9026</v>
      </c>
      <c r="E232" s="1">
        <f>IF(C232=1,VLOOKUP(B232,balance!$K:$P,2,FALSE),IF(C232=2,VLOOKUP(B232,balance!$K:$P,3,FALSE),IF(C232=3,VLOOKUP(B232,balance!$K:$P,4,FALSE),IF(C232=4,VLOOKUP(B232,balance!$K:$P,5,FALSE),IF(C232=5,VLOOKUP(B232-1,balance!$K:$P,6,FALSE),0)))))</f>
        <v>1400</v>
      </c>
      <c r="F232">
        <v>53</v>
      </c>
      <c r="G232">
        <f>IF(C232=1,VLOOKUP(FoxFire!B232,balance!$U:$Z,2,FALSE),IF(C232=2,VLOOKUP(B232,balance!$U:$Z,3,FALSE),IF(C232=3,VLOOKUP(B232,balance!$U:$Z,4,FALSE),IF(C232=4,VLOOKUP(B232,balance!$U:$Z,5,FALSE),IF(C232=5,VLOOKUP(B232-1,balance!$U:$Z,6,FALSE),0)))))/100</f>
        <v>1.4599999999999999E-3</v>
      </c>
      <c r="H232">
        <v>2</v>
      </c>
      <c r="I232" s="1">
        <f>IF(C232=1,VLOOKUP(FoxFire!B232,balance!$AF:$AJ,2,FALSE),IF(C232=2,VLOOKUP(B232,balance!$AF:$AJ,3,FALSE),IF(C232=3,VLOOKUP(B232,balance!$AF:$AJ,4,FALSE),IF(C232=4,VLOOKUP(B232,balance!$AF:$AJ,5,FALSE),IF(C232=5,VLOOKUP(B232,balance!$AF:$AK,6,FALSE),0)))))*1000000000000</f>
        <v>220000000000</v>
      </c>
    </row>
    <row r="233" spans="1:9" x14ac:dyDescent="0.3">
      <c r="A233">
        <v>231</v>
      </c>
      <c r="B233">
        <f t="shared" si="7"/>
        <v>47</v>
      </c>
      <c r="C233">
        <f t="shared" si="6"/>
        <v>2</v>
      </c>
      <c r="D233">
        <v>9026</v>
      </c>
      <c r="E233" s="1">
        <f>IF(C233=1,VLOOKUP(B233,balance!$K:$P,2,FALSE),IF(C233=2,VLOOKUP(B233,balance!$K:$P,3,FALSE),IF(C233=3,VLOOKUP(B233,balance!$K:$P,4,FALSE),IF(C233=4,VLOOKUP(B233,balance!$K:$P,5,FALSE),IF(C233=5,VLOOKUP(B233-1,balance!$K:$P,6,FALSE),0)))))</f>
        <v>1400</v>
      </c>
      <c r="F233">
        <v>53</v>
      </c>
      <c r="G233">
        <f>IF(C233=1,VLOOKUP(FoxFire!B233,balance!$U:$Z,2,FALSE),IF(C233=2,VLOOKUP(B233,balance!$U:$Z,3,FALSE),IF(C233=3,VLOOKUP(B233,balance!$U:$Z,4,FALSE),IF(C233=4,VLOOKUP(B233,balance!$U:$Z,5,FALSE),IF(C233=5,VLOOKUP(B233-1,balance!$U:$Z,6,FALSE),0)))))/100</f>
        <v>1.4599999999999999E-3</v>
      </c>
      <c r="H233">
        <v>2</v>
      </c>
      <c r="I233" s="1">
        <f>IF(C233=1,VLOOKUP(FoxFire!B233,balance!$AF:$AJ,2,FALSE),IF(C233=2,VLOOKUP(B233,balance!$AF:$AJ,3,FALSE),IF(C233=3,VLOOKUP(B233,balance!$AF:$AJ,4,FALSE),IF(C233=4,VLOOKUP(B233,balance!$AF:$AJ,5,FALSE),IF(C233=5,VLOOKUP(B233,balance!$AF:$AK,6,FALSE),0)))))*1000000000000</f>
        <v>220000000000</v>
      </c>
    </row>
    <row r="234" spans="1:9" x14ac:dyDescent="0.3">
      <c r="A234">
        <v>232</v>
      </c>
      <c r="B234">
        <f t="shared" si="7"/>
        <v>47</v>
      </c>
      <c r="C234">
        <f t="shared" si="6"/>
        <v>3</v>
      </c>
      <c r="D234">
        <v>9026</v>
      </c>
      <c r="E234" s="1">
        <f>IF(C234=1,VLOOKUP(B234,balance!$K:$P,2,FALSE),IF(C234=2,VLOOKUP(B234,balance!$K:$P,3,FALSE),IF(C234=3,VLOOKUP(B234,balance!$K:$P,4,FALSE),IF(C234=4,VLOOKUP(B234,balance!$K:$P,5,FALSE),IF(C234=5,VLOOKUP(B234-1,balance!$K:$P,6,FALSE),0)))))</f>
        <v>1400</v>
      </c>
      <c r="F234">
        <v>53</v>
      </c>
      <c r="G234">
        <f>IF(C234=1,VLOOKUP(FoxFire!B234,balance!$U:$Z,2,FALSE),IF(C234=2,VLOOKUP(B234,balance!$U:$Z,3,FALSE),IF(C234=3,VLOOKUP(B234,balance!$U:$Z,4,FALSE),IF(C234=4,VLOOKUP(B234,balance!$U:$Z,5,FALSE),IF(C234=5,VLOOKUP(B234-1,balance!$U:$Z,6,FALSE),0)))))/100</f>
        <v>1.4599999999999999E-3</v>
      </c>
      <c r="H234">
        <v>2</v>
      </c>
      <c r="I234" s="1">
        <f>IF(C234=1,VLOOKUP(FoxFire!B234,balance!$AF:$AJ,2,FALSE),IF(C234=2,VLOOKUP(B234,balance!$AF:$AJ,3,FALSE),IF(C234=3,VLOOKUP(B234,balance!$AF:$AJ,4,FALSE),IF(C234=4,VLOOKUP(B234,balance!$AF:$AJ,5,FALSE),IF(C234=5,VLOOKUP(B234,balance!$AF:$AK,6,FALSE),0)))))*1000000000000</f>
        <v>220000000000</v>
      </c>
    </row>
    <row r="235" spans="1:9" x14ac:dyDescent="0.3">
      <c r="A235">
        <v>233</v>
      </c>
      <c r="B235">
        <f t="shared" si="7"/>
        <v>47</v>
      </c>
      <c r="C235">
        <f t="shared" si="6"/>
        <v>4</v>
      </c>
      <c r="D235">
        <v>9026</v>
      </c>
      <c r="E235" s="1">
        <f>IF(C235=1,VLOOKUP(B235,balance!$K:$P,2,FALSE),IF(C235=2,VLOOKUP(B235,balance!$K:$P,3,FALSE),IF(C235=3,VLOOKUP(B235,balance!$K:$P,4,FALSE),IF(C235=4,VLOOKUP(B235,balance!$K:$P,5,FALSE),IF(C235=5,VLOOKUP(B235-1,balance!$K:$P,6,FALSE),0)))))</f>
        <v>1400</v>
      </c>
      <c r="F235">
        <v>53</v>
      </c>
      <c r="G235">
        <f>IF(C235=1,VLOOKUP(FoxFire!B235,balance!$U:$Z,2,FALSE),IF(C235=2,VLOOKUP(B235,balance!$U:$Z,3,FALSE),IF(C235=3,VLOOKUP(B235,balance!$U:$Z,4,FALSE),IF(C235=4,VLOOKUP(B235,balance!$U:$Z,5,FALSE),IF(C235=5,VLOOKUP(B235-1,balance!$U:$Z,6,FALSE),0)))))/100</f>
        <v>1.4599999999999999E-3</v>
      </c>
      <c r="H235">
        <v>2</v>
      </c>
      <c r="I235" s="1">
        <f>IF(C235=1,VLOOKUP(FoxFire!B235,balance!$AF:$AJ,2,FALSE),IF(C235=2,VLOOKUP(B235,balance!$AF:$AJ,3,FALSE),IF(C235=3,VLOOKUP(B235,balance!$AF:$AJ,4,FALSE),IF(C235=4,VLOOKUP(B235,balance!$AF:$AJ,5,FALSE),IF(C235=5,VLOOKUP(B235,balance!$AF:$AK,6,FALSE),0)))))*1000000000000</f>
        <v>220000000000</v>
      </c>
    </row>
    <row r="236" spans="1:9" x14ac:dyDescent="0.3">
      <c r="A236">
        <v>234</v>
      </c>
      <c r="B236">
        <f t="shared" si="7"/>
        <v>48</v>
      </c>
      <c r="C236">
        <f t="shared" si="6"/>
        <v>5</v>
      </c>
      <c r="D236">
        <v>9026</v>
      </c>
      <c r="E236" s="1">
        <f>IF(C236=1,VLOOKUP(B236,balance!$K:$P,2,FALSE),IF(C236=2,VLOOKUP(B236,balance!$K:$P,3,FALSE),IF(C236=3,VLOOKUP(B236,balance!$K:$P,4,FALSE),IF(C236=4,VLOOKUP(B236,balance!$K:$P,5,FALSE),IF(C236=5,VLOOKUP(B236-1,balance!$K:$P,6,FALSE),0)))))</f>
        <v>14280</v>
      </c>
      <c r="F236">
        <v>53</v>
      </c>
      <c r="G236">
        <f>IF(C236=1,VLOOKUP(FoxFire!B236,balance!$U:$Z,2,FALSE),IF(C236=2,VLOOKUP(B236,balance!$U:$Z,3,FALSE),IF(C236=3,VLOOKUP(B236,balance!$U:$Z,4,FALSE),IF(C236=4,VLOOKUP(B236,balance!$U:$Z,5,FALSE),IF(C236=5,VLOOKUP(B236-1,balance!$U:$Z,6,FALSE),0)))))/100</f>
        <v>0.14000000000000001</v>
      </c>
      <c r="H236">
        <v>2</v>
      </c>
      <c r="I236" s="1">
        <f>IF(C236=1,VLOOKUP(FoxFire!B236,balance!$AF:$AJ,2,FALSE),IF(C236=2,VLOOKUP(B236,balance!$AF:$AJ,3,FALSE),IF(C236=3,VLOOKUP(B236,balance!$AF:$AJ,4,FALSE),IF(C236=4,VLOOKUP(B236,balance!$AF:$AJ,5,FALSE),IF(C236=5,VLOOKUP(B236,balance!$AF:$AK,6,FALSE),0)))))*1000000000000</f>
        <v>910000000000</v>
      </c>
    </row>
    <row r="237" spans="1:9" x14ac:dyDescent="0.3">
      <c r="A237">
        <v>235</v>
      </c>
      <c r="B237">
        <f t="shared" si="7"/>
        <v>48</v>
      </c>
      <c r="C237">
        <f t="shared" si="6"/>
        <v>1</v>
      </c>
      <c r="D237">
        <v>9026</v>
      </c>
      <c r="E237" s="1">
        <f>IF(C237=1,VLOOKUP(B237,balance!$K:$P,2,FALSE),IF(C237=2,VLOOKUP(B237,balance!$K:$P,3,FALSE),IF(C237=3,VLOOKUP(B237,balance!$K:$P,4,FALSE),IF(C237=4,VLOOKUP(B237,balance!$K:$P,5,FALSE),IF(C237=5,VLOOKUP(B237-1,balance!$K:$P,6,FALSE),0)))))</f>
        <v>1425</v>
      </c>
      <c r="F237">
        <v>53</v>
      </c>
      <c r="G237">
        <f>IF(C237=1,VLOOKUP(FoxFire!B237,balance!$U:$Z,2,FALSE),IF(C237=2,VLOOKUP(B237,balance!$U:$Z,3,FALSE),IF(C237=3,VLOOKUP(B237,balance!$U:$Z,4,FALSE),IF(C237=4,VLOOKUP(B237,balance!$U:$Z,5,FALSE),IF(C237=5,VLOOKUP(B237-1,balance!$U:$Z,6,FALSE),0)))))/100</f>
        <v>1.47E-3</v>
      </c>
      <c r="H237">
        <v>2</v>
      </c>
      <c r="I237" s="1">
        <f>IF(C237=1,VLOOKUP(FoxFire!B237,balance!$AF:$AJ,2,FALSE),IF(C237=2,VLOOKUP(B237,balance!$AF:$AJ,3,FALSE),IF(C237=3,VLOOKUP(B237,balance!$AF:$AJ,4,FALSE),IF(C237=4,VLOOKUP(B237,balance!$AF:$AJ,5,FALSE),IF(C237=5,VLOOKUP(B237,balance!$AF:$AK,6,FALSE),0)))))*1000000000000</f>
        <v>227500000000</v>
      </c>
    </row>
    <row r="238" spans="1:9" x14ac:dyDescent="0.3">
      <c r="A238">
        <v>236</v>
      </c>
      <c r="B238">
        <f t="shared" si="7"/>
        <v>48</v>
      </c>
      <c r="C238">
        <f t="shared" si="6"/>
        <v>2</v>
      </c>
      <c r="D238">
        <v>9026</v>
      </c>
      <c r="E238" s="1">
        <f>IF(C238=1,VLOOKUP(B238,balance!$K:$P,2,FALSE),IF(C238=2,VLOOKUP(B238,balance!$K:$P,3,FALSE),IF(C238=3,VLOOKUP(B238,balance!$K:$P,4,FALSE),IF(C238=4,VLOOKUP(B238,balance!$K:$P,5,FALSE),IF(C238=5,VLOOKUP(B238-1,balance!$K:$P,6,FALSE),0)))))</f>
        <v>1425</v>
      </c>
      <c r="F238">
        <v>53</v>
      </c>
      <c r="G238">
        <f>IF(C238=1,VLOOKUP(FoxFire!B238,balance!$U:$Z,2,FALSE),IF(C238=2,VLOOKUP(B238,balance!$U:$Z,3,FALSE),IF(C238=3,VLOOKUP(B238,balance!$U:$Z,4,FALSE),IF(C238=4,VLOOKUP(B238,balance!$U:$Z,5,FALSE),IF(C238=5,VLOOKUP(B238-1,balance!$U:$Z,6,FALSE),0)))))/100</f>
        <v>1.47E-3</v>
      </c>
      <c r="H238">
        <v>2</v>
      </c>
      <c r="I238" s="1">
        <f>IF(C238=1,VLOOKUP(FoxFire!B238,balance!$AF:$AJ,2,FALSE),IF(C238=2,VLOOKUP(B238,balance!$AF:$AJ,3,FALSE),IF(C238=3,VLOOKUP(B238,balance!$AF:$AJ,4,FALSE),IF(C238=4,VLOOKUP(B238,balance!$AF:$AJ,5,FALSE),IF(C238=5,VLOOKUP(B238,balance!$AF:$AK,6,FALSE),0)))))*1000000000000</f>
        <v>227500000000</v>
      </c>
    </row>
    <row r="239" spans="1:9" x14ac:dyDescent="0.3">
      <c r="A239">
        <v>237</v>
      </c>
      <c r="B239">
        <f t="shared" si="7"/>
        <v>48</v>
      </c>
      <c r="C239">
        <f t="shared" si="6"/>
        <v>3</v>
      </c>
      <c r="D239">
        <v>9026</v>
      </c>
      <c r="E239" s="1">
        <f>IF(C239=1,VLOOKUP(B239,balance!$K:$P,2,FALSE),IF(C239=2,VLOOKUP(B239,balance!$K:$P,3,FALSE),IF(C239=3,VLOOKUP(B239,balance!$K:$P,4,FALSE),IF(C239=4,VLOOKUP(B239,balance!$K:$P,5,FALSE),IF(C239=5,VLOOKUP(B239-1,balance!$K:$P,6,FALSE),0)))))</f>
        <v>1425</v>
      </c>
      <c r="F239">
        <v>53</v>
      </c>
      <c r="G239">
        <f>IF(C239=1,VLOOKUP(FoxFire!B239,balance!$U:$Z,2,FALSE),IF(C239=2,VLOOKUP(B239,balance!$U:$Z,3,FALSE),IF(C239=3,VLOOKUP(B239,balance!$U:$Z,4,FALSE),IF(C239=4,VLOOKUP(B239,balance!$U:$Z,5,FALSE),IF(C239=5,VLOOKUP(B239-1,balance!$U:$Z,6,FALSE),0)))))/100</f>
        <v>1.47E-3</v>
      </c>
      <c r="H239">
        <v>2</v>
      </c>
      <c r="I239" s="1">
        <f>IF(C239=1,VLOOKUP(FoxFire!B239,balance!$AF:$AJ,2,FALSE),IF(C239=2,VLOOKUP(B239,balance!$AF:$AJ,3,FALSE),IF(C239=3,VLOOKUP(B239,balance!$AF:$AJ,4,FALSE),IF(C239=4,VLOOKUP(B239,balance!$AF:$AJ,5,FALSE),IF(C239=5,VLOOKUP(B239,balance!$AF:$AK,6,FALSE),0)))))*1000000000000</f>
        <v>227500000000</v>
      </c>
    </row>
    <row r="240" spans="1:9" x14ac:dyDescent="0.3">
      <c r="A240">
        <v>238</v>
      </c>
      <c r="B240">
        <f t="shared" si="7"/>
        <v>48</v>
      </c>
      <c r="C240">
        <f t="shared" si="6"/>
        <v>4</v>
      </c>
      <c r="D240">
        <v>9026</v>
      </c>
      <c r="E240" s="1">
        <f>IF(C240=1,VLOOKUP(B240,balance!$K:$P,2,FALSE),IF(C240=2,VLOOKUP(B240,balance!$K:$P,3,FALSE),IF(C240=3,VLOOKUP(B240,balance!$K:$P,4,FALSE),IF(C240=4,VLOOKUP(B240,balance!$K:$P,5,FALSE),IF(C240=5,VLOOKUP(B240-1,balance!$K:$P,6,FALSE),0)))))</f>
        <v>1425</v>
      </c>
      <c r="F240">
        <v>53</v>
      </c>
      <c r="G240">
        <f>IF(C240=1,VLOOKUP(FoxFire!B240,balance!$U:$Z,2,FALSE),IF(C240=2,VLOOKUP(B240,balance!$U:$Z,3,FALSE),IF(C240=3,VLOOKUP(B240,balance!$U:$Z,4,FALSE),IF(C240=4,VLOOKUP(B240,balance!$U:$Z,5,FALSE),IF(C240=5,VLOOKUP(B240-1,balance!$U:$Z,6,FALSE),0)))))/100</f>
        <v>1.47E-3</v>
      </c>
      <c r="H240">
        <v>2</v>
      </c>
      <c r="I240" s="1">
        <f>IF(C240=1,VLOOKUP(FoxFire!B240,balance!$AF:$AJ,2,FALSE),IF(C240=2,VLOOKUP(B240,balance!$AF:$AJ,3,FALSE),IF(C240=3,VLOOKUP(B240,balance!$AF:$AJ,4,FALSE),IF(C240=4,VLOOKUP(B240,balance!$AF:$AJ,5,FALSE),IF(C240=5,VLOOKUP(B240,balance!$AF:$AK,6,FALSE),0)))))*1000000000000</f>
        <v>227500000000</v>
      </c>
    </row>
    <row r="241" spans="1:9" x14ac:dyDescent="0.3">
      <c r="A241">
        <v>239</v>
      </c>
      <c r="B241">
        <f t="shared" si="7"/>
        <v>49</v>
      </c>
      <c r="C241">
        <f t="shared" si="6"/>
        <v>5</v>
      </c>
      <c r="D241">
        <v>9026</v>
      </c>
      <c r="E241" s="1">
        <f>IF(C241=1,VLOOKUP(B241,balance!$K:$P,2,FALSE),IF(C241=2,VLOOKUP(B241,balance!$K:$P,3,FALSE),IF(C241=3,VLOOKUP(B241,balance!$K:$P,4,FALSE),IF(C241=4,VLOOKUP(B241,balance!$K:$P,5,FALSE),IF(C241=5,VLOOKUP(B241-1,balance!$K:$P,6,FALSE),0)))))</f>
        <v>14820</v>
      </c>
      <c r="F241">
        <v>53</v>
      </c>
      <c r="G241">
        <f>IF(C241=1,VLOOKUP(FoxFire!B241,balance!$U:$Z,2,FALSE),IF(C241=2,VLOOKUP(B241,balance!$U:$Z,3,FALSE),IF(C241=3,VLOOKUP(B241,balance!$U:$Z,4,FALSE),IF(C241=4,VLOOKUP(B241,balance!$U:$Z,5,FALSE),IF(C241=5,VLOOKUP(B241-1,balance!$U:$Z,6,FALSE),0)))))/100</f>
        <v>0.15560000000000002</v>
      </c>
      <c r="H241">
        <v>2</v>
      </c>
      <c r="I241" s="1">
        <f>IF(C241=1,VLOOKUP(FoxFire!B241,balance!$AF:$AJ,2,FALSE),IF(C241=2,VLOOKUP(B241,balance!$AF:$AJ,3,FALSE),IF(C241=3,VLOOKUP(B241,balance!$AF:$AJ,4,FALSE),IF(C241=4,VLOOKUP(B241,balance!$AF:$AJ,5,FALSE),IF(C241=5,VLOOKUP(B241,balance!$AF:$AK,6,FALSE),0)))))*1000000000000</f>
        <v>940000000000</v>
      </c>
    </row>
    <row r="242" spans="1:9" x14ac:dyDescent="0.3">
      <c r="A242">
        <v>240</v>
      </c>
      <c r="B242">
        <f t="shared" si="7"/>
        <v>49</v>
      </c>
      <c r="C242">
        <f t="shared" si="6"/>
        <v>1</v>
      </c>
      <c r="D242">
        <v>9026</v>
      </c>
      <c r="E242" s="1">
        <f>IF(C242=1,VLOOKUP(B242,balance!$K:$P,2,FALSE),IF(C242=2,VLOOKUP(B242,balance!$K:$P,3,FALSE),IF(C242=3,VLOOKUP(B242,balance!$K:$P,4,FALSE),IF(C242=4,VLOOKUP(B242,balance!$K:$P,5,FALSE),IF(C242=5,VLOOKUP(B242-1,balance!$K:$P,6,FALSE),0)))))</f>
        <v>1450</v>
      </c>
      <c r="F242">
        <v>53</v>
      </c>
      <c r="G242">
        <f>IF(C242=1,VLOOKUP(FoxFire!B242,balance!$U:$Z,2,FALSE),IF(C242=2,VLOOKUP(B242,balance!$U:$Z,3,FALSE),IF(C242=3,VLOOKUP(B242,balance!$U:$Z,4,FALSE),IF(C242=4,VLOOKUP(B242,balance!$U:$Z,5,FALSE),IF(C242=5,VLOOKUP(B242-1,balance!$U:$Z,6,FALSE),0)))))/100</f>
        <v>1.48E-3</v>
      </c>
      <c r="H242">
        <v>2</v>
      </c>
      <c r="I242" s="1">
        <f>IF(C242=1,VLOOKUP(FoxFire!B242,balance!$AF:$AJ,2,FALSE),IF(C242=2,VLOOKUP(B242,balance!$AF:$AJ,3,FALSE),IF(C242=3,VLOOKUP(B242,balance!$AF:$AJ,4,FALSE),IF(C242=4,VLOOKUP(B242,balance!$AF:$AJ,5,FALSE),IF(C242=5,VLOOKUP(B242,balance!$AF:$AK,6,FALSE),0)))))*1000000000000</f>
        <v>235000000000</v>
      </c>
    </row>
    <row r="243" spans="1:9" x14ac:dyDescent="0.3">
      <c r="A243">
        <v>241</v>
      </c>
      <c r="B243">
        <f t="shared" si="7"/>
        <v>49</v>
      </c>
      <c r="C243">
        <f t="shared" si="6"/>
        <v>2</v>
      </c>
      <c r="D243">
        <v>9026</v>
      </c>
      <c r="E243" s="1">
        <f>IF(C243=1,VLOOKUP(B243,balance!$K:$P,2,FALSE),IF(C243=2,VLOOKUP(B243,balance!$K:$P,3,FALSE),IF(C243=3,VLOOKUP(B243,balance!$K:$P,4,FALSE),IF(C243=4,VLOOKUP(B243,balance!$K:$P,5,FALSE),IF(C243=5,VLOOKUP(B243-1,balance!$K:$P,6,FALSE),0)))))</f>
        <v>1450</v>
      </c>
      <c r="F243">
        <v>53</v>
      </c>
      <c r="G243">
        <f>IF(C243=1,VLOOKUP(FoxFire!B243,balance!$U:$Z,2,FALSE),IF(C243=2,VLOOKUP(B243,balance!$U:$Z,3,FALSE),IF(C243=3,VLOOKUP(B243,balance!$U:$Z,4,FALSE),IF(C243=4,VLOOKUP(B243,balance!$U:$Z,5,FALSE),IF(C243=5,VLOOKUP(B243-1,balance!$U:$Z,6,FALSE),0)))))/100</f>
        <v>1.48E-3</v>
      </c>
      <c r="H243">
        <v>2</v>
      </c>
      <c r="I243" s="1">
        <f>IF(C243=1,VLOOKUP(FoxFire!B243,balance!$AF:$AJ,2,FALSE),IF(C243=2,VLOOKUP(B243,balance!$AF:$AJ,3,FALSE),IF(C243=3,VLOOKUP(B243,balance!$AF:$AJ,4,FALSE),IF(C243=4,VLOOKUP(B243,balance!$AF:$AJ,5,FALSE),IF(C243=5,VLOOKUP(B243,balance!$AF:$AK,6,FALSE),0)))))*1000000000000</f>
        <v>235000000000</v>
      </c>
    </row>
    <row r="244" spans="1:9" x14ac:dyDescent="0.3">
      <c r="A244">
        <v>242</v>
      </c>
      <c r="B244">
        <f t="shared" si="7"/>
        <v>49</v>
      </c>
      <c r="C244">
        <f t="shared" si="6"/>
        <v>3</v>
      </c>
      <c r="D244">
        <v>9026</v>
      </c>
      <c r="E244" s="1">
        <f>IF(C244=1,VLOOKUP(B244,balance!$K:$P,2,FALSE),IF(C244=2,VLOOKUP(B244,balance!$K:$P,3,FALSE),IF(C244=3,VLOOKUP(B244,balance!$K:$P,4,FALSE),IF(C244=4,VLOOKUP(B244,balance!$K:$P,5,FALSE),IF(C244=5,VLOOKUP(B244-1,balance!$K:$P,6,FALSE),0)))))</f>
        <v>1450</v>
      </c>
      <c r="F244">
        <v>53</v>
      </c>
      <c r="G244">
        <f>IF(C244=1,VLOOKUP(FoxFire!B244,balance!$U:$Z,2,FALSE),IF(C244=2,VLOOKUP(B244,balance!$U:$Z,3,FALSE),IF(C244=3,VLOOKUP(B244,balance!$U:$Z,4,FALSE),IF(C244=4,VLOOKUP(B244,balance!$U:$Z,5,FALSE),IF(C244=5,VLOOKUP(B244-1,balance!$U:$Z,6,FALSE),0)))))/100</f>
        <v>1.48E-3</v>
      </c>
      <c r="H244">
        <v>2</v>
      </c>
      <c r="I244" s="1">
        <f>IF(C244=1,VLOOKUP(FoxFire!B244,balance!$AF:$AJ,2,FALSE),IF(C244=2,VLOOKUP(B244,balance!$AF:$AJ,3,FALSE),IF(C244=3,VLOOKUP(B244,balance!$AF:$AJ,4,FALSE),IF(C244=4,VLOOKUP(B244,balance!$AF:$AJ,5,FALSE),IF(C244=5,VLOOKUP(B244,balance!$AF:$AK,6,FALSE),0)))))*1000000000000</f>
        <v>235000000000</v>
      </c>
    </row>
    <row r="245" spans="1:9" x14ac:dyDescent="0.3">
      <c r="A245">
        <v>243</v>
      </c>
      <c r="B245">
        <f t="shared" si="7"/>
        <v>49</v>
      </c>
      <c r="C245">
        <f t="shared" si="6"/>
        <v>4</v>
      </c>
      <c r="D245">
        <v>9026</v>
      </c>
      <c r="E245" s="1">
        <f>IF(C245=1,VLOOKUP(B245,balance!$K:$P,2,FALSE),IF(C245=2,VLOOKUP(B245,balance!$K:$P,3,FALSE),IF(C245=3,VLOOKUP(B245,balance!$K:$P,4,FALSE),IF(C245=4,VLOOKUP(B245,balance!$K:$P,5,FALSE),IF(C245=5,VLOOKUP(B245-1,balance!$K:$P,6,FALSE),0)))))</f>
        <v>1450</v>
      </c>
      <c r="F245">
        <v>53</v>
      </c>
      <c r="G245">
        <f>IF(C245=1,VLOOKUP(FoxFire!B245,balance!$U:$Z,2,FALSE),IF(C245=2,VLOOKUP(B245,balance!$U:$Z,3,FALSE),IF(C245=3,VLOOKUP(B245,balance!$U:$Z,4,FALSE),IF(C245=4,VLOOKUP(B245,balance!$U:$Z,5,FALSE),IF(C245=5,VLOOKUP(B245-1,balance!$U:$Z,6,FALSE),0)))))/100</f>
        <v>1.48E-3</v>
      </c>
      <c r="H245">
        <v>2</v>
      </c>
      <c r="I245" s="1">
        <f>IF(C245=1,VLOOKUP(FoxFire!B245,balance!$AF:$AJ,2,FALSE),IF(C245=2,VLOOKUP(B245,balance!$AF:$AJ,3,FALSE),IF(C245=3,VLOOKUP(B245,balance!$AF:$AJ,4,FALSE),IF(C245=4,VLOOKUP(B245,balance!$AF:$AJ,5,FALSE),IF(C245=5,VLOOKUP(B245,balance!$AF:$AK,6,FALSE),0)))))*1000000000000</f>
        <v>235000000000</v>
      </c>
    </row>
    <row r="246" spans="1:9" x14ac:dyDescent="0.3">
      <c r="A246">
        <v>244</v>
      </c>
      <c r="B246">
        <f t="shared" si="7"/>
        <v>50</v>
      </c>
      <c r="C246">
        <f t="shared" si="6"/>
        <v>5</v>
      </c>
      <c r="D246">
        <v>9026</v>
      </c>
      <c r="E246" s="1">
        <f>IF(C246=1,VLOOKUP(B246,balance!$K:$P,2,FALSE),IF(C246=2,VLOOKUP(B246,balance!$K:$P,3,FALSE),IF(C246=3,VLOOKUP(B246,balance!$K:$P,4,FALSE),IF(C246=4,VLOOKUP(B246,balance!$K:$P,5,FALSE),IF(C246=5,VLOOKUP(B246-1,balance!$K:$P,6,FALSE),0)))))</f>
        <v>15370</v>
      </c>
      <c r="F246">
        <v>53</v>
      </c>
      <c r="G246">
        <f>IF(C246=1,VLOOKUP(FoxFire!B246,balance!$U:$Z,2,FALSE),IF(C246=2,VLOOKUP(B246,balance!$U:$Z,3,FALSE),IF(C246=3,VLOOKUP(B246,balance!$U:$Z,4,FALSE),IF(C246=4,VLOOKUP(B246,balance!$U:$Z,5,FALSE),IF(C246=5,VLOOKUP(B246-1,balance!$U:$Z,6,FALSE),0)))))/100</f>
        <v>0.17290000000000003</v>
      </c>
      <c r="H246">
        <v>2</v>
      </c>
      <c r="I246" s="1">
        <f>IF(C246=1,VLOOKUP(FoxFire!B246,balance!$AF:$AJ,2,FALSE),IF(C246=2,VLOOKUP(B246,balance!$AF:$AJ,3,FALSE),IF(C246=3,VLOOKUP(B246,balance!$AF:$AJ,4,FALSE),IF(C246=4,VLOOKUP(B246,balance!$AF:$AJ,5,FALSE),IF(C246=5,VLOOKUP(B246,balance!$AF:$AK,6,FALSE),0)))))*1000000000000</f>
        <v>970000000000</v>
      </c>
    </row>
    <row r="247" spans="1:9" x14ac:dyDescent="0.3">
      <c r="A247">
        <v>245</v>
      </c>
      <c r="B247">
        <f t="shared" si="7"/>
        <v>50</v>
      </c>
      <c r="C247">
        <f t="shared" si="6"/>
        <v>1</v>
      </c>
      <c r="D247">
        <v>9026</v>
      </c>
      <c r="E247" s="1">
        <f>IF(C247=1,VLOOKUP(B247,balance!$K:$P,2,FALSE),IF(C247=2,VLOOKUP(B247,balance!$K:$P,3,FALSE),IF(C247=3,VLOOKUP(B247,balance!$K:$P,4,FALSE),IF(C247=4,VLOOKUP(B247,balance!$K:$P,5,FALSE),IF(C247=5,VLOOKUP(B247-1,balance!$K:$P,6,FALSE),0)))))</f>
        <v>1475</v>
      </c>
      <c r="F247">
        <v>53</v>
      </c>
      <c r="G247">
        <f>IF(C247=1,VLOOKUP(FoxFire!B247,balance!$U:$Z,2,FALSE),IF(C247=2,VLOOKUP(B247,balance!$U:$Z,3,FALSE),IF(C247=3,VLOOKUP(B247,balance!$U:$Z,4,FALSE),IF(C247=4,VLOOKUP(B247,balance!$U:$Z,5,FALSE),IF(C247=5,VLOOKUP(B247-1,balance!$U:$Z,6,FALSE),0)))))/100</f>
        <v>1.49E-3</v>
      </c>
      <c r="H247">
        <v>2</v>
      </c>
      <c r="I247" s="1">
        <f>IF(C247=1,VLOOKUP(FoxFire!B247,balance!$AF:$AJ,2,FALSE),IF(C247=2,VLOOKUP(B247,balance!$AF:$AJ,3,FALSE),IF(C247=3,VLOOKUP(B247,balance!$AF:$AJ,4,FALSE),IF(C247=4,VLOOKUP(B247,balance!$AF:$AJ,5,FALSE),IF(C247=5,VLOOKUP(B247,balance!$AF:$AK,6,FALSE),0)))))*1000000000000</f>
        <v>242500000000</v>
      </c>
    </row>
    <row r="248" spans="1:9" x14ac:dyDescent="0.3">
      <c r="A248">
        <v>246</v>
      </c>
      <c r="B248">
        <f t="shared" si="7"/>
        <v>50</v>
      </c>
      <c r="C248">
        <f t="shared" si="6"/>
        <v>2</v>
      </c>
      <c r="D248">
        <v>9026</v>
      </c>
      <c r="E248" s="1">
        <f>IF(C248=1,VLOOKUP(B248,balance!$K:$P,2,FALSE),IF(C248=2,VLOOKUP(B248,balance!$K:$P,3,FALSE),IF(C248=3,VLOOKUP(B248,balance!$K:$P,4,FALSE),IF(C248=4,VLOOKUP(B248,balance!$K:$P,5,FALSE),IF(C248=5,VLOOKUP(B248-1,balance!$K:$P,6,FALSE),0)))))</f>
        <v>1475</v>
      </c>
      <c r="F248">
        <v>53</v>
      </c>
      <c r="G248">
        <f>IF(C248=1,VLOOKUP(FoxFire!B248,balance!$U:$Z,2,FALSE),IF(C248=2,VLOOKUP(B248,balance!$U:$Z,3,FALSE),IF(C248=3,VLOOKUP(B248,balance!$U:$Z,4,FALSE),IF(C248=4,VLOOKUP(B248,balance!$U:$Z,5,FALSE),IF(C248=5,VLOOKUP(B248-1,balance!$U:$Z,6,FALSE),0)))))/100</f>
        <v>1.49E-3</v>
      </c>
      <c r="H248">
        <v>2</v>
      </c>
      <c r="I248" s="1">
        <f>IF(C248=1,VLOOKUP(FoxFire!B248,balance!$AF:$AJ,2,FALSE),IF(C248=2,VLOOKUP(B248,balance!$AF:$AJ,3,FALSE),IF(C248=3,VLOOKUP(B248,balance!$AF:$AJ,4,FALSE),IF(C248=4,VLOOKUP(B248,balance!$AF:$AJ,5,FALSE),IF(C248=5,VLOOKUP(B248,balance!$AF:$AK,6,FALSE),0)))))*1000000000000</f>
        <v>242500000000</v>
      </c>
    </row>
    <row r="249" spans="1:9" x14ac:dyDescent="0.3">
      <c r="A249">
        <v>247</v>
      </c>
      <c r="B249">
        <f t="shared" si="7"/>
        <v>50</v>
      </c>
      <c r="C249">
        <f t="shared" si="6"/>
        <v>3</v>
      </c>
      <c r="D249">
        <v>9026</v>
      </c>
      <c r="E249" s="1">
        <f>IF(C249=1,VLOOKUP(B249,balance!$K:$P,2,FALSE),IF(C249=2,VLOOKUP(B249,balance!$K:$P,3,FALSE),IF(C249=3,VLOOKUP(B249,balance!$K:$P,4,FALSE),IF(C249=4,VLOOKUP(B249,balance!$K:$P,5,FALSE),IF(C249=5,VLOOKUP(B249-1,balance!$K:$P,6,FALSE),0)))))</f>
        <v>1475</v>
      </c>
      <c r="F249">
        <v>53</v>
      </c>
      <c r="G249">
        <f>IF(C249=1,VLOOKUP(FoxFire!B249,balance!$U:$Z,2,FALSE),IF(C249=2,VLOOKUP(B249,balance!$U:$Z,3,FALSE),IF(C249=3,VLOOKUP(B249,balance!$U:$Z,4,FALSE),IF(C249=4,VLOOKUP(B249,balance!$U:$Z,5,FALSE),IF(C249=5,VLOOKUP(B249-1,balance!$U:$Z,6,FALSE),0)))))/100</f>
        <v>1.49E-3</v>
      </c>
      <c r="H249">
        <v>2</v>
      </c>
      <c r="I249" s="1">
        <f>IF(C249=1,VLOOKUP(FoxFire!B249,balance!$AF:$AJ,2,FALSE),IF(C249=2,VLOOKUP(B249,balance!$AF:$AJ,3,FALSE),IF(C249=3,VLOOKUP(B249,balance!$AF:$AJ,4,FALSE),IF(C249=4,VLOOKUP(B249,balance!$AF:$AJ,5,FALSE),IF(C249=5,VLOOKUP(B249,balance!$AF:$AK,6,FALSE),0)))))*1000000000000</f>
        <v>242500000000</v>
      </c>
    </row>
    <row r="250" spans="1:9" x14ac:dyDescent="0.3">
      <c r="A250">
        <v>248</v>
      </c>
      <c r="B250">
        <f t="shared" si="7"/>
        <v>50</v>
      </c>
      <c r="C250">
        <f t="shared" si="6"/>
        <v>4</v>
      </c>
      <c r="D250">
        <v>9026</v>
      </c>
      <c r="E250" s="1">
        <f>IF(C250=1,VLOOKUP(B250,balance!$K:$P,2,FALSE),IF(C250=2,VLOOKUP(B250,balance!$K:$P,3,FALSE),IF(C250=3,VLOOKUP(B250,balance!$K:$P,4,FALSE),IF(C250=4,VLOOKUP(B250,balance!$K:$P,5,FALSE),IF(C250=5,VLOOKUP(B250-1,balance!$K:$P,6,FALSE),0)))))</f>
        <v>1475</v>
      </c>
      <c r="F250">
        <v>53</v>
      </c>
      <c r="G250">
        <f>IF(C250=1,VLOOKUP(FoxFire!B250,balance!$U:$Z,2,FALSE),IF(C250=2,VLOOKUP(B250,balance!$U:$Z,3,FALSE),IF(C250=3,VLOOKUP(B250,balance!$U:$Z,4,FALSE),IF(C250=4,VLOOKUP(B250,balance!$U:$Z,5,FALSE),IF(C250=5,VLOOKUP(B250-1,balance!$U:$Z,6,FALSE),0)))))/100</f>
        <v>1.49E-3</v>
      </c>
      <c r="H250">
        <v>2</v>
      </c>
      <c r="I250" s="1">
        <f>IF(C250=1,VLOOKUP(FoxFire!B250,balance!$AF:$AJ,2,FALSE),IF(C250=2,VLOOKUP(B250,balance!$AF:$AJ,3,FALSE),IF(C250=3,VLOOKUP(B250,balance!$AF:$AJ,4,FALSE),IF(C250=4,VLOOKUP(B250,balance!$AF:$AJ,5,FALSE),IF(C250=5,VLOOKUP(B250,balance!$AF:$AK,6,FALSE),0)))))*1000000000000</f>
        <v>242500000000</v>
      </c>
    </row>
    <row r="251" spans="1:9" x14ac:dyDescent="0.3">
      <c r="A251">
        <v>249</v>
      </c>
      <c r="B251">
        <f t="shared" si="7"/>
        <v>51</v>
      </c>
      <c r="C251">
        <f t="shared" si="6"/>
        <v>5</v>
      </c>
      <c r="D251">
        <v>9026</v>
      </c>
      <c r="E251" s="1">
        <f>IF(C251=1,VLOOKUP(B251,balance!$K:$P,2,FALSE),IF(C251=2,VLOOKUP(B251,balance!$K:$P,3,FALSE),IF(C251=3,VLOOKUP(B251,balance!$K:$P,4,FALSE),IF(C251=4,VLOOKUP(B251,balance!$K:$P,5,FALSE),IF(C251=5,VLOOKUP(B251-1,balance!$K:$P,6,FALSE),0)))))</f>
        <v>15930</v>
      </c>
      <c r="F251">
        <v>53</v>
      </c>
      <c r="G251">
        <f>IF(C251=1,VLOOKUP(FoxFire!B251,balance!$U:$Z,2,FALSE),IF(C251=2,VLOOKUP(B251,balance!$U:$Z,3,FALSE),IF(C251=3,VLOOKUP(B251,balance!$U:$Z,4,FALSE),IF(C251=4,VLOOKUP(B251,balance!$U:$Z,5,FALSE),IF(C251=5,VLOOKUP(B251-1,balance!$U:$Z,6,FALSE),0)))))/100</f>
        <v>0.19210000000000002</v>
      </c>
      <c r="H251">
        <v>2</v>
      </c>
      <c r="I251" s="1">
        <f>IF(C251=1,VLOOKUP(FoxFire!B251,balance!$AF:$AJ,2,FALSE),IF(C251=2,VLOOKUP(B251,balance!$AF:$AJ,3,FALSE),IF(C251=3,VLOOKUP(B251,balance!$AF:$AJ,4,FALSE),IF(C251=4,VLOOKUP(B251,balance!$AF:$AJ,5,FALSE),IF(C251=5,VLOOKUP(B251,balance!$AF:$AK,6,FALSE),0)))))*1000000000000</f>
        <v>1000000000000</v>
      </c>
    </row>
    <row r="252" spans="1:9" x14ac:dyDescent="0.3">
      <c r="A252">
        <v>250</v>
      </c>
      <c r="B252">
        <f t="shared" si="7"/>
        <v>51</v>
      </c>
      <c r="C252">
        <f t="shared" si="6"/>
        <v>1</v>
      </c>
      <c r="D252">
        <v>9026</v>
      </c>
      <c r="E252" s="1">
        <f>IF(C252=1,VLOOKUP(B252,balance!$K:$P,2,FALSE),IF(C252=2,VLOOKUP(B252,balance!$K:$P,3,FALSE),IF(C252=3,VLOOKUP(B252,balance!$K:$P,4,FALSE),IF(C252=4,VLOOKUP(B252,balance!$K:$P,5,FALSE),IF(C252=5,VLOOKUP(B252-1,balance!$K:$P,6,FALSE),0)))))</f>
        <v>1500</v>
      </c>
      <c r="F252">
        <v>53</v>
      </c>
      <c r="G252">
        <f>IF(C252=1,VLOOKUP(FoxFire!B252,balance!$U:$Z,2,FALSE),IF(C252=2,VLOOKUP(B252,balance!$U:$Z,3,FALSE),IF(C252=3,VLOOKUP(B252,balance!$U:$Z,4,FALSE),IF(C252=4,VLOOKUP(B252,balance!$U:$Z,5,FALSE),IF(C252=5,VLOOKUP(B252-1,balance!$U:$Z,6,FALSE),0)))))/100</f>
        <v>1.5E-3</v>
      </c>
      <c r="H252">
        <v>2</v>
      </c>
      <c r="I252" s="1">
        <f>IF(C252=1,VLOOKUP(FoxFire!B252,balance!$AF:$AJ,2,FALSE),IF(C252=2,VLOOKUP(B252,balance!$AF:$AJ,3,FALSE),IF(C252=3,VLOOKUP(B252,balance!$AF:$AJ,4,FALSE),IF(C252=4,VLOOKUP(B252,balance!$AF:$AJ,5,FALSE),IF(C252=5,VLOOKUP(B252,balance!$AF:$AK,6,FALSE),0)))))*1000000000000</f>
        <v>250000000000</v>
      </c>
    </row>
    <row r="253" spans="1:9" x14ac:dyDescent="0.3">
      <c r="A253">
        <v>251</v>
      </c>
      <c r="B253">
        <f t="shared" si="7"/>
        <v>51</v>
      </c>
      <c r="C253">
        <f t="shared" si="6"/>
        <v>2</v>
      </c>
      <c r="D253">
        <v>9026</v>
      </c>
      <c r="E253" s="1">
        <f>IF(C253=1,VLOOKUP(B253,balance!$K:$P,2,FALSE),IF(C253=2,VLOOKUP(B253,balance!$K:$P,3,FALSE),IF(C253=3,VLOOKUP(B253,balance!$K:$P,4,FALSE),IF(C253=4,VLOOKUP(B253,balance!$K:$P,5,FALSE),IF(C253=5,VLOOKUP(B253-1,balance!$K:$P,6,FALSE),0)))))</f>
        <v>1500</v>
      </c>
      <c r="F253">
        <v>53</v>
      </c>
      <c r="G253">
        <f>IF(C253=1,VLOOKUP(FoxFire!B253,balance!$U:$Z,2,FALSE),IF(C253=2,VLOOKUP(B253,balance!$U:$Z,3,FALSE),IF(C253=3,VLOOKUP(B253,balance!$U:$Z,4,FALSE),IF(C253=4,VLOOKUP(B253,balance!$U:$Z,5,FALSE),IF(C253=5,VLOOKUP(B253-1,balance!$U:$Z,6,FALSE),0)))))/100</f>
        <v>1.5E-3</v>
      </c>
      <c r="H253">
        <v>2</v>
      </c>
      <c r="I253" s="1">
        <f>IF(C253=1,VLOOKUP(FoxFire!B253,balance!$AF:$AJ,2,FALSE),IF(C253=2,VLOOKUP(B253,balance!$AF:$AJ,3,FALSE),IF(C253=3,VLOOKUP(B253,balance!$AF:$AJ,4,FALSE),IF(C253=4,VLOOKUP(B253,balance!$AF:$AJ,5,FALSE),IF(C253=5,VLOOKUP(B253,balance!$AF:$AK,6,FALSE),0)))))*1000000000000</f>
        <v>250000000000</v>
      </c>
    </row>
    <row r="254" spans="1:9" x14ac:dyDescent="0.3">
      <c r="A254">
        <v>252</v>
      </c>
      <c r="B254">
        <f t="shared" si="7"/>
        <v>51</v>
      </c>
      <c r="C254">
        <f t="shared" si="6"/>
        <v>3</v>
      </c>
      <c r="D254">
        <v>9026</v>
      </c>
      <c r="E254" s="1">
        <f>IF(C254=1,VLOOKUP(B254,balance!$K:$P,2,FALSE),IF(C254=2,VLOOKUP(B254,balance!$K:$P,3,FALSE),IF(C254=3,VLOOKUP(B254,balance!$K:$P,4,FALSE),IF(C254=4,VLOOKUP(B254,balance!$K:$P,5,FALSE),IF(C254=5,VLOOKUP(B254-1,balance!$K:$P,6,FALSE),0)))))</f>
        <v>1500</v>
      </c>
      <c r="F254">
        <v>53</v>
      </c>
      <c r="G254">
        <f>IF(C254=1,VLOOKUP(FoxFire!B254,balance!$U:$Z,2,FALSE),IF(C254=2,VLOOKUP(B254,balance!$U:$Z,3,FALSE),IF(C254=3,VLOOKUP(B254,balance!$U:$Z,4,FALSE),IF(C254=4,VLOOKUP(B254,balance!$U:$Z,5,FALSE),IF(C254=5,VLOOKUP(B254-1,balance!$U:$Z,6,FALSE),0)))))/100</f>
        <v>1.5E-3</v>
      </c>
      <c r="H254">
        <v>2</v>
      </c>
      <c r="I254" s="1">
        <f>IF(C254=1,VLOOKUP(FoxFire!B254,balance!$AF:$AJ,2,FALSE),IF(C254=2,VLOOKUP(B254,balance!$AF:$AJ,3,FALSE),IF(C254=3,VLOOKUP(B254,balance!$AF:$AJ,4,FALSE),IF(C254=4,VLOOKUP(B254,balance!$AF:$AJ,5,FALSE),IF(C254=5,VLOOKUP(B254,balance!$AF:$AK,6,FALSE),0)))))*1000000000000</f>
        <v>250000000000</v>
      </c>
    </row>
    <row r="255" spans="1:9" x14ac:dyDescent="0.3">
      <c r="A255">
        <v>253</v>
      </c>
      <c r="B255">
        <f t="shared" si="7"/>
        <v>51</v>
      </c>
      <c r="C255">
        <f t="shared" si="6"/>
        <v>4</v>
      </c>
      <c r="D255">
        <v>9026</v>
      </c>
      <c r="E255" s="1">
        <f>IF(C255=1,VLOOKUP(B255,balance!$K:$P,2,FALSE),IF(C255=2,VLOOKUP(B255,balance!$K:$P,3,FALSE),IF(C255=3,VLOOKUP(B255,balance!$K:$P,4,FALSE),IF(C255=4,VLOOKUP(B255,balance!$K:$P,5,FALSE),IF(C255=5,VLOOKUP(B255-1,balance!$K:$P,6,FALSE),0)))))</f>
        <v>1500</v>
      </c>
      <c r="F255">
        <v>53</v>
      </c>
      <c r="G255">
        <f>IF(C255=1,VLOOKUP(FoxFire!B255,balance!$U:$Z,2,FALSE),IF(C255=2,VLOOKUP(B255,balance!$U:$Z,3,FALSE),IF(C255=3,VLOOKUP(B255,balance!$U:$Z,4,FALSE),IF(C255=4,VLOOKUP(B255,balance!$U:$Z,5,FALSE),IF(C255=5,VLOOKUP(B255-1,balance!$U:$Z,6,FALSE),0)))))/100</f>
        <v>1.5E-3</v>
      </c>
      <c r="H255">
        <v>2</v>
      </c>
      <c r="I255" s="1">
        <f>IF(C255=1,VLOOKUP(FoxFire!B255,balance!$AF:$AJ,2,FALSE),IF(C255=2,VLOOKUP(B255,balance!$AF:$AJ,3,FALSE),IF(C255=3,VLOOKUP(B255,balance!$AF:$AJ,4,FALSE),IF(C255=4,VLOOKUP(B255,balance!$AF:$AJ,5,FALSE),IF(C255=5,VLOOKUP(B255,balance!$AF:$AK,6,FALSE),0)))))*1000000000000</f>
        <v>250000000000</v>
      </c>
    </row>
    <row r="256" spans="1:9" x14ac:dyDescent="0.3">
      <c r="A256">
        <v>254</v>
      </c>
      <c r="B256">
        <f t="shared" si="7"/>
        <v>52</v>
      </c>
      <c r="C256">
        <f t="shared" si="6"/>
        <v>5</v>
      </c>
      <c r="D256">
        <v>9026</v>
      </c>
      <c r="E256" s="1">
        <f>IF(C256=1,VLOOKUP(B256,balance!$K:$P,2,FALSE),IF(C256=2,VLOOKUP(B256,balance!$K:$P,3,FALSE),IF(C256=3,VLOOKUP(B256,balance!$K:$P,4,FALSE),IF(C256=4,VLOOKUP(B256,balance!$K:$P,5,FALSE),IF(C256=5,VLOOKUP(B256-1,balance!$K:$P,6,FALSE),0)))))</f>
        <v>16500</v>
      </c>
      <c r="F256">
        <v>53</v>
      </c>
      <c r="G256">
        <f>IF(C256=1,VLOOKUP(FoxFire!B256,balance!$U:$Z,2,FALSE),IF(C256=2,VLOOKUP(B256,balance!$U:$Z,3,FALSE),IF(C256=3,VLOOKUP(B256,balance!$U:$Z,4,FALSE),IF(C256=4,VLOOKUP(B256,balance!$U:$Z,5,FALSE),IF(C256=5,VLOOKUP(B256-1,balance!$U:$Z,6,FALSE),0)))))/100</f>
        <v>0.21330000000000002</v>
      </c>
      <c r="H256">
        <v>2</v>
      </c>
      <c r="I256" s="1">
        <f>IF(C256=1,VLOOKUP(FoxFire!B256,balance!$AF:$AJ,2,FALSE),IF(C256=2,VLOOKUP(B256,balance!$AF:$AJ,3,FALSE),IF(C256=3,VLOOKUP(B256,balance!$AF:$AJ,4,FALSE),IF(C256=4,VLOOKUP(B256,balance!$AF:$AJ,5,FALSE),IF(C256=5,VLOOKUP(B256,balance!$AF:$AK,6,FALSE),0)))))*1000000000000</f>
        <v>1030000000000</v>
      </c>
    </row>
    <row r="257" spans="1:9" x14ac:dyDescent="0.3">
      <c r="A257">
        <v>255</v>
      </c>
      <c r="B257">
        <f t="shared" si="7"/>
        <v>52</v>
      </c>
      <c r="C257">
        <f t="shared" si="6"/>
        <v>1</v>
      </c>
      <c r="D257">
        <v>9026</v>
      </c>
      <c r="E257" s="1">
        <f>IF(C257=1,VLOOKUP(B257,balance!$K:$P,2,FALSE),IF(C257=2,VLOOKUP(B257,balance!$K:$P,3,FALSE),IF(C257=3,VLOOKUP(B257,balance!$K:$P,4,FALSE),IF(C257=4,VLOOKUP(B257,balance!$K:$P,5,FALSE),IF(C257=5,VLOOKUP(B257-1,balance!$K:$P,6,FALSE),0)))))</f>
        <v>1525</v>
      </c>
      <c r="F257">
        <v>53</v>
      </c>
      <c r="G257">
        <f>IF(C257=1,VLOOKUP(FoxFire!B257,balance!$U:$Z,2,FALSE),IF(C257=2,VLOOKUP(B257,balance!$U:$Z,3,FALSE),IF(C257=3,VLOOKUP(B257,balance!$U:$Z,4,FALSE),IF(C257=4,VLOOKUP(B257,balance!$U:$Z,5,FALSE),IF(C257=5,VLOOKUP(B257-1,balance!$U:$Z,6,FALSE),0)))))/100</f>
        <v>1.5100000000000001E-3</v>
      </c>
      <c r="H257">
        <v>2</v>
      </c>
      <c r="I257" s="1">
        <f>IF(C257=1,VLOOKUP(FoxFire!B257,balance!$AF:$AJ,2,FALSE),IF(C257=2,VLOOKUP(B257,balance!$AF:$AJ,3,FALSE),IF(C257=3,VLOOKUP(B257,balance!$AF:$AJ,4,FALSE),IF(C257=4,VLOOKUP(B257,balance!$AF:$AJ,5,FALSE),IF(C257=5,VLOOKUP(B257,balance!$AF:$AK,6,FALSE),0)))))*1000000000000</f>
        <v>257500000000</v>
      </c>
    </row>
    <row r="258" spans="1:9" x14ac:dyDescent="0.3">
      <c r="A258">
        <v>256</v>
      </c>
      <c r="B258">
        <f t="shared" si="7"/>
        <v>52</v>
      </c>
      <c r="C258">
        <f t="shared" si="6"/>
        <v>2</v>
      </c>
      <c r="D258">
        <v>9026</v>
      </c>
      <c r="E258" s="1">
        <f>IF(C258=1,VLOOKUP(B258,balance!$K:$P,2,FALSE),IF(C258=2,VLOOKUP(B258,balance!$K:$P,3,FALSE),IF(C258=3,VLOOKUP(B258,balance!$K:$P,4,FALSE),IF(C258=4,VLOOKUP(B258,balance!$K:$P,5,FALSE),IF(C258=5,VLOOKUP(B258-1,balance!$K:$P,6,FALSE),0)))))</f>
        <v>1525</v>
      </c>
      <c r="F258">
        <v>53</v>
      </c>
      <c r="G258">
        <f>IF(C258=1,VLOOKUP(FoxFire!B258,balance!$U:$Z,2,FALSE),IF(C258=2,VLOOKUP(B258,balance!$U:$Z,3,FALSE),IF(C258=3,VLOOKUP(B258,balance!$U:$Z,4,FALSE),IF(C258=4,VLOOKUP(B258,balance!$U:$Z,5,FALSE),IF(C258=5,VLOOKUP(B258-1,balance!$U:$Z,6,FALSE),0)))))/100</f>
        <v>1.5100000000000001E-3</v>
      </c>
      <c r="H258">
        <v>2</v>
      </c>
      <c r="I258" s="1">
        <f>IF(C258=1,VLOOKUP(FoxFire!B258,balance!$AF:$AJ,2,FALSE),IF(C258=2,VLOOKUP(B258,balance!$AF:$AJ,3,FALSE),IF(C258=3,VLOOKUP(B258,balance!$AF:$AJ,4,FALSE),IF(C258=4,VLOOKUP(B258,balance!$AF:$AJ,5,FALSE),IF(C258=5,VLOOKUP(B258,balance!$AF:$AK,6,FALSE),0)))))*1000000000000</f>
        <v>257500000000</v>
      </c>
    </row>
    <row r="259" spans="1:9" x14ac:dyDescent="0.3">
      <c r="A259">
        <v>257</v>
      </c>
      <c r="B259">
        <f t="shared" si="7"/>
        <v>52</v>
      </c>
      <c r="C259">
        <f t="shared" si="6"/>
        <v>3</v>
      </c>
      <c r="D259">
        <v>9026</v>
      </c>
      <c r="E259" s="1">
        <f>IF(C259=1,VLOOKUP(B259,balance!$K:$P,2,FALSE),IF(C259=2,VLOOKUP(B259,balance!$K:$P,3,FALSE),IF(C259=3,VLOOKUP(B259,balance!$K:$P,4,FALSE),IF(C259=4,VLOOKUP(B259,balance!$K:$P,5,FALSE),IF(C259=5,VLOOKUP(B259-1,balance!$K:$P,6,FALSE),0)))))</f>
        <v>1525</v>
      </c>
      <c r="F259">
        <v>53</v>
      </c>
      <c r="G259">
        <f>IF(C259=1,VLOOKUP(FoxFire!B259,balance!$U:$Z,2,FALSE),IF(C259=2,VLOOKUP(B259,balance!$U:$Z,3,FALSE),IF(C259=3,VLOOKUP(B259,balance!$U:$Z,4,FALSE),IF(C259=4,VLOOKUP(B259,balance!$U:$Z,5,FALSE),IF(C259=5,VLOOKUP(B259-1,balance!$U:$Z,6,FALSE),0)))))/100</f>
        <v>1.5100000000000001E-3</v>
      </c>
      <c r="H259">
        <v>2</v>
      </c>
      <c r="I259" s="1">
        <f>IF(C259=1,VLOOKUP(FoxFire!B259,balance!$AF:$AJ,2,FALSE),IF(C259=2,VLOOKUP(B259,balance!$AF:$AJ,3,FALSE),IF(C259=3,VLOOKUP(B259,balance!$AF:$AJ,4,FALSE),IF(C259=4,VLOOKUP(B259,balance!$AF:$AJ,5,FALSE),IF(C259=5,VLOOKUP(B259,balance!$AF:$AK,6,FALSE),0)))))*1000000000000</f>
        <v>257500000000</v>
      </c>
    </row>
    <row r="260" spans="1:9" x14ac:dyDescent="0.3">
      <c r="A260">
        <v>258</v>
      </c>
      <c r="B260">
        <f t="shared" si="7"/>
        <v>52</v>
      </c>
      <c r="C260">
        <f t="shared" si="6"/>
        <v>4</v>
      </c>
      <c r="D260">
        <v>9026</v>
      </c>
      <c r="E260" s="1">
        <f>IF(C260=1,VLOOKUP(B260,balance!$K:$P,2,FALSE),IF(C260=2,VLOOKUP(B260,balance!$K:$P,3,FALSE),IF(C260=3,VLOOKUP(B260,balance!$K:$P,4,FALSE),IF(C260=4,VLOOKUP(B260,balance!$K:$P,5,FALSE),IF(C260=5,VLOOKUP(B260-1,balance!$K:$P,6,FALSE),0)))))</f>
        <v>1525</v>
      </c>
      <c r="F260">
        <v>53</v>
      </c>
      <c r="G260">
        <f>IF(C260=1,VLOOKUP(FoxFire!B260,balance!$U:$Z,2,FALSE),IF(C260=2,VLOOKUP(B260,balance!$U:$Z,3,FALSE),IF(C260=3,VLOOKUP(B260,balance!$U:$Z,4,FALSE),IF(C260=4,VLOOKUP(B260,balance!$U:$Z,5,FALSE),IF(C260=5,VLOOKUP(B260-1,balance!$U:$Z,6,FALSE),0)))))/100</f>
        <v>1.5100000000000001E-3</v>
      </c>
      <c r="H260">
        <v>2</v>
      </c>
      <c r="I260" s="1">
        <f>IF(C260=1,VLOOKUP(FoxFire!B260,balance!$AF:$AJ,2,FALSE),IF(C260=2,VLOOKUP(B260,balance!$AF:$AJ,3,FALSE),IF(C260=3,VLOOKUP(B260,balance!$AF:$AJ,4,FALSE),IF(C260=4,VLOOKUP(B260,balance!$AF:$AJ,5,FALSE),IF(C260=5,VLOOKUP(B260,balance!$AF:$AK,6,FALSE),0)))))*1000000000000</f>
        <v>257500000000</v>
      </c>
    </row>
    <row r="261" spans="1:9" x14ac:dyDescent="0.3">
      <c r="A261">
        <v>259</v>
      </c>
      <c r="B261">
        <f t="shared" si="7"/>
        <v>53</v>
      </c>
      <c r="C261">
        <f t="shared" si="6"/>
        <v>5</v>
      </c>
      <c r="D261">
        <v>9026</v>
      </c>
      <c r="E261" s="1">
        <f>IF(C261=1,VLOOKUP(B261,balance!$K:$P,2,FALSE),IF(C261=2,VLOOKUP(B261,balance!$K:$P,3,FALSE),IF(C261=3,VLOOKUP(B261,balance!$K:$P,4,FALSE),IF(C261=4,VLOOKUP(B261,balance!$K:$P,5,FALSE),IF(C261=5,VLOOKUP(B261-1,balance!$K:$P,6,FALSE),0)))))</f>
        <v>17080</v>
      </c>
      <c r="F261">
        <v>53</v>
      </c>
      <c r="G261">
        <f>IF(C261=1,VLOOKUP(FoxFire!B261,balance!$U:$Z,2,FALSE),IF(C261=2,VLOOKUP(B261,balance!$U:$Z,3,FALSE),IF(C261=3,VLOOKUP(B261,balance!$U:$Z,4,FALSE),IF(C261=4,VLOOKUP(B261,balance!$U:$Z,5,FALSE),IF(C261=5,VLOOKUP(B261-1,balance!$U:$Z,6,FALSE),0)))))/100</f>
        <v>0.23680000000000004</v>
      </c>
      <c r="H261">
        <v>2</v>
      </c>
      <c r="I261" s="1">
        <f>IF(C261=1,VLOOKUP(FoxFire!B261,balance!$AF:$AJ,2,FALSE),IF(C261=2,VLOOKUP(B261,balance!$AF:$AJ,3,FALSE),IF(C261=3,VLOOKUP(B261,balance!$AF:$AJ,4,FALSE),IF(C261=4,VLOOKUP(B261,balance!$AF:$AJ,5,FALSE),IF(C261=5,VLOOKUP(B261,balance!$AF:$AK,6,FALSE),0)))))*1000000000000</f>
        <v>1060000000000</v>
      </c>
    </row>
    <row r="262" spans="1:9" x14ac:dyDescent="0.3">
      <c r="A262">
        <v>260</v>
      </c>
      <c r="B262">
        <f t="shared" si="7"/>
        <v>53</v>
      </c>
      <c r="C262">
        <f t="shared" si="6"/>
        <v>1</v>
      </c>
      <c r="D262">
        <v>9026</v>
      </c>
      <c r="E262" s="1">
        <f>IF(C262=1,VLOOKUP(B262,balance!$K:$P,2,FALSE),IF(C262=2,VLOOKUP(B262,balance!$K:$P,3,FALSE),IF(C262=3,VLOOKUP(B262,balance!$K:$P,4,FALSE),IF(C262=4,VLOOKUP(B262,balance!$K:$P,5,FALSE),IF(C262=5,VLOOKUP(B262-1,balance!$K:$P,6,FALSE),0)))))</f>
        <v>1550</v>
      </c>
      <c r="F262">
        <v>53</v>
      </c>
      <c r="G262">
        <f>IF(C262=1,VLOOKUP(FoxFire!B262,balance!$U:$Z,2,FALSE),IF(C262=2,VLOOKUP(B262,balance!$U:$Z,3,FALSE),IF(C262=3,VLOOKUP(B262,balance!$U:$Z,4,FALSE),IF(C262=4,VLOOKUP(B262,balance!$U:$Z,5,FALSE),IF(C262=5,VLOOKUP(B262-1,balance!$U:$Z,6,FALSE),0)))))/100</f>
        <v>1.5199999999999999E-3</v>
      </c>
      <c r="H262">
        <v>2</v>
      </c>
      <c r="I262" s="1">
        <f>IF(C262=1,VLOOKUP(FoxFire!B262,balance!$AF:$AJ,2,FALSE),IF(C262=2,VLOOKUP(B262,balance!$AF:$AJ,3,FALSE),IF(C262=3,VLOOKUP(B262,balance!$AF:$AJ,4,FALSE),IF(C262=4,VLOOKUP(B262,balance!$AF:$AJ,5,FALSE),IF(C262=5,VLOOKUP(B262,balance!$AF:$AK,6,FALSE),0)))))*1000000000000</f>
        <v>265000000000</v>
      </c>
    </row>
    <row r="263" spans="1:9" x14ac:dyDescent="0.3">
      <c r="A263">
        <v>261</v>
      </c>
      <c r="B263">
        <f t="shared" si="7"/>
        <v>53</v>
      </c>
      <c r="C263">
        <f t="shared" si="6"/>
        <v>2</v>
      </c>
      <c r="D263">
        <v>9026</v>
      </c>
      <c r="E263" s="1">
        <f>IF(C263=1,VLOOKUP(B263,balance!$K:$P,2,FALSE),IF(C263=2,VLOOKUP(B263,balance!$K:$P,3,FALSE),IF(C263=3,VLOOKUP(B263,balance!$K:$P,4,FALSE),IF(C263=4,VLOOKUP(B263,balance!$K:$P,5,FALSE),IF(C263=5,VLOOKUP(B263-1,balance!$K:$P,6,FALSE),0)))))</f>
        <v>1550</v>
      </c>
      <c r="F263">
        <v>53</v>
      </c>
      <c r="G263">
        <f>IF(C263=1,VLOOKUP(FoxFire!B263,balance!$U:$Z,2,FALSE),IF(C263=2,VLOOKUP(B263,balance!$U:$Z,3,FALSE),IF(C263=3,VLOOKUP(B263,balance!$U:$Z,4,FALSE),IF(C263=4,VLOOKUP(B263,balance!$U:$Z,5,FALSE),IF(C263=5,VLOOKUP(B263-1,balance!$U:$Z,6,FALSE),0)))))/100</f>
        <v>1.5199999999999999E-3</v>
      </c>
      <c r="H263">
        <v>2</v>
      </c>
      <c r="I263" s="1">
        <f>IF(C263=1,VLOOKUP(FoxFire!B263,balance!$AF:$AJ,2,FALSE),IF(C263=2,VLOOKUP(B263,balance!$AF:$AJ,3,FALSE),IF(C263=3,VLOOKUP(B263,balance!$AF:$AJ,4,FALSE),IF(C263=4,VLOOKUP(B263,balance!$AF:$AJ,5,FALSE),IF(C263=5,VLOOKUP(B263,balance!$AF:$AK,6,FALSE),0)))))*1000000000000</f>
        <v>265000000000</v>
      </c>
    </row>
    <row r="264" spans="1:9" x14ac:dyDescent="0.3">
      <c r="A264">
        <v>262</v>
      </c>
      <c r="B264">
        <f t="shared" si="7"/>
        <v>53</v>
      </c>
      <c r="C264">
        <f t="shared" ref="C264:C327" si="8">C259</f>
        <v>3</v>
      </c>
      <c r="D264">
        <v>9026</v>
      </c>
      <c r="E264" s="1">
        <f>IF(C264=1,VLOOKUP(B264,balance!$K:$P,2,FALSE),IF(C264=2,VLOOKUP(B264,balance!$K:$P,3,FALSE),IF(C264=3,VLOOKUP(B264,balance!$K:$P,4,FALSE),IF(C264=4,VLOOKUP(B264,balance!$K:$P,5,FALSE),IF(C264=5,VLOOKUP(B264-1,balance!$K:$P,6,FALSE),0)))))</f>
        <v>1550</v>
      </c>
      <c r="F264">
        <v>53</v>
      </c>
      <c r="G264">
        <f>IF(C264=1,VLOOKUP(FoxFire!B264,balance!$U:$Z,2,FALSE),IF(C264=2,VLOOKUP(B264,balance!$U:$Z,3,FALSE),IF(C264=3,VLOOKUP(B264,balance!$U:$Z,4,FALSE),IF(C264=4,VLOOKUP(B264,balance!$U:$Z,5,FALSE),IF(C264=5,VLOOKUP(B264-1,balance!$U:$Z,6,FALSE),0)))))/100</f>
        <v>1.5199999999999999E-3</v>
      </c>
      <c r="H264">
        <v>2</v>
      </c>
      <c r="I264" s="1">
        <f>IF(C264=1,VLOOKUP(FoxFire!B264,balance!$AF:$AJ,2,FALSE),IF(C264=2,VLOOKUP(B264,balance!$AF:$AJ,3,FALSE),IF(C264=3,VLOOKUP(B264,balance!$AF:$AJ,4,FALSE),IF(C264=4,VLOOKUP(B264,balance!$AF:$AJ,5,FALSE),IF(C264=5,VLOOKUP(B264,balance!$AF:$AK,6,FALSE),0)))))*1000000000000</f>
        <v>265000000000</v>
      </c>
    </row>
    <row r="265" spans="1:9" x14ac:dyDescent="0.3">
      <c r="A265">
        <v>263</v>
      </c>
      <c r="B265">
        <f t="shared" si="7"/>
        <v>53</v>
      </c>
      <c r="C265">
        <f t="shared" si="8"/>
        <v>4</v>
      </c>
      <c r="D265">
        <v>9026</v>
      </c>
      <c r="E265" s="1">
        <f>IF(C265=1,VLOOKUP(B265,balance!$K:$P,2,FALSE),IF(C265=2,VLOOKUP(B265,balance!$K:$P,3,FALSE),IF(C265=3,VLOOKUP(B265,balance!$K:$P,4,FALSE),IF(C265=4,VLOOKUP(B265,balance!$K:$P,5,FALSE),IF(C265=5,VLOOKUP(B265-1,balance!$K:$P,6,FALSE),0)))))</f>
        <v>1550</v>
      </c>
      <c r="F265">
        <v>53</v>
      </c>
      <c r="G265">
        <f>IF(C265=1,VLOOKUP(FoxFire!B265,balance!$U:$Z,2,FALSE),IF(C265=2,VLOOKUP(B265,balance!$U:$Z,3,FALSE),IF(C265=3,VLOOKUP(B265,balance!$U:$Z,4,FALSE),IF(C265=4,VLOOKUP(B265,balance!$U:$Z,5,FALSE),IF(C265=5,VLOOKUP(B265-1,balance!$U:$Z,6,FALSE),0)))))/100</f>
        <v>1.5199999999999999E-3</v>
      </c>
      <c r="H265">
        <v>2</v>
      </c>
      <c r="I265" s="1">
        <f>IF(C265=1,VLOOKUP(FoxFire!B265,balance!$AF:$AJ,2,FALSE),IF(C265=2,VLOOKUP(B265,balance!$AF:$AJ,3,FALSE),IF(C265=3,VLOOKUP(B265,balance!$AF:$AJ,4,FALSE),IF(C265=4,VLOOKUP(B265,balance!$AF:$AJ,5,FALSE),IF(C265=5,VLOOKUP(B265,balance!$AF:$AK,6,FALSE),0)))))*1000000000000</f>
        <v>265000000000</v>
      </c>
    </row>
    <row r="266" spans="1:9" x14ac:dyDescent="0.3">
      <c r="A266">
        <v>264</v>
      </c>
      <c r="B266">
        <f t="shared" si="7"/>
        <v>54</v>
      </c>
      <c r="C266">
        <f t="shared" si="8"/>
        <v>5</v>
      </c>
      <c r="D266">
        <v>9026</v>
      </c>
      <c r="E266" s="1">
        <f>IF(C266=1,VLOOKUP(B266,balance!$K:$P,2,FALSE),IF(C266=2,VLOOKUP(B266,balance!$K:$P,3,FALSE),IF(C266=3,VLOOKUP(B266,balance!$K:$P,4,FALSE),IF(C266=4,VLOOKUP(B266,balance!$K:$P,5,FALSE),IF(C266=5,VLOOKUP(B266-1,balance!$K:$P,6,FALSE),0)))))</f>
        <v>17670</v>
      </c>
      <c r="F266">
        <v>53</v>
      </c>
      <c r="G266">
        <f>IF(C266=1,VLOOKUP(FoxFire!B266,balance!$U:$Z,2,FALSE),IF(C266=2,VLOOKUP(B266,balance!$U:$Z,3,FALSE),IF(C266=3,VLOOKUP(B266,balance!$U:$Z,4,FALSE),IF(C266=4,VLOOKUP(B266,balance!$U:$Z,5,FALSE),IF(C266=5,VLOOKUP(B266-1,balance!$U:$Z,6,FALSE),0)))))/100</f>
        <v>0.26280000000000003</v>
      </c>
      <c r="H266">
        <v>2</v>
      </c>
      <c r="I266" s="1">
        <f>IF(C266=1,VLOOKUP(FoxFire!B266,balance!$AF:$AJ,2,FALSE),IF(C266=2,VLOOKUP(B266,balance!$AF:$AJ,3,FALSE),IF(C266=3,VLOOKUP(B266,balance!$AF:$AJ,4,FALSE),IF(C266=4,VLOOKUP(B266,balance!$AF:$AJ,5,FALSE),IF(C266=5,VLOOKUP(B266,balance!$AF:$AK,6,FALSE),0)))))*1000000000000</f>
        <v>1090000000000.0001</v>
      </c>
    </row>
    <row r="267" spans="1:9" x14ac:dyDescent="0.3">
      <c r="A267">
        <v>265</v>
      </c>
      <c r="B267">
        <f t="shared" si="7"/>
        <v>54</v>
      </c>
      <c r="C267">
        <f t="shared" si="8"/>
        <v>1</v>
      </c>
      <c r="D267">
        <v>9026</v>
      </c>
      <c r="E267" s="1">
        <f>IF(C267=1,VLOOKUP(B267,balance!$K:$P,2,FALSE),IF(C267=2,VLOOKUP(B267,balance!$K:$P,3,FALSE),IF(C267=3,VLOOKUP(B267,balance!$K:$P,4,FALSE),IF(C267=4,VLOOKUP(B267,balance!$K:$P,5,FALSE),IF(C267=5,VLOOKUP(B267-1,balance!$K:$P,6,FALSE),0)))))</f>
        <v>1575</v>
      </c>
      <c r="F267">
        <v>53</v>
      </c>
      <c r="G267">
        <f>IF(C267=1,VLOOKUP(FoxFire!B267,balance!$U:$Z,2,FALSE),IF(C267=2,VLOOKUP(B267,balance!$U:$Z,3,FALSE),IF(C267=3,VLOOKUP(B267,balance!$U:$Z,4,FALSE),IF(C267=4,VLOOKUP(B267,balance!$U:$Z,5,FALSE),IF(C267=5,VLOOKUP(B267-1,balance!$U:$Z,6,FALSE),0)))))/100</f>
        <v>1.5299999999999999E-3</v>
      </c>
      <c r="H267">
        <v>2</v>
      </c>
      <c r="I267" s="1">
        <f>IF(C267=1,VLOOKUP(FoxFire!B267,balance!$AF:$AJ,2,FALSE),IF(C267=2,VLOOKUP(B267,balance!$AF:$AJ,3,FALSE),IF(C267=3,VLOOKUP(B267,balance!$AF:$AJ,4,FALSE),IF(C267=4,VLOOKUP(B267,balance!$AF:$AJ,5,FALSE),IF(C267=5,VLOOKUP(B267,balance!$AF:$AK,6,FALSE),0)))))*1000000000000</f>
        <v>272500000000.00003</v>
      </c>
    </row>
    <row r="268" spans="1:9" x14ac:dyDescent="0.3">
      <c r="A268">
        <v>266</v>
      </c>
      <c r="B268">
        <f t="shared" ref="B268:B331" si="9">B263+1</f>
        <v>54</v>
      </c>
      <c r="C268">
        <f t="shared" si="8"/>
        <v>2</v>
      </c>
      <c r="D268">
        <v>9026</v>
      </c>
      <c r="E268" s="1">
        <f>IF(C268=1,VLOOKUP(B268,balance!$K:$P,2,FALSE),IF(C268=2,VLOOKUP(B268,balance!$K:$P,3,FALSE),IF(C268=3,VLOOKUP(B268,balance!$K:$P,4,FALSE),IF(C268=4,VLOOKUP(B268,balance!$K:$P,5,FALSE),IF(C268=5,VLOOKUP(B268-1,balance!$K:$P,6,FALSE),0)))))</f>
        <v>1575</v>
      </c>
      <c r="F268">
        <v>53</v>
      </c>
      <c r="G268">
        <f>IF(C268=1,VLOOKUP(FoxFire!B268,balance!$U:$Z,2,FALSE),IF(C268=2,VLOOKUP(B268,balance!$U:$Z,3,FALSE),IF(C268=3,VLOOKUP(B268,balance!$U:$Z,4,FALSE),IF(C268=4,VLOOKUP(B268,balance!$U:$Z,5,FALSE),IF(C268=5,VLOOKUP(B268-1,balance!$U:$Z,6,FALSE),0)))))/100</f>
        <v>1.5299999999999999E-3</v>
      </c>
      <c r="H268">
        <v>2</v>
      </c>
      <c r="I268" s="1">
        <f>IF(C268=1,VLOOKUP(FoxFire!B268,balance!$AF:$AJ,2,FALSE),IF(C268=2,VLOOKUP(B268,balance!$AF:$AJ,3,FALSE),IF(C268=3,VLOOKUP(B268,balance!$AF:$AJ,4,FALSE),IF(C268=4,VLOOKUP(B268,balance!$AF:$AJ,5,FALSE),IF(C268=5,VLOOKUP(B268,balance!$AF:$AK,6,FALSE),0)))))*1000000000000</f>
        <v>272500000000.00003</v>
      </c>
    </row>
    <row r="269" spans="1:9" x14ac:dyDescent="0.3">
      <c r="A269">
        <v>267</v>
      </c>
      <c r="B269">
        <f t="shared" si="9"/>
        <v>54</v>
      </c>
      <c r="C269">
        <f t="shared" si="8"/>
        <v>3</v>
      </c>
      <c r="D269">
        <v>9026</v>
      </c>
      <c r="E269" s="1">
        <f>IF(C269=1,VLOOKUP(B269,balance!$K:$P,2,FALSE),IF(C269=2,VLOOKUP(B269,balance!$K:$P,3,FALSE),IF(C269=3,VLOOKUP(B269,balance!$K:$P,4,FALSE),IF(C269=4,VLOOKUP(B269,balance!$K:$P,5,FALSE),IF(C269=5,VLOOKUP(B269-1,balance!$K:$P,6,FALSE),0)))))</f>
        <v>1575</v>
      </c>
      <c r="F269">
        <v>53</v>
      </c>
      <c r="G269">
        <f>IF(C269=1,VLOOKUP(FoxFire!B269,balance!$U:$Z,2,FALSE),IF(C269=2,VLOOKUP(B269,balance!$U:$Z,3,FALSE),IF(C269=3,VLOOKUP(B269,balance!$U:$Z,4,FALSE),IF(C269=4,VLOOKUP(B269,balance!$U:$Z,5,FALSE),IF(C269=5,VLOOKUP(B269-1,balance!$U:$Z,6,FALSE),0)))))/100</f>
        <v>1.5299999999999999E-3</v>
      </c>
      <c r="H269">
        <v>2</v>
      </c>
      <c r="I269" s="1">
        <f>IF(C269=1,VLOOKUP(FoxFire!B269,balance!$AF:$AJ,2,FALSE),IF(C269=2,VLOOKUP(B269,balance!$AF:$AJ,3,FALSE),IF(C269=3,VLOOKUP(B269,balance!$AF:$AJ,4,FALSE),IF(C269=4,VLOOKUP(B269,balance!$AF:$AJ,5,FALSE),IF(C269=5,VLOOKUP(B269,balance!$AF:$AK,6,FALSE),0)))))*1000000000000</f>
        <v>272500000000.00003</v>
      </c>
    </row>
    <row r="270" spans="1:9" x14ac:dyDescent="0.3">
      <c r="A270">
        <v>268</v>
      </c>
      <c r="B270">
        <f t="shared" si="9"/>
        <v>54</v>
      </c>
      <c r="C270">
        <f t="shared" si="8"/>
        <v>4</v>
      </c>
      <c r="D270">
        <v>9026</v>
      </c>
      <c r="E270" s="1">
        <f>IF(C270=1,VLOOKUP(B270,balance!$K:$P,2,FALSE),IF(C270=2,VLOOKUP(B270,balance!$K:$P,3,FALSE),IF(C270=3,VLOOKUP(B270,balance!$K:$P,4,FALSE),IF(C270=4,VLOOKUP(B270,balance!$K:$P,5,FALSE),IF(C270=5,VLOOKUP(B270-1,balance!$K:$P,6,FALSE),0)))))</f>
        <v>1575</v>
      </c>
      <c r="F270">
        <v>53</v>
      </c>
      <c r="G270">
        <f>IF(C270=1,VLOOKUP(FoxFire!B270,balance!$U:$Z,2,FALSE),IF(C270=2,VLOOKUP(B270,balance!$U:$Z,3,FALSE),IF(C270=3,VLOOKUP(B270,balance!$U:$Z,4,FALSE),IF(C270=4,VLOOKUP(B270,balance!$U:$Z,5,FALSE),IF(C270=5,VLOOKUP(B270-1,balance!$U:$Z,6,FALSE),0)))))/100</f>
        <v>1.5299999999999999E-3</v>
      </c>
      <c r="H270">
        <v>2</v>
      </c>
      <c r="I270" s="1">
        <f>IF(C270=1,VLOOKUP(FoxFire!B270,balance!$AF:$AJ,2,FALSE),IF(C270=2,VLOOKUP(B270,balance!$AF:$AJ,3,FALSE),IF(C270=3,VLOOKUP(B270,balance!$AF:$AJ,4,FALSE),IF(C270=4,VLOOKUP(B270,balance!$AF:$AJ,5,FALSE),IF(C270=5,VLOOKUP(B270,balance!$AF:$AK,6,FALSE),0)))))*1000000000000</f>
        <v>272500000000.00003</v>
      </c>
    </row>
    <row r="271" spans="1:9" x14ac:dyDescent="0.3">
      <c r="A271">
        <v>269</v>
      </c>
      <c r="B271">
        <f t="shared" si="9"/>
        <v>55</v>
      </c>
      <c r="C271">
        <f t="shared" si="8"/>
        <v>5</v>
      </c>
      <c r="D271">
        <v>9026</v>
      </c>
      <c r="E271" s="1">
        <f>IF(C271=1,VLOOKUP(B271,balance!$K:$P,2,FALSE),IF(C271=2,VLOOKUP(B271,balance!$K:$P,3,FALSE),IF(C271=3,VLOOKUP(B271,balance!$K:$P,4,FALSE),IF(C271=4,VLOOKUP(B271,balance!$K:$P,5,FALSE),IF(C271=5,VLOOKUP(B271-1,balance!$K:$P,6,FALSE),0)))))</f>
        <v>18270</v>
      </c>
      <c r="F271">
        <v>53</v>
      </c>
      <c r="G271">
        <f>IF(C271=1,VLOOKUP(FoxFire!B271,balance!$U:$Z,2,FALSE),IF(C271=2,VLOOKUP(B271,balance!$U:$Z,3,FALSE),IF(C271=3,VLOOKUP(B271,balance!$U:$Z,4,FALSE),IF(C271=4,VLOOKUP(B271,balance!$U:$Z,5,FALSE),IF(C271=5,VLOOKUP(B271-1,balance!$U:$Z,6,FALSE),0)))))/100</f>
        <v>0.29160000000000003</v>
      </c>
      <c r="H271">
        <v>2</v>
      </c>
      <c r="I271" s="1">
        <f>IF(C271=1,VLOOKUP(FoxFire!B271,balance!$AF:$AJ,2,FALSE),IF(C271=2,VLOOKUP(B271,balance!$AF:$AJ,3,FALSE),IF(C271=3,VLOOKUP(B271,balance!$AF:$AJ,4,FALSE),IF(C271=4,VLOOKUP(B271,balance!$AF:$AJ,5,FALSE),IF(C271=5,VLOOKUP(B271,balance!$AF:$AK,6,FALSE),0)))))*1000000000000</f>
        <v>1120000000000</v>
      </c>
    </row>
    <row r="272" spans="1:9" x14ac:dyDescent="0.3">
      <c r="A272">
        <v>270</v>
      </c>
      <c r="B272">
        <f t="shared" si="9"/>
        <v>55</v>
      </c>
      <c r="C272">
        <f t="shared" si="8"/>
        <v>1</v>
      </c>
      <c r="D272">
        <v>9026</v>
      </c>
      <c r="E272" s="1">
        <f>IF(C272=1,VLOOKUP(B272,balance!$K:$P,2,FALSE),IF(C272=2,VLOOKUP(B272,balance!$K:$P,3,FALSE),IF(C272=3,VLOOKUP(B272,balance!$K:$P,4,FALSE),IF(C272=4,VLOOKUP(B272,balance!$K:$P,5,FALSE),IF(C272=5,VLOOKUP(B272-1,balance!$K:$P,6,FALSE),0)))))</f>
        <v>1600</v>
      </c>
      <c r="F272">
        <v>53</v>
      </c>
      <c r="G272">
        <f>IF(C272=1,VLOOKUP(FoxFire!B272,balance!$U:$Z,2,FALSE),IF(C272=2,VLOOKUP(B272,balance!$U:$Z,3,FALSE),IF(C272=3,VLOOKUP(B272,balance!$U:$Z,4,FALSE),IF(C272=4,VLOOKUP(B272,balance!$U:$Z,5,FALSE),IF(C272=5,VLOOKUP(B272-1,balance!$U:$Z,6,FALSE),0)))))/100</f>
        <v>1.5399999999999999E-3</v>
      </c>
      <c r="H272">
        <v>2</v>
      </c>
      <c r="I272" s="1">
        <f>IF(C272=1,VLOOKUP(FoxFire!B272,balance!$AF:$AJ,2,FALSE),IF(C272=2,VLOOKUP(B272,balance!$AF:$AJ,3,FALSE),IF(C272=3,VLOOKUP(B272,balance!$AF:$AJ,4,FALSE),IF(C272=4,VLOOKUP(B272,balance!$AF:$AJ,5,FALSE),IF(C272=5,VLOOKUP(B272,balance!$AF:$AK,6,FALSE),0)))))*1000000000000</f>
        <v>280000000000</v>
      </c>
    </row>
    <row r="273" spans="1:9" x14ac:dyDescent="0.3">
      <c r="A273">
        <v>271</v>
      </c>
      <c r="B273">
        <f t="shared" si="9"/>
        <v>55</v>
      </c>
      <c r="C273">
        <f t="shared" si="8"/>
        <v>2</v>
      </c>
      <c r="D273">
        <v>9026</v>
      </c>
      <c r="E273" s="1">
        <f>IF(C273=1,VLOOKUP(B273,balance!$K:$P,2,FALSE),IF(C273=2,VLOOKUP(B273,balance!$K:$P,3,FALSE),IF(C273=3,VLOOKUP(B273,balance!$K:$P,4,FALSE),IF(C273=4,VLOOKUP(B273,balance!$K:$P,5,FALSE),IF(C273=5,VLOOKUP(B273-1,balance!$K:$P,6,FALSE),0)))))</f>
        <v>1600</v>
      </c>
      <c r="F273">
        <v>53</v>
      </c>
      <c r="G273">
        <f>IF(C273=1,VLOOKUP(FoxFire!B273,balance!$U:$Z,2,FALSE),IF(C273=2,VLOOKUP(B273,balance!$U:$Z,3,FALSE),IF(C273=3,VLOOKUP(B273,balance!$U:$Z,4,FALSE),IF(C273=4,VLOOKUP(B273,balance!$U:$Z,5,FALSE),IF(C273=5,VLOOKUP(B273-1,balance!$U:$Z,6,FALSE),0)))))/100</f>
        <v>1.5399999999999999E-3</v>
      </c>
      <c r="H273">
        <v>2</v>
      </c>
      <c r="I273" s="1">
        <f>IF(C273=1,VLOOKUP(FoxFire!B273,balance!$AF:$AJ,2,FALSE),IF(C273=2,VLOOKUP(B273,balance!$AF:$AJ,3,FALSE),IF(C273=3,VLOOKUP(B273,balance!$AF:$AJ,4,FALSE),IF(C273=4,VLOOKUP(B273,balance!$AF:$AJ,5,FALSE),IF(C273=5,VLOOKUP(B273,balance!$AF:$AK,6,FALSE),0)))))*1000000000000</f>
        <v>280000000000</v>
      </c>
    </row>
    <row r="274" spans="1:9" x14ac:dyDescent="0.3">
      <c r="A274">
        <v>272</v>
      </c>
      <c r="B274">
        <f t="shared" si="9"/>
        <v>55</v>
      </c>
      <c r="C274">
        <f t="shared" si="8"/>
        <v>3</v>
      </c>
      <c r="D274">
        <v>9026</v>
      </c>
      <c r="E274" s="1">
        <f>IF(C274=1,VLOOKUP(B274,balance!$K:$P,2,FALSE),IF(C274=2,VLOOKUP(B274,balance!$K:$P,3,FALSE),IF(C274=3,VLOOKUP(B274,balance!$K:$P,4,FALSE),IF(C274=4,VLOOKUP(B274,balance!$K:$P,5,FALSE),IF(C274=5,VLOOKUP(B274-1,balance!$K:$P,6,FALSE),0)))))</f>
        <v>1600</v>
      </c>
      <c r="F274">
        <v>53</v>
      </c>
      <c r="G274">
        <f>IF(C274=1,VLOOKUP(FoxFire!B274,balance!$U:$Z,2,FALSE),IF(C274=2,VLOOKUP(B274,balance!$U:$Z,3,FALSE),IF(C274=3,VLOOKUP(B274,balance!$U:$Z,4,FALSE),IF(C274=4,VLOOKUP(B274,balance!$U:$Z,5,FALSE),IF(C274=5,VLOOKUP(B274-1,balance!$U:$Z,6,FALSE),0)))))/100</f>
        <v>1.5399999999999999E-3</v>
      </c>
      <c r="H274">
        <v>2</v>
      </c>
      <c r="I274" s="1">
        <f>IF(C274=1,VLOOKUP(FoxFire!B274,balance!$AF:$AJ,2,FALSE),IF(C274=2,VLOOKUP(B274,balance!$AF:$AJ,3,FALSE),IF(C274=3,VLOOKUP(B274,balance!$AF:$AJ,4,FALSE),IF(C274=4,VLOOKUP(B274,balance!$AF:$AJ,5,FALSE),IF(C274=5,VLOOKUP(B274,balance!$AF:$AK,6,FALSE),0)))))*1000000000000</f>
        <v>280000000000</v>
      </c>
    </row>
    <row r="275" spans="1:9" x14ac:dyDescent="0.3">
      <c r="A275">
        <v>273</v>
      </c>
      <c r="B275">
        <f t="shared" si="9"/>
        <v>55</v>
      </c>
      <c r="C275">
        <f t="shared" si="8"/>
        <v>4</v>
      </c>
      <c r="D275">
        <v>9026</v>
      </c>
      <c r="E275" s="1">
        <f>IF(C275=1,VLOOKUP(B275,balance!$K:$P,2,FALSE),IF(C275=2,VLOOKUP(B275,balance!$K:$P,3,FALSE),IF(C275=3,VLOOKUP(B275,balance!$K:$P,4,FALSE),IF(C275=4,VLOOKUP(B275,balance!$K:$P,5,FALSE),IF(C275=5,VLOOKUP(B275-1,balance!$K:$P,6,FALSE),0)))))</f>
        <v>1600</v>
      </c>
      <c r="F275">
        <v>53</v>
      </c>
      <c r="G275">
        <f>IF(C275=1,VLOOKUP(FoxFire!B275,balance!$U:$Z,2,FALSE),IF(C275=2,VLOOKUP(B275,balance!$U:$Z,3,FALSE),IF(C275=3,VLOOKUP(B275,balance!$U:$Z,4,FALSE),IF(C275=4,VLOOKUP(B275,balance!$U:$Z,5,FALSE),IF(C275=5,VLOOKUP(B275-1,balance!$U:$Z,6,FALSE),0)))))/100</f>
        <v>1.5399999999999999E-3</v>
      </c>
      <c r="H275">
        <v>2</v>
      </c>
      <c r="I275" s="1">
        <f>IF(C275=1,VLOOKUP(FoxFire!B275,balance!$AF:$AJ,2,FALSE),IF(C275=2,VLOOKUP(B275,balance!$AF:$AJ,3,FALSE),IF(C275=3,VLOOKUP(B275,balance!$AF:$AJ,4,FALSE),IF(C275=4,VLOOKUP(B275,balance!$AF:$AJ,5,FALSE),IF(C275=5,VLOOKUP(B275,balance!$AF:$AK,6,FALSE),0)))))*1000000000000</f>
        <v>280000000000</v>
      </c>
    </row>
    <row r="276" spans="1:9" x14ac:dyDescent="0.3">
      <c r="A276">
        <v>274</v>
      </c>
      <c r="B276">
        <f t="shared" si="9"/>
        <v>56</v>
      </c>
      <c r="C276">
        <f t="shared" si="8"/>
        <v>5</v>
      </c>
      <c r="D276">
        <v>9026</v>
      </c>
      <c r="E276" s="1">
        <f>IF(C276=1,VLOOKUP(B276,balance!$K:$P,2,FALSE),IF(C276=2,VLOOKUP(B276,balance!$K:$P,3,FALSE),IF(C276=3,VLOOKUP(B276,balance!$K:$P,4,FALSE),IF(C276=4,VLOOKUP(B276,balance!$K:$P,5,FALSE),IF(C276=5,VLOOKUP(B276-1,balance!$K:$P,6,FALSE),0)))))</f>
        <v>18880</v>
      </c>
      <c r="F276">
        <v>53</v>
      </c>
      <c r="G276">
        <f>IF(C276=1,VLOOKUP(FoxFire!B276,balance!$U:$Z,2,FALSE),IF(C276=2,VLOOKUP(B276,balance!$U:$Z,3,FALSE),IF(C276=3,VLOOKUP(B276,balance!$U:$Z,4,FALSE),IF(C276=4,VLOOKUP(B276,balance!$U:$Z,5,FALSE),IF(C276=5,VLOOKUP(B276-1,balance!$U:$Z,6,FALSE),0)))))/100</f>
        <v>0.32339999999999997</v>
      </c>
      <c r="H276">
        <v>2</v>
      </c>
      <c r="I276" s="1">
        <f>IF(C276=1,VLOOKUP(FoxFire!B276,balance!$AF:$AJ,2,FALSE),IF(C276=2,VLOOKUP(B276,balance!$AF:$AJ,3,FALSE),IF(C276=3,VLOOKUP(B276,balance!$AF:$AJ,4,FALSE),IF(C276=4,VLOOKUP(B276,balance!$AF:$AJ,5,FALSE),IF(C276=5,VLOOKUP(B276,balance!$AF:$AK,6,FALSE),0)))))*1000000000000</f>
        <v>1150000000000</v>
      </c>
    </row>
    <row r="277" spans="1:9" x14ac:dyDescent="0.3">
      <c r="A277">
        <v>275</v>
      </c>
      <c r="B277">
        <f t="shared" si="9"/>
        <v>56</v>
      </c>
      <c r="C277">
        <f t="shared" si="8"/>
        <v>1</v>
      </c>
      <c r="D277">
        <v>9026</v>
      </c>
      <c r="E277" s="1">
        <f>IF(C277=1,VLOOKUP(B277,balance!$K:$P,2,FALSE),IF(C277=2,VLOOKUP(B277,balance!$K:$P,3,FALSE),IF(C277=3,VLOOKUP(B277,balance!$K:$P,4,FALSE),IF(C277=4,VLOOKUP(B277,balance!$K:$P,5,FALSE),IF(C277=5,VLOOKUP(B277-1,balance!$K:$P,6,FALSE),0)))))</f>
        <v>1625</v>
      </c>
      <c r="F277">
        <v>53</v>
      </c>
      <c r="G277">
        <f>IF(C277=1,VLOOKUP(FoxFire!B277,balance!$U:$Z,2,FALSE),IF(C277=2,VLOOKUP(B277,balance!$U:$Z,3,FALSE),IF(C277=3,VLOOKUP(B277,balance!$U:$Z,4,FALSE),IF(C277=4,VLOOKUP(B277,balance!$U:$Z,5,FALSE),IF(C277=5,VLOOKUP(B277-1,balance!$U:$Z,6,FALSE),0)))))/100</f>
        <v>1.5499999999999999E-3</v>
      </c>
      <c r="H277">
        <v>2</v>
      </c>
      <c r="I277" s="1">
        <f>IF(C277=1,VLOOKUP(FoxFire!B277,balance!$AF:$AJ,2,FALSE),IF(C277=2,VLOOKUP(B277,balance!$AF:$AJ,3,FALSE),IF(C277=3,VLOOKUP(B277,balance!$AF:$AJ,4,FALSE),IF(C277=4,VLOOKUP(B277,balance!$AF:$AJ,5,FALSE),IF(C277=5,VLOOKUP(B277,balance!$AF:$AK,6,FALSE),0)))))*1000000000000</f>
        <v>287500000000</v>
      </c>
    </row>
    <row r="278" spans="1:9" x14ac:dyDescent="0.3">
      <c r="A278">
        <v>276</v>
      </c>
      <c r="B278">
        <f t="shared" si="9"/>
        <v>56</v>
      </c>
      <c r="C278">
        <f t="shared" si="8"/>
        <v>2</v>
      </c>
      <c r="D278">
        <v>9026</v>
      </c>
      <c r="E278" s="1">
        <f>IF(C278=1,VLOOKUP(B278,balance!$K:$P,2,FALSE),IF(C278=2,VLOOKUP(B278,balance!$K:$P,3,FALSE),IF(C278=3,VLOOKUP(B278,balance!$K:$P,4,FALSE),IF(C278=4,VLOOKUP(B278,balance!$K:$P,5,FALSE),IF(C278=5,VLOOKUP(B278-1,balance!$K:$P,6,FALSE),0)))))</f>
        <v>1625</v>
      </c>
      <c r="F278">
        <v>53</v>
      </c>
      <c r="G278">
        <f>IF(C278=1,VLOOKUP(FoxFire!B278,balance!$U:$Z,2,FALSE),IF(C278=2,VLOOKUP(B278,balance!$U:$Z,3,FALSE),IF(C278=3,VLOOKUP(B278,balance!$U:$Z,4,FALSE),IF(C278=4,VLOOKUP(B278,balance!$U:$Z,5,FALSE),IF(C278=5,VLOOKUP(B278-1,balance!$U:$Z,6,FALSE),0)))))/100</f>
        <v>1.5499999999999999E-3</v>
      </c>
      <c r="H278">
        <v>2</v>
      </c>
      <c r="I278" s="1">
        <f>IF(C278=1,VLOOKUP(FoxFire!B278,balance!$AF:$AJ,2,FALSE),IF(C278=2,VLOOKUP(B278,balance!$AF:$AJ,3,FALSE),IF(C278=3,VLOOKUP(B278,balance!$AF:$AJ,4,FALSE),IF(C278=4,VLOOKUP(B278,balance!$AF:$AJ,5,FALSE),IF(C278=5,VLOOKUP(B278,balance!$AF:$AK,6,FALSE),0)))))*1000000000000</f>
        <v>287500000000</v>
      </c>
    </row>
    <row r="279" spans="1:9" x14ac:dyDescent="0.3">
      <c r="A279">
        <v>277</v>
      </c>
      <c r="B279">
        <f t="shared" si="9"/>
        <v>56</v>
      </c>
      <c r="C279">
        <f t="shared" si="8"/>
        <v>3</v>
      </c>
      <c r="D279">
        <v>9026</v>
      </c>
      <c r="E279" s="1">
        <f>IF(C279=1,VLOOKUP(B279,balance!$K:$P,2,FALSE),IF(C279=2,VLOOKUP(B279,balance!$K:$P,3,FALSE),IF(C279=3,VLOOKUP(B279,balance!$K:$P,4,FALSE),IF(C279=4,VLOOKUP(B279,balance!$K:$P,5,FALSE),IF(C279=5,VLOOKUP(B279-1,balance!$K:$P,6,FALSE),0)))))</f>
        <v>1625</v>
      </c>
      <c r="F279">
        <v>53</v>
      </c>
      <c r="G279">
        <f>IF(C279=1,VLOOKUP(FoxFire!B279,balance!$U:$Z,2,FALSE),IF(C279=2,VLOOKUP(B279,balance!$U:$Z,3,FALSE),IF(C279=3,VLOOKUP(B279,balance!$U:$Z,4,FALSE),IF(C279=4,VLOOKUP(B279,balance!$U:$Z,5,FALSE),IF(C279=5,VLOOKUP(B279-1,balance!$U:$Z,6,FALSE),0)))))/100</f>
        <v>1.5499999999999999E-3</v>
      </c>
      <c r="H279">
        <v>2</v>
      </c>
      <c r="I279" s="1">
        <f>IF(C279=1,VLOOKUP(FoxFire!B279,balance!$AF:$AJ,2,FALSE),IF(C279=2,VLOOKUP(B279,balance!$AF:$AJ,3,FALSE),IF(C279=3,VLOOKUP(B279,balance!$AF:$AJ,4,FALSE),IF(C279=4,VLOOKUP(B279,balance!$AF:$AJ,5,FALSE),IF(C279=5,VLOOKUP(B279,balance!$AF:$AK,6,FALSE),0)))))*1000000000000</f>
        <v>287500000000</v>
      </c>
    </row>
    <row r="280" spans="1:9" x14ac:dyDescent="0.3">
      <c r="A280">
        <v>278</v>
      </c>
      <c r="B280">
        <f t="shared" si="9"/>
        <v>56</v>
      </c>
      <c r="C280">
        <f t="shared" si="8"/>
        <v>4</v>
      </c>
      <c r="D280">
        <v>9026</v>
      </c>
      <c r="E280" s="1">
        <f>IF(C280=1,VLOOKUP(B280,balance!$K:$P,2,FALSE),IF(C280=2,VLOOKUP(B280,balance!$K:$P,3,FALSE),IF(C280=3,VLOOKUP(B280,balance!$K:$P,4,FALSE),IF(C280=4,VLOOKUP(B280,balance!$K:$P,5,FALSE),IF(C280=5,VLOOKUP(B280-1,balance!$K:$P,6,FALSE),0)))))</f>
        <v>1625</v>
      </c>
      <c r="F280">
        <v>53</v>
      </c>
      <c r="G280">
        <f>IF(C280=1,VLOOKUP(FoxFire!B280,balance!$U:$Z,2,FALSE),IF(C280=2,VLOOKUP(B280,balance!$U:$Z,3,FALSE),IF(C280=3,VLOOKUP(B280,balance!$U:$Z,4,FALSE),IF(C280=4,VLOOKUP(B280,balance!$U:$Z,5,FALSE),IF(C280=5,VLOOKUP(B280-1,balance!$U:$Z,6,FALSE),0)))))/100</f>
        <v>1.5499999999999999E-3</v>
      </c>
      <c r="H280">
        <v>2</v>
      </c>
      <c r="I280" s="1">
        <f>IF(C280=1,VLOOKUP(FoxFire!B280,balance!$AF:$AJ,2,FALSE),IF(C280=2,VLOOKUP(B280,balance!$AF:$AJ,3,FALSE),IF(C280=3,VLOOKUP(B280,balance!$AF:$AJ,4,FALSE),IF(C280=4,VLOOKUP(B280,balance!$AF:$AJ,5,FALSE),IF(C280=5,VLOOKUP(B280,balance!$AF:$AK,6,FALSE),0)))))*1000000000000</f>
        <v>287500000000</v>
      </c>
    </row>
    <row r="281" spans="1:9" x14ac:dyDescent="0.3">
      <c r="A281">
        <v>279</v>
      </c>
      <c r="B281">
        <f t="shared" si="9"/>
        <v>57</v>
      </c>
      <c r="C281">
        <f t="shared" si="8"/>
        <v>5</v>
      </c>
      <c r="D281">
        <v>9026</v>
      </c>
      <c r="E281" s="1">
        <f>IF(C281=1,VLOOKUP(B281,balance!$K:$P,2,FALSE),IF(C281=2,VLOOKUP(B281,balance!$K:$P,3,FALSE),IF(C281=3,VLOOKUP(B281,balance!$K:$P,4,FALSE),IF(C281=4,VLOOKUP(B281,balance!$K:$P,5,FALSE),IF(C281=5,VLOOKUP(B281-1,balance!$K:$P,6,FALSE),0)))))</f>
        <v>19500</v>
      </c>
      <c r="F281">
        <v>53</v>
      </c>
      <c r="G281">
        <f>IF(C281=1,VLOOKUP(FoxFire!B281,balance!$U:$Z,2,FALSE),IF(C281=2,VLOOKUP(B281,balance!$U:$Z,3,FALSE),IF(C281=3,VLOOKUP(B281,balance!$U:$Z,4,FALSE),IF(C281=4,VLOOKUP(B281,balance!$U:$Z,5,FALSE),IF(C281=5,VLOOKUP(B281-1,balance!$U:$Z,6,FALSE),0)))))/100</f>
        <v>0.35869999999999996</v>
      </c>
      <c r="H281">
        <v>2</v>
      </c>
      <c r="I281" s="1">
        <f>IF(C281=1,VLOOKUP(FoxFire!B281,balance!$AF:$AJ,2,FALSE),IF(C281=2,VLOOKUP(B281,balance!$AF:$AJ,3,FALSE),IF(C281=3,VLOOKUP(B281,balance!$AF:$AJ,4,FALSE),IF(C281=4,VLOOKUP(B281,balance!$AF:$AJ,5,FALSE),IF(C281=5,VLOOKUP(B281,balance!$AF:$AK,6,FALSE),0)))))*1000000000000</f>
        <v>1180000000000</v>
      </c>
    </row>
    <row r="282" spans="1:9" x14ac:dyDescent="0.3">
      <c r="A282">
        <v>280</v>
      </c>
      <c r="B282">
        <f t="shared" si="9"/>
        <v>57</v>
      </c>
      <c r="C282">
        <f t="shared" si="8"/>
        <v>1</v>
      </c>
      <c r="D282">
        <v>9026</v>
      </c>
      <c r="E282" s="1">
        <f>IF(C282=1,VLOOKUP(B282,balance!$K:$P,2,FALSE),IF(C282=2,VLOOKUP(B282,balance!$K:$P,3,FALSE),IF(C282=3,VLOOKUP(B282,balance!$K:$P,4,FALSE),IF(C282=4,VLOOKUP(B282,balance!$K:$P,5,FALSE),IF(C282=5,VLOOKUP(B282-1,balance!$K:$P,6,FALSE),0)))))</f>
        <v>1650</v>
      </c>
      <c r="F282">
        <v>53</v>
      </c>
      <c r="G282">
        <f>IF(C282=1,VLOOKUP(FoxFire!B282,balance!$U:$Z,2,FALSE),IF(C282=2,VLOOKUP(B282,balance!$U:$Z,3,FALSE),IF(C282=3,VLOOKUP(B282,balance!$U:$Z,4,FALSE),IF(C282=4,VLOOKUP(B282,balance!$U:$Z,5,FALSE),IF(C282=5,VLOOKUP(B282-1,balance!$U:$Z,6,FALSE),0)))))/100</f>
        <v>1.56E-3</v>
      </c>
      <c r="H282">
        <v>2</v>
      </c>
      <c r="I282" s="1">
        <f>IF(C282=1,VLOOKUP(FoxFire!B282,balance!$AF:$AJ,2,FALSE),IF(C282=2,VLOOKUP(B282,balance!$AF:$AJ,3,FALSE),IF(C282=3,VLOOKUP(B282,balance!$AF:$AJ,4,FALSE),IF(C282=4,VLOOKUP(B282,balance!$AF:$AJ,5,FALSE),IF(C282=5,VLOOKUP(B282,balance!$AF:$AK,6,FALSE),0)))))*1000000000000</f>
        <v>295000000000</v>
      </c>
    </row>
    <row r="283" spans="1:9" x14ac:dyDescent="0.3">
      <c r="A283">
        <v>281</v>
      </c>
      <c r="B283">
        <f t="shared" si="9"/>
        <v>57</v>
      </c>
      <c r="C283">
        <f t="shared" si="8"/>
        <v>2</v>
      </c>
      <c r="D283">
        <v>9026</v>
      </c>
      <c r="E283" s="1">
        <f>IF(C283=1,VLOOKUP(B283,balance!$K:$P,2,FALSE),IF(C283=2,VLOOKUP(B283,balance!$K:$P,3,FALSE),IF(C283=3,VLOOKUP(B283,balance!$K:$P,4,FALSE),IF(C283=4,VLOOKUP(B283,balance!$K:$P,5,FALSE),IF(C283=5,VLOOKUP(B283-1,balance!$K:$P,6,FALSE),0)))))</f>
        <v>1650</v>
      </c>
      <c r="F283">
        <v>53</v>
      </c>
      <c r="G283">
        <f>IF(C283=1,VLOOKUP(FoxFire!B283,balance!$U:$Z,2,FALSE),IF(C283=2,VLOOKUP(B283,balance!$U:$Z,3,FALSE),IF(C283=3,VLOOKUP(B283,balance!$U:$Z,4,FALSE),IF(C283=4,VLOOKUP(B283,balance!$U:$Z,5,FALSE),IF(C283=5,VLOOKUP(B283-1,balance!$U:$Z,6,FALSE),0)))))/100</f>
        <v>1.56E-3</v>
      </c>
      <c r="H283">
        <v>2</v>
      </c>
      <c r="I283" s="1">
        <f>IF(C283=1,VLOOKUP(FoxFire!B283,balance!$AF:$AJ,2,FALSE),IF(C283=2,VLOOKUP(B283,balance!$AF:$AJ,3,FALSE),IF(C283=3,VLOOKUP(B283,balance!$AF:$AJ,4,FALSE),IF(C283=4,VLOOKUP(B283,balance!$AF:$AJ,5,FALSE),IF(C283=5,VLOOKUP(B283,balance!$AF:$AK,6,FALSE),0)))))*1000000000000</f>
        <v>295000000000</v>
      </c>
    </row>
    <row r="284" spans="1:9" x14ac:dyDescent="0.3">
      <c r="A284">
        <v>282</v>
      </c>
      <c r="B284">
        <f t="shared" si="9"/>
        <v>57</v>
      </c>
      <c r="C284">
        <f t="shared" si="8"/>
        <v>3</v>
      </c>
      <c r="D284">
        <v>9026</v>
      </c>
      <c r="E284" s="1">
        <f>IF(C284=1,VLOOKUP(B284,balance!$K:$P,2,FALSE),IF(C284=2,VLOOKUP(B284,balance!$K:$P,3,FALSE),IF(C284=3,VLOOKUP(B284,balance!$K:$P,4,FALSE),IF(C284=4,VLOOKUP(B284,balance!$K:$P,5,FALSE),IF(C284=5,VLOOKUP(B284-1,balance!$K:$P,6,FALSE),0)))))</f>
        <v>1650</v>
      </c>
      <c r="F284">
        <v>53</v>
      </c>
      <c r="G284">
        <f>IF(C284=1,VLOOKUP(FoxFire!B284,balance!$U:$Z,2,FALSE),IF(C284=2,VLOOKUP(B284,balance!$U:$Z,3,FALSE),IF(C284=3,VLOOKUP(B284,balance!$U:$Z,4,FALSE),IF(C284=4,VLOOKUP(B284,balance!$U:$Z,5,FALSE),IF(C284=5,VLOOKUP(B284-1,balance!$U:$Z,6,FALSE),0)))))/100</f>
        <v>1.56E-3</v>
      </c>
      <c r="H284">
        <v>2</v>
      </c>
      <c r="I284" s="1">
        <f>IF(C284=1,VLOOKUP(FoxFire!B284,balance!$AF:$AJ,2,FALSE),IF(C284=2,VLOOKUP(B284,balance!$AF:$AJ,3,FALSE),IF(C284=3,VLOOKUP(B284,balance!$AF:$AJ,4,FALSE),IF(C284=4,VLOOKUP(B284,balance!$AF:$AJ,5,FALSE),IF(C284=5,VLOOKUP(B284,balance!$AF:$AK,6,FALSE),0)))))*1000000000000</f>
        <v>295000000000</v>
      </c>
    </row>
    <row r="285" spans="1:9" x14ac:dyDescent="0.3">
      <c r="A285">
        <v>283</v>
      </c>
      <c r="B285">
        <f t="shared" si="9"/>
        <v>57</v>
      </c>
      <c r="C285">
        <f t="shared" si="8"/>
        <v>4</v>
      </c>
      <c r="D285">
        <v>9026</v>
      </c>
      <c r="E285" s="1">
        <f>IF(C285=1,VLOOKUP(B285,balance!$K:$P,2,FALSE),IF(C285=2,VLOOKUP(B285,balance!$K:$P,3,FALSE),IF(C285=3,VLOOKUP(B285,balance!$K:$P,4,FALSE),IF(C285=4,VLOOKUP(B285,balance!$K:$P,5,FALSE),IF(C285=5,VLOOKUP(B285-1,balance!$K:$P,6,FALSE),0)))))</f>
        <v>1650</v>
      </c>
      <c r="F285">
        <v>53</v>
      </c>
      <c r="G285">
        <f>IF(C285=1,VLOOKUP(FoxFire!B285,balance!$U:$Z,2,FALSE),IF(C285=2,VLOOKUP(B285,balance!$U:$Z,3,FALSE),IF(C285=3,VLOOKUP(B285,balance!$U:$Z,4,FALSE),IF(C285=4,VLOOKUP(B285,balance!$U:$Z,5,FALSE),IF(C285=5,VLOOKUP(B285-1,balance!$U:$Z,6,FALSE),0)))))/100</f>
        <v>1.56E-3</v>
      </c>
      <c r="H285">
        <v>2</v>
      </c>
      <c r="I285" s="1">
        <f>IF(C285=1,VLOOKUP(FoxFire!B285,balance!$AF:$AJ,2,FALSE),IF(C285=2,VLOOKUP(B285,balance!$AF:$AJ,3,FALSE),IF(C285=3,VLOOKUP(B285,balance!$AF:$AJ,4,FALSE),IF(C285=4,VLOOKUP(B285,balance!$AF:$AJ,5,FALSE),IF(C285=5,VLOOKUP(B285,balance!$AF:$AK,6,FALSE),0)))))*1000000000000</f>
        <v>295000000000</v>
      </c>
    </row>
    <row r="286" spans="1:9" x14ac:dyDescent="0.3">
      <c r="A286">
        <v>284</v>
      </c>
      <c r="B286">
        <f t="shared" si="9"/>
        <v>58</v>
      </c>
      <c r="C286">
        <f t="shared" si="8"/>
        <v>5</v>
      </c>
      <c r="D286">
        <v>9026</v>
      </c>
      <c r="E286" s="1">
        <f>IF(C286=1,VLOOKUP(B286,balance!$K:$P,2,FALSE),IF(C286=2,VLOOKUP(B286,balance!$K:$P,3,FALSE),IF(C286=3,VLOOKUP(B286,balance!$K:$P,4,FALSE),IF(C286=4,VLOOKUP(B286,balance!$K:$P,5,FALSE),IF(C286=5,VLOOKUP(B286-1,balance!$K:$P,6,FALSE),0)))))</f>
        <v>20130</v>
      </c>
      <c r="F286">
        <v>53</v>
      </c>
      <c r="G286">
        <f>IF(C286=1,VLOOKUP(FoxFire!B286,balance!$U:$Z,2,FALSE),IF(C286=2,VLOOKUP(B286,balance!$U:$Z,3,FALSE),IF(C286=3,VLOOKUP(B286,balance!$U:$Z,4,FALSE),IF(C286=4,VLOOKUP(B286,balance!$U:$Z,5,FALSE),IF(C286=5,VLOOKUP(B286-1,balance!$U:$Z,6,FALSE),0)))))/100</f>
        <v>0.39769999999999994</v>
      </c>
      <c r="H286">
        <v>2</v>
      </c>
      <c r="I286" s="1">
        <f>IF(C286=1,VLOOKUP(FoxFire!B286,balance!$AF:$AJ,2,FALSE),IF(C286=2,VLOOKUP(B286,balance!$AF:$AJ,3,FALSE),IF(C286=3,VLOOKUP(B286,balance!$AF:$AJ,4,FALSE),IF(C286=4,VLOOKUP(B286,balance!$AF:$AJ,5,FALSE),IF(C286=5,VLOOKUP(B286,balance!$AF:$AK,6,FALSE),0)))))*1000000000000</f>
        <v>1210000000000</v>
      </c>
    </row>
    <row r="287" spans="1:9" x14ac:dyDescent="0.3">
      <c r="A287">
        <v>285</v>
      </c>
      <c r="B287">
        <f t="shared" si="9"/>
        <v>58</v>
      </c>
      <c r="C287">
        <f t="shared" si="8"/>
        <v>1</v>
      </c>
      <c r="D287">
        <v>9026</v>
      </c>
      <c r="E287" s="1">
        <f>IF(C287=1,VLOOKUP(B287,balance!$K:$P,2,FALSE),IF(C287=2,VLOOKUP(B287,balance!$K:$P,3,FALSE),IF(C287=3,VLOOKUP(B287,balance!$K:$P,4,FALSE),IF(C287=4,VLOOKUP(B287,balance!$K:$P,5,FALSE),IF(C287=5,VLOOKUP(B287-1,balance!$K:$P,6,FALSE),0)))))</f>
        <v>1675</v>
      </c>
      <c r="F287">
        <v>53</v>
      </c>
      <c r="G287">
        <f>IF(C287=1,VLOOKUP(FoxFire!B287,balance!$U:$Z,2,FALSE),IF(C287=2,VLOOKUP(B287,balance!$U:$Z,3,FALSE),IF(C287=3,VLOOKUP(B287,balance!$U:$Z,4,FALSE),IF(C287=4,VLOOKUP(B287,balance!$U:$Z,5,FALSE),IF(C287=5,VLOOKUP(B287-1,balance!$U:$Z,6,FALSE),0)))))/100</f>
        <v>1.57E-3</v>
      </c>
      <c r="H287">
        <v>2</v>
      </c>
      <c r="I287" s="1">
        <f>IF(C287=1,VLOOKUP(FoxFire!B287,balance!$AF:$AJ,2,FALSE),IF(C287=2,VLOOKUP(B287,balance!$AF:$AJ,3,FALSE),IF(C287=3,VLOOKUP(B287,balance!$AF:$AJ,4,FALSE),IF(C287=4,VLOOKUP(B287,balance!$AF:$AJ,5,FALSE),IF(C287=5,VLOOKUP(B287,balance!$AF:$AK,6,FALSE),0)))))*1000000000000</f>
        <v>302500000000</v>
      </c>
    </row>
    <row r="288" spans="1:9" x14ac:dyDescent="0.3">
      <c r="A288">
        <v>286</v>
      </c>
      <c r="B288">
        <f t="shared" si="9"/>
        <v>58</v>
      </c>
      <c r="C288">
        <f t="shared" si="8"/>
        <v>2</v>
      </c>
      <c r="D288">
        <v>9026</v>
      </c>
      <c r="E288" s="1">
        <f>IF(C288=1,VLOOKUP(B288,balance!$K:$P,2,FALSE),IF(C288=2,VLOOKUP(B288,balance!$K:$P,3,FALSE),IF(C288=3,VLOOKUP(B288,balance!$K:$P,4,FALSE),IF(C288=4,VLOOKUP(B288,balance!$K:$P,5,FALSE),IF(C288=5,VLOOKUP(B288-1,balance!$K:$P,6,FALSE),0)))))</f>
        <v>1675</v>
      </c>
      <c r="F288">
        <v>53</v>
      </c>
      <c r="G288">
        <f>IF(C288=1,VLOOKUP(FoxFire!B288,balance!$U:$Z,2,FALSE),IF(C288=2,VLOOKUP(B288,balance!$U:$Z,3,FALSE),IF(C288=3,VLOOKUP(B288,balance!$U:$Z,4,FALSE),IF(C288=4,VLOOKUP(B288,balance!$U:$Z,5,FALSE),IF(C288=5,VLOOKUP(B288-1,balance!$U:$Z,6,FALSE),0)))))/100</f>
        <v>1.57E-3</v>
      </c>
      <c r="H288">
        <v>2</v>
      </c>
      <c r="I288" s="1">
        <f>IF(C288=1,VLOOKUP(FoxFire!B288,balance!$AF:$AJ,2,FALSE),IF(C288=2,VLOOKUP(B288,balance!$AF:$AJ,3,FALSE),IF(C288=3,VLOOKUP(B288,balance!$AF:$AJ,4,FALSE),IF(C288=4,VLOOKUP(B288,balance!$AF:$AJ,5,FALSE),IF(C288=5,VLOOKUP(B288,balance!$AF:$AK,6,FALSE),0)))))*1000000000000</f>
        <v>302500000000</v>
      </c>
    </row>
    <row r="289" spans="1:9" x14ac:dyDescent="0.3">
      <c r="A289">
        <v>287</v>
      </c>
      <c r="B289">
        <f t="shared" si="9"/>
        <v>58</v>
      </c>
      <c r="C289">
        <f t="shared" si="8"/>
        <v>3</v>
      </c>
      <c r="D289">
        <v>9026</v>
      </c>
      <c r="E289" s="1">
        <f>IF(C289=1,VLOOKUP(B289,balance!$K:$P,2,FALSE),IF(C289=2,VLOOKUP(B289,balance!$K:$P,3,FALSE),IF(C289=3,VLOOKUP(B289,balance!$K:$P,4,FALSE),IF(C289=4,VLOOKUP(B289,balance!$K:$P,5,FALSE),IF(C289=5,VLOOKUP(B289-1,balance!$K:$P,6,FALSE),0)))))</f>
        <v>1675</v>
      </c>
      <c r="F289">
        <v>53</v>
      </c>
      <c r="G289">
        <f>IF(C289=1,VLOOKUP(FoxFire!B289,balance!$U:$Z,2,FALSE),IF(C289=2,VLOOKUP(B289,balance!$U:$Z,3,FALSE),IF(C289=3,VLOOKUP(B289,balance!$U:$Z,4,FALSE),IF(C289=4,VLOOKUP(B289,balance!$U:$Z,5,FALSE),IF(C289=5,VLOOKUP(B289-1,balance!$U:$Z,6,FALSE),0)))))/100</f>
        <v>1.57E-3</v>
      </c>
      <c r="H289">
        <v>2</v>
      </c>
      <c r="I289" s="1">
        <f>IF(C289=1,VLOOKUP(FoxFire!B289,balance!$AF:$AJ,2,FALSE),IF(C289=2,VLOOKUP(B289,balance!$AF:$AJ,3,FALSE),IF(C289=3,VLOOKUP(B289,balance!$AF:$AJ,4,FALSE),IF(C289=4,VLOOKUP(B289,balance!$AF:$AJ,5,FALSE),IF(C289=5,VLOOKUP(B289,balance!$AF:$AK,6,FALSE),0)))))*1000000000000</f>
        <v>302500000000</v>
      </c>
    </row>
    <row r="290" spans="1:9" x14ac:dyDescent="0.3">
      <c r="A290">
        <v>288</v>
      </c>
      <c r="B290">
        <f t="shared" si="9"/>
        <v>58</v>
      </c>
      <c r="C290">
        <f t="shared" si="8"/>
        <v>4</v>
      </c>
      <c r="D290">
        <v>9026</v>
      </c>
      <c r="E290" s="1">
        <f>IF(C290=1,VLOOKUP(B290,balance!$K:$P,2,FALSE),IF(C290=2,VLOOKUP(B290,balance!$K:$P,3,FALSE),IF(C290=3,VLOOKUP(B290,balance!$K:$P,4,FALSE),IF(C290=4,VLOOKUP(B290,balance!$K:$P,5,FALSE),IF(C290=5,VLOOKUP(B290-1,balance!$K:$P,6,FALSE),0)))))</f>
        <v>1675</v>
      </c>
      <c r="F290">
        <v>53</v>
      </c>
      <c r="G290">
        <f>IF(C290=1,VLOOKUP(FoxFire!B290,balance!$U:$Z,2,FALSE),IF(C290=2,VLOOKUP(B290,balance!$U:$Z,3,FALSE),IF(C290=3,VLOOKUP(B290,balance!$U:$Z,4,FALSE),IF(C290=4,VLOOKUP(B290,balance!$U:$Z,5,FALSE),IF(C290=5,VLOOKUP(B290-1,balance!$U:$Z,6,FALSE),0)))))/100</f>
        <v>1.57E-3</v>
      </c>
      <c r="H290">
        <v>2</v>
      </c>
      <c r="I290" s="1">
        <f>IF(C290=1,VLOOKUP(FoxFire!B290,balance!$AF:$AJ,2,FALSE),IF(C290=2,VLOOKUP(B290,balance!$AF:$AJ,3,FALSE),IF(C290=3,VLOOKUP(B290,balance!$AF:$AJ,4,FALSE),IF(C290=4,VLOOKUP(B290,balance!$AF:$AJ,5,FALSE),IF(C290=5,VLOOKUP(B290,balance!$AF:$AK,6,FALSE),0)))))*1000000000000</f>
        <v>302500000000</v>
      </c>
    </row>
    <row r="291" spans="1:9" x14ac:dyDescent="0.3">
      <c r="A291">
        <v>289</v>
      </c>
      <c r="B291">
        <f t="shared" si="9"/>
        <v>59</v>
      </c>
      <c r="C291">
        <f t="shared" si="8"/>
        <v>5</v>
      </c>
      <c r="D291">
        <v>9026</v>
      </c>
      <c r="E291" s="1">
        <f>IF(C291=1,VLOOKUP(B291,balance!$K:$P,2,FALSE),IF(C291=2,VLOOKUP(B291,balance!$K:$P,3,FALSE),IF(C291=3,VLOOKUP(B291,balance!$K:$P,4,FALSE),IF(C291=4,VLOOKUP(B291,balance!$K:$P,5,FALSE),IF(C291=5,VLOOKUP(B291-1,balance!$K:$P,6,FALSE),0)))))</f>
        <v>20770</v>
      </c>
      <c r="F291">
        <v>53</v>
      </c>
      <c r="G291">
        <f>IF(C291=1,VLOOKUP(FoxFire!B291,balance!$U:$Z,2,FALSE),IF(C291=2,VLOOKUP(B291,balance!$U:$Z,3,FALSE),IF(C291=3,VLOOKUP(B291,balance!$U:$Z,4,FALSE),IF(C291=4,VLOOKUP(B291,balance!$U:$Z,5,FALSE),IF(C291=5,VLOOKUP(B291-1,balance!$U:$Z,6,FALSE),0)))))/100</f>
        <v>0.44089999999999996</v>
      </c>
      <c r="H291">
        <v>2</v>
      </c>
      <c r="I291" s="1">
        <f>IF(C291=1,VLOOKUP(FoxFire!B291,balance!$AF:$AJ,2,FALSE),IF(C291=2,VLOOKUP(B291,balance!$AF:$AJ,3,FALSE),IF(C291=3,VLOOKUP(B291,balance!$AF:$AJ,4,FALSE),IF(C291=4,VLOOKUP(B291,balance!$AF:$AJ,5,FALSE),IF(C291=5,VLOOKUP(B291,balance!$AF:$AK,6,FALSE),0)))))*1000000000000</f>
        <v>1240000000000</v>
      </c>
    </row>
    <row r="292" spans="1:9" x14ac:dyDescent="0.3">
      <c r="A292">
        <v>290</v>
      </c>
      <c r="B292">
        <f t="shared" si="9"/>
        <v>59</v>
      </c>
      <c r="C292">
        <f t="shared" si="8"/>
        <v>1</v>
      </c>
      <c r="D292">
        <v>9026</v>
      </c>
      <c r="E292" s="1">
        <f>IF(C292=1,VLOOKUP(B292,balance!$K:$P,2,FALSE),IF(C292=2,VLOOKUP(B292,balance!$K:$P,3,FALSE),IF(C292=3,VLOOKUP(B292,balance!$K:$P,4,FALSE),IF(C292=4,VLOOKUP(B292,balance!$K:$P,5,FALSE),IF(C292=5,VLOOKUP(B292-1,balance!$K:$P,6,FALSE),0)))))</f>
        <v>1700</v>
      </c>
      <c r="F292">
        <v>53</v>
      </c>
      <c r="G292">
        <f>IF(C292=1,VLOOKUP(FoxFire!B292,balance!$U:$Z,2,FALSE),IF(C292=2,VLOOKUP(B292,balance!$U:$Z,3,FALSE),IF(C292=3,VLOOKUP(B292,balance!$U:$Z,4,FALSE),IF(C292=4,VLOOKUP(B292,balance!$U:$Z,5,FALSE),IF(C292=5,VLOOKUP(B292-1,balance!$U:$Z,6,FALSE),0)))))/100</f>
        <v>1.58E-3</v>
      </c>
      <c r="H292">
        <v>2</v>
      </c>
      <c r="I292" s="1">
        <f>IF(C292=1,VLOOKUP(FoxFire!B292,balance!$AF:$AJ,2,FALSE),IF(C292=2,VLOOKUP(B292,balance!$AF:$AJ,3,FALSE),IF(C292=3,VLOOKUP(B292,balance!$AF:$AJ,4,FALSE),IF(C292=4,VLOOKUP(B292,balance!$AF:$AJ,5,FALSE),IF(C292=5,VLOOKUP(B292,balance!$AF:$AK,6,FALSE),0)))))*1000000000000</f>
        <v>310000000000</v>
      </c>
    </row>
    <row r="293" spans="1:9" x14ac:dyDescent="0.3">
      <c r="A293">
        <v>291</v>
      </c>
      <c r="B293">
        <f t="shared" si="9"/>
        <v>59</v>
      </c>
      <c r="C293">
        <f t="shared" si="8"/>
        <v>2</v>
      </c>
      <c r="D293">
        <v>9026</v>
      </c>
      <c r="E293" s="1">
        <f>IF(C293=1,VLOOKUP(B293,balance!$K:$P,2,FALSE),IF(C293=2,VLOOKUP(B293,balance!$K:$P,3,FALSE),IF(C293=3,VLOOKUP(B293,balance!$K:$P,4,FALSE),IF(C293=4,VLOOKUP(B293,balance!$K:$P,5,FALSE),IF(C293=5,VLOOKUP(B293-1,balance!$K:$P,6,FALSE),0)))))</f>
        <v>1700</v>
      </c>
      <c r="F293">
        <v>53</v>
      </c>
      <c r="G293">
        <f>IF(C293=1,VLOOKUP(FoxFire!B293,balance!$U:$Z,2,FALSE),IF(C293=2,VLOOKUP(B293,balance!$U:$Z,3,FALSE),IF(C293=3,VLOOKUP(B293,balance!$U:$Z,4,FALSE),IF(C293=4,VLOOKUP(B293,balance!$U:$Z,5,FALSE),IF(C293=5,VLOOKUP(B293-1,balance!$U:$Z,6,FALSE),0)))))/100</f>
        <v>1.58E-3</v>
      </c>
      <c r="H293">
        <v>2</v>
      </c>
      <c r="I293" s="1">
        <f>IF(C293=1,VLOOKUP(FoxFire!B293,balance!$AF:$AJ,2,FALSE),IF(C293=2,VLOOKUP(B293,balance!$AF:$AJ,3,FALSE),IF(C293=3,VLOOKUP(B293,balance!$AF:$AJ,4,FALSE),IF(C293=4,VLOOKUP(B293,balance!$AF:$AJ,5,FALSE),IF(C293=5,VLOOKUP(B293,balance!$AF:$AK,6,FALSE),0)))))*1000000000000</f>
        <v>310000000000</v>
      </c>
    </row>
    <row r="294" spans="1:9" x14ac:dyDescent="0.3">
      <c r="A294">
        <v>292</v>
      </c>
      <c r="B294">
        <f t="shared" si="9"/>
        <v>59</v>
      </c>
      <c r="C294">
        <f t="shared" si="8"/>
        <v>3</v>
      </c>
      <c r="D294">
        <v>9026</v>
      </c>
      <c r="E294" s="1">
        <f>IF(C294=1,VLOOKUP(B294,balance!$K:$P,2,FALSE),IF(C294=2,VLOOKUP(B294,balance!$K:$P,3,FALSE),IF(C294=3,VLOOKUP(B294,balance!$K:$P,4,FALSE),IF(C294=4,VLOOKUP(B294,balance!$K:$P,5,FALSE),IF(C294=5,VLOOKUP(B294-1,balance!$K:$P,6,FALSE),0)))))</f>
        <v>1700</v>
      </c>
      <c r="F294">
        <v>53</v>
      </c>
      <c r="G294">
        <f>IF(C294=1,VLOOKUP(FoxFire!B294,balance!$U:$Z,2,FALSE),IF(C294=2,VLOOKUP(B294,balance!$U:$Z,3,FALSE),IF(C294=3,VLOOKUP(B294,balance!$U:$Z,4,FALSE),IF(C294=4,VLOOKUP(B294,balance!$U:$Z,5,FALSE),IF(C294=5,VLOOKUP(B294-1,balance!$U:$Z,6,FALSE),0)))))/100</f>
        <v>1.58E-3</v>
      </c>
      <c r="H294">
        <v>2</v>
      </c>
      <c r="I294" s="1">
        <f>IF(C294=1,VLOOKUP(FoxFire!B294,balance!$AF:$AJ,2,FALSE),IF(C294=2,VLOOKUP(B294,balance!$AF:$AJ,3,FALSE),IF(C294=3,VLOOKUP(B294,balance!$AF:$AJ,4,FALSE),IF(C294=4,VLOOKUP(B294,balance!$AF:$AJ,5,FALSE),IF(C294=5,VLOOKUP(B294,balance!$AF:$AK,6,FALSE),0)))))*1000000000000</f>
        <v>310000000000</v>
      </c>
    </row>
    <row r="295" spans="1:9" x14ac:dyDescent="0.3">
      <c r="A295">
        <v>293</v>
      </c>
      <c r="B295">
        <f t="shared" si="9"/>
        <v>59</v>
      </c>
      <c r="C295">
        <f t="shared" si="8"/>
        <v>4</v>
      </c>
      <c r="D295">
        <v>9026</v>
      </c>
      <c r="E295" s="1">
        <f>IF(C295=1,VLOOKUP(B295,balance!$K:$P,2,FALSE),IF(C295=2,VLOOKUP(B295,balance!$K:$P,3,FALSE),IF(C295=3,VLOOKUP(B295,balance!$K:$P,4,FALSE),IF(C295=4,VLOOKUP(B295,balance!$K:$P,5,FALSE),IF(C295=5,VLOOKUP(B295-1,balance!$K:$P,6,FALSE),0)))))</f>
        <v>1700</v>
      </c>
      <c r="F295">
        <v>53</v>
      </c>
      <c r="G295">
        <f>IF(C295=1,VLOOKUP(FoxFire!B295,balance!$U:$Z,2,FALSE),IF(C295=2,VLOOKUP(B295,balance!$U:$Z,3,FALSE),IF(C295=3,VLOOKUP(B295,balance!$U:$Z,4,FALSE),IF(C295=4,VLOOKUP(B295,balance!$U:$Z,5,FALSE),IF(C295=5,VLOOKUP(B295-1,balance!$U:$Z,6,FALSE),0)))))/100</f>
        <v>1.58E-3</v>
      </c>
      <c r="H295">
        <v>2</v>
      </c>
      <c r="I295" s="1">
        <f>IF(C295=1,VLOOKUP(FoxFire!B295,balance!$AF:$AJ,2,FALSE),IF(C295=2,VLOOKUP(B295,balance!$AF:$AJ,3,FALSE),IF(C295=3,VLOOKUP(B295,balance!$AF:$AJ,4,FALSE),IF(C295=4,VLOOKUP(B295,balance!$AF:$AJ,5,FALSE),IF(C295=5,VLOOKUP(B295,balance!$AF:$AK,6,FALSE),0)))))*1000000000000</f>
        <v>310000000000</v>
      </c>
    </row>
    <row r="296" spans="1:9" x14ac:dyDescent="0.3">
      <c r="A296">
        <v>294</v>
      </c>
      <c r="B296">
        <f t="shared" si="9"/>
        <v>60</v>
      </c>
      <c r="C296">
        <f t="shared" si="8"/>
        <v>5</v>
      </c>
      <c r="D296">
        <v>9026</v>
      </c>
      <c r="E296" s="1">
        <f>IF(C296=1,VLOOKUP(B296,balance!$K:$P,2,FALSE),IF(C296=2,VLOOKUP(B296,balance!$K:$P,3,FALSE),IF(C296=3,VLOOKUP(B296,balance!$K:$P,4,FALSE),IF(C296=4,VLOOKUP(B296,balance!$K:$P,5,FALSE),IF(C296=5,VLOOKUP(B296-1,balance!$K:$P,6,FALSE),0)))))</f>
        <v>21420</v>
      </c>
      <c r="F296">
        <v>53</v>
      </c>
      <c r="G296">
        <f>IF(C296=1,VLOOKUP(FoxFire!B296,balance!$U:$Z,2,FALSE),IF(C296=2,VLOOKUP(B296,balance!$U:$Z,3,FALSE),IF(C296=3,VLOOKUP(B296,balance!$U:$Z,4,FALSE),IF(C296=4,VLOOKUP(B296,balance!$U:$Z,5,FALSE),IF(C296=5,VLOOKUP(B296-1,balance!$U:$Z,6,FALSE),0)))))/100</f>
        <v>0.48879999999999996</v>
      </c>
      <c r="H296">
        <v>2</v>
      </c>
      <c r="I296" s="1">
        <f>IF(C296=1,VLOOKUP(FoxFire!B296,balance!$AF:$AJ,2,FALSE),IF(C296=2,VLOOKUP(B296,balance!$AF:$AJ,3,FALSE),IF(C296=3,VLOOKUP(B296,balance!$AF:$AJ,4,FALSE),IF(C296=4,VLOOKUP(B296,balance!$AF:$AJ,5,FALSE),IF(C296=5,VLOOKUP(B296,balance!$AF:$AK,6,FALSE),0)))))*1000000000000</f>
        <v>1270000000000</v>
      </c>
    </row>
    <row r="297" spans="1:9" x14ac:dyDescent="0.3">
      <c r="A297">
        <v>295</v>
      </c>
      <c r="B297">
        <f t="shared" si="9"/>
        <v>60</v>
      </c>
      <c r="C297">
        <f t="shared" si="8"/>
        <v>1</v>
      </c>
      <c r="D297">
        <v>9026</v>
      </c>
      <c r="E297" s="1">
        <f>IF(C297=1,VLOOKUP(B297,balance!$K:$P,2,FALSE),IF(C297=2,VLOOKUP(B297,balance!$K:$P,3,FALSE),IF(C297=3,VLOOKUP(B297,balance!$K:$P,4,FALSE),IF(C297=4,VLOOKUP(B297,balance!$K:$P,5,FALSE),IF(C297=5,VLOOKUP(B297-1,balance!$K:$P,6,FALSE),0)))))</f>
        <v>1725</v>
      </c>
      <c r="F297">
        <v>53</v>
      </c>
      <c r="G297">
        <f>IF(C297=1,VLOOKUP(FoxFire!B297,balance!$U:$Z,2,FALSE),IF(C297=2,VLOOKUP(B297,balance!$U:$Z,3,FALSE),IF(C297=3,VLOOKUP(B297,balance!$U:$Z,4,FALSE),IF(C297=4,VLOOKUP(B297,balance!$U:$Z,5,FALSE),IF(C297=5,VLOOKUP(B297-1,balance!$U:$Z,6,FALSE),0)))))/100</f>
        <v>1.5900000000000001E-3</v>
      </c>
      <c r="H297">
        <v>2</v>
      </c>
      <c r="I297" s="1">
        <f>IF(C297=1,VLOOKUP(FoxFire!B297,balance!$AF:$AJ,2,FALSE),IF(C297=2,VLOOKUP(B297,balance!$AF:$AJ,3,FALSE),IF(C297=3,VLOOKUP(B297,balance!$AF:$AJ,4,FALSE),IF(C297=4,VLOOKUP(B297,balance!$AF:$AJ,5,FALSE),IF(C297=5,VLOOKUP(B297,balance!$AF:$AK,6,FALSE),0)))))*1000000000000</f>
        <v>317500000000</v>
      </c>
    </row>
    <row r="298" spans="1:9" x14ac:dyDescent="0.3">
      <c r="A298">
        <v>296</v>
      </c>
      <c r="B298">
        <f t="shared" si="9"/>
        <v>60</v>
      </c>
      <c r="C298">
        <f t="shared" si="8"/>
        <v>2</v>
      </c>
      <c r="D298">
        <v>9026</v>
      </c>
      <c r="E298" s="1">
        <f>IF(C298=1,VLOOKUP(B298,balance!$K:$P,2,FALSE),IF(C298=2,VLOOKUP(B298,balance!$K:$P,3,FALSE),IF(C298=3,VLOOKUP(B298,balance!$K:$P,4,FALSE),IF(C298=4,VLOOKUP(B298,balance!$K:$P,5,FALSE),IF(C298=5,VLOOKUP(B298-1,balance!$K:$P,6,FALSE),0)))))</f>
        <v>1725</v>
      </c>
      <c r="F298">
        <v>53</v>
      </c>
      <c r="G298">
        <f>IF(C298=1,VLOOKUP(FoxFire!B298,balance!$U:$Z,2,FALSE),IF(C298=2,VLOOKUP(B298,balance!$U:$Z,3,FALSE),IF(C298=3,VLOOKUP(B298,balance!$U:$Z,4,FALSE),IF(C298=4,VLOOKUP(B298,balance!$U:$Z,5,FALSE),IF(C298=5,VLOOKUP(B298-1,balance!$U:$Z,6,FALSE),0)))))/100</f>
        <v>1.5900000000000001E-3</v>
      </c>
      <c r="H298">
        <v>2</v>
      </c>
      <c r="I298" s="1">
        <f>IF(C298=1,VLOOKUP(FoxFire!B298,balance!$AF:$AJ,2,FALSE),IF(C298=2,VLOOKUP(B298,balance!$AF:$AJ,3,FALSE),IF(C298=3,VLOOKUP(B298,balance!$AF:$AJ,4,FALSE),IF(C298=4,VLOOKUP(B298,balance!$AF:$AJ,5,FALSE),IF(C298=5,VLOOKUP(B298,balance!$AF:$AK,6,FALSE),0)))))*1000000000000</f>
        <v>317500000000</v>
      </c>
    </row>
    <row r="299" spans="1:9" x14ac:dyDescent="0.3">
      <c r="A299">
        <v>297</v>
      </c>
      <c r="B299">
        <f t="shared" si="9"/>
        <v>60</v>
      </c>
      <c r="C299">
        <f t="shared" si="8"/>
        <v>3</v>
      </c>
      <c r="D299">
        <v>9026</v>
      </c>
      <c r="E299" s="1">
        <f>IF(C299=1,VLOOKUP(B299,balance!$K:$P,2,FALSE),IF(C299=2,VLOOKUP(B299,balance!$K:$P,3,FALSE),IF(C299=3,VLOOKUP(B299,balance!$K:$P,4,FALSE),IF(C299=4,VLOOKUP(B299,balance!$K:$P,5,FALSE),IF(C299=5,VLOOKUP(B299-1,balance!$K:$P,6,FALSE),0)))))</f>
        <v>1725</v>
      </c>
      <c r="F299">
        <v>53</v>
      </c>
      <c r="G299">
        <f>IF(C299=1,VLOOKUP(FoxFire!B299,balance!$U:$Z,2,FALSE),IF(C299=2,VLOOKUP(B299,balance!$U:$Z,3,FALSE),IF(C299=3,VLOOKUP(B299,balance!$U:$Z,4,FALSE),IF(C299=4,VLOOKUP(B299,balance!$U:$Z,5,FALSE),IF(C299=5,VLOOKUP(B299-1,balance!$U:$Z,6,FALSE),0)))))/100</f>
        <v>1.5900000000000001E-3</v>
      </c>
      <c r="H299">
        <v>2</v>
      </c>
      <c r="I299" s="1">
        <f>IF(C299=1,VLOOKUP(FoxFire!B299,balance!$AF:$AJ,2,FALSE),IF(C299=2,VLOOKUP(B299,balance!$AF:$AJ,3,FALSE),IF(C299=3,VLOOKUP(B299,balance!$AF:$AJ,4,FALSE),IF(C299=4,VLOOKUP(B299,balance!$AF:$AJ,5,FALSE),IF(C299=5,VLOOKUP(B299,balance!$AF:$AK,6,FALSE),0)))))*1000000000000</f>
        <v>317500000000</v>
      </c>
    </row>
    <row r="300" spans="1:9" x14ac:dyDescent="0.3">
      <c r="A300">
        <v>298</v>
      </c>
      <c r="B300">
        <f t="shared" si="9"/>
        <v>60</v>
      </c>
      <c r="C300">
        <f t="shared" si="8"/>
        <v>4</v>
      </c>
      <c r="D300">
        <v>9026</v>
      </c>
      <c r="E300" s="1">
        <f>IF(C300=1,VLOOKUP(B300,balance!$K:$P,2,FALSE),IF(C300=2,VLOOKUP(B300,balance!$K:$P,3,FALSE),IF(C300=3,VLOOKUP(B300,balance!$K:$P,4,FALSE),IF(C300=4,VLOOKUP(B300,balance!$K:$P,5,FALSE),IF(C300=5,VLOOKUP(B300-1,balance!$K:$P,6,FALSE),0)))))</f>
        <v>1725</v>
      </c>
      <c r="F300">
        <v>53</v>
      </c>
      <c r="G300">
        <f>IF(C300=1,VLOOKUP(FoxFire!B300,balance!$U:$Z,2,FALSE),IF(C300=2,VLOOKUP(B300,balance!$U:$Z,3,FALSE),IF(C300=3,VLOOKUP(B300,balance!$U:$Z,4,FALSE),IF(C300=4,VLOOKUP(B300,balance!$U:$Z,5,FALSE),IF(C300=5,VLOOKUP(B300-1,balance!$U:$Z,6,FALSE),0)))))/100</f>
        <v>1.5900000000000001E-3</v>
      </c>
      <c r="H300">
        <v>2</v>
      </c>
      <c r="I300" s="1">
        <f>IF(C300=1,VLOOKUP(FoxFire!B300,balance!$AF:$AJ,2,FALSE),IF(C300=2,VLOOKUP(B300,balance!$AF:$AJ,3,FALSE),IF(C300=3,VLOOKUP(B300,balance!$AF:$AJ,4,FALSE),IF(C300=4,VLOOKUP(B300,balance!$AF:$AJ,5,FALSE),IF(C300=5,VLOOKUP(B300,balance!$AF:$AK,6,FALSE),0)))))*1000000000000</f>
        <v>317500000000</v>
      </c>
    </row>
    <row r="301" spans="1:9" x14ac:dyDescent="0.3">
      <c r="A301">
        <v>299</v>
      </c>
      <c r="B301">
        <f t="shared" si="9"/>
        <v>61</v>
      </c>
      <c r="C301">
        <f t="shared" si="8"/>
        <v>5</v>
      </c>
      <c r="D301">
        <v>9026</v>
      </c>
      <c r="E301" s="1">
        <f>IF(C301=1,VLOOKUP(B301,balance!$K:$P,2,FALSE),IF(C301=2,VLOOKUP(B301,balance!$K:$P,3,FALSE),IF(C301=3,VLOOKUP(B301,balance!$K:$P,4,FALSE),IF(C301=4,VLOOKUP(B301,balance!$K:$P,5,FALSE),IF(C301=5,VLOOKUP(B301-1,balance!$K:$P,6,FALSE),0)))))</f>
        <v>22080</v>
      </c>
      <c r="F301">
        <v>53</v>
      </c>
      <c r="G301">
        <f>IF(C301=1,VLOOKUP(FoxFire!B301,balance!$U:$Z,2,FALSE),IF(C301=2,VLOOKUP(B301,balance!$U:$Z,3,FALSE),IF(C301=3,VLOOKUP(B301,balance!$U:$Z,4,FALSE),IF(C301=4,VLOOKUP(B301,balance!$U:$Z,5,FALSE),IF(C301=5,VLOOKUP(B301-1,balance!$U:$Z,6,FALSE),0)))))/100</f>
        <v>0.54169999999999996</v>
      </c>
      <c r="H301">
        <v>2</v>
      </c>
      <c r="I301" s="1">
        <f>IF(C301=1,VLOOKUP(FoxFire!B301,balance!$AF:$AJ,2,FALSE),IF(C301=2,VLOOKUP(B301,balance!$AF:$AJ,3,FALSE),IF(C301=3,VLOOKUP(B301,balance!$AF:$AJ,4,FALSE),IF(C301=4,VLOOKUP(B301,balance!$AF:$AJ,5,FALSE),IF(C301=5,VLOOKUP(B301,balance!$AF:$AK,6,FALSE),0)))))*1000000000000</f>
        <v>1300000000000</v>
      </c>
    </row>
    <row r="302" spans="1:9" x14ac:dyDescent="0.3">
      <c r="A302">
        <v>300</v>
      </c>
      <c r="B302">
        <f t="shared" si="9"/>
        <v>61</v>
      </c>
      <c r="C302">
        <f t="shared" si="8"/>
        <v>1</v>
      </c>
      <c r="D302">
        <v>9026</v>
      </c>
      <c r="E302" s="1">
        <f>IF(C302=1,VLOOKUP(B302,balance!$K:$P,2,FALSE),IF(C302=2,VLOOKUP(B302,balance!$K:$P,3,FALSE),IF(C302=3,VLOOKUP(B302,balance!$K:$P,4,FALSE),IF(C302=4,VLOOKUP(B302,balance!$K:$P,5,FALSE),IF(C302=5,VLOOKUP(B302-1,balance!$K:$P,6,FALSE),0)))))</f>
        <v>1750</v>
      </c>
      <c r="F302">
        <v>53</v>
      </c>
      <c r="G302">
        <f>IF(C302=1,VLOOKUP(FoxFire!B302,balance!$U:$Z,2,FALSE),IF(C302=2,VLOOKUP(B302,balance!$U:$Z,3,FALSE),IF(C302=3,VLOOKUP(B302,balance!$U:$Z,4,FALSE),IF(C302=4,VLOOKUP(B302,balance!$U:$Z,5,FALSE),IF(C302=5,VLOOKUP(B302-1,balance!$U:$Z,6,FALSE),0)))))/100</f>
        <v>1.6000000000000001E-3</v>
      </c>
      <c r="H302">
        <v>2</v>
      </c>
      <c r="I302" s="1">
        <f>IF(C302=1,VLOOKUP(FoxFire!B302,balance!$AF:$AJ,2,FALSE),IF(C302=2,VLOOKUP(B302,balance!$AF:$AJ,3,FALSE),IF(C302=3,VLOOKUP(B302,balance!$AF:$AJ,4,FALSE),IF(C302=4,VLOOKUP(B302,balance!$AF:$AJ,5,FALSE),IF(C302=5,VLOOKUP(B302,balance!$AF:$AK,6,FALSE),0)))))*1000000000000</f>
        <v>325000000000</v>
      </c>
    </row>
    <row r="303" spans="1:9" x14ac:dyDescent="0.3">
      <c r="A303">
        <v>301</v>
      </c>
      <c r="B303">
        <f t="shared" si="9"/>
        <v>61</v>
      </c>
      <c r="C303">
        <f t="shared" si="8"/>
        <v>2</v>
      </c>
      <c r="D303">
        <v>9026</v>
      </c>
      <c r="E303" s="1">
        <f>IF(C303=1,VLOOKUP(B303,balance!$K:$P,2,FALSE),IF(C303=2,VLOOKUP(B303,balance!$K:$P,3,FALSE),IF(C303=3,VLOOKUP(B303,balance!$K:$P,4,FALSE),IF(C303=4,VLOOKUP(B303,balance!$K:$P,5,FALSE),IF(C303=5,VLOOKUP(B303-1,balance!$K:$P,6,FALSE),0)))))</f>
        <v>1750</v>
      </c>
      <c r="F303">
        <v>53</v>
      </c>
      <c r="G303">
        <f>IF(C303=1,VLOOKUP(FoxFire!B303,balance!$U:$Z,2,FALSE),IF(C303=2,VLOOKUP(B303,balance!$U:$Z,3,FALSE),IF(C303=3,VLOOKUP(B303,balance!$U:$Z,4,FALSE),IF(C303=4,VLOOKUP(B303,balance!$U:$Z,5,FALSE),IF(C303=5,VLOOKUP(B303-1,balance!$U:$Z,6,FALSE),0)))))/100</f>
        <v>1.6000000000000001E-3</v>
      </c>
      <c r="H303">
        <v>2</v>
      </c>
      <c r="I303" s="1">
        <f>IF(C303=1,VLOOKUP(FoxFire!B303,balance!$AF:$AJ,2,FALSE),IF(C303=2,VLOOKUP(B303,balance!$AF:$AJ,3,FALSE),IF(C303=3,VLOOKUP(B303,balance!$AF:$AJ,4,FALSE),IF(C303=4,VLOOKUP(B303,balance!$AF:$AJ,5,FALSE),IF(C303=5,VLOOKUP(B303,balance!$AF:$AK,6,FALSE),0)))))*1000000000000</f>
        <v>325000000000</v>
      </c>
    </row>
    <row r="304" spans="1:9" x14ac:dyDescent="0.3">
      <c r="A304">
        <v>302</v>
      </c>
      <c r="B304">
        <f t="shared" si="9"/>
        <v>61</v>
      </c>
      <c r="C304">
        <f t="shared" si="8"/>
        <v>3</v>
      </c>
      <c r="D304">
        <v>9026</v>
      </c>
      <c r="E304" s="1">
        <f>IF(C304=1,VLOOKUP(B304,balance!$K:$P,2,FALSE),IF(C304=2,VLOOKUP(B304,balance!$K:$P,3,FALSE),IF(C304=3,VLOOKUP(B304,balance!$K:$P,4,FALSE),IF(C304=4,VLOOKUP(B304,balance!$K:$P,5,FALSE),IF(C304=5,VLOOKUP(B304-1,balance!$K:$P,6,FALSE),0)))))</f>
        <v>1750</v>
      </c>
      <c r="F304">
        <v>53</v>
      </c>
      <c r="G304">
        <f>IF(C304=1,VLOOKUP(FoxFire!B304,balance!$U:$Z,2,FALSE),IF(C304=2,VLOOKUP(B304,balance!$U:$Z,3,FALSE),IF(C304=3,VLOOKUP(B304,balance!$U:$Z,4,FALSE),IF(C304=4,VLOOKUP(B304,balance!$U:$Z,5,FALSE),IF(C304=5,VLOOKUP(B304-1,balance!$U:$Z,6,FALSE),0)))))/100</f>
        <v>1.6000000000000001E-3</v>
      </c>
      <c r="H304">
        <v>2</v>
      </c>
      <c r="I304" s="1">
        <f>IF(C304=1,VLOOKUP(FoxFire!B304,balance!$AF:$AJ,2,FALSE),IF(C304=2,VLOOKUP(B304,balance!$AF:$AJ,3,FALSE),IF(C304=3,VLOOKUP(B304,balance!$AF:$AJ,4,FALSE),IF(C304=4,VLOOKUP(B304,balance!$AF:$AJ,5,FALSE),IF(C304=5,VLOOKUP(B304,balance!$AF:$AK,6,FALSE),0)))))*1000000000000</f>
        <v>325000000000</v>
      </c>
    </row>
    <row r="305" spans="1:9" x14ac:dyDescent="0.3">
      <c r="A305">
        <v>303</v>
      </c>
      <c r="B305">
        <f t="shared" si="9"/>
        <v>61</v>
      </c>
      <c r="C305">
        <f t="shared" si="8"/>
        <v>4</v>
      </c>
      <c r="D305">
        <v>9026</v>
      </c>
      <c r="E305" s="1">
        <f>IF(C305=1,VLOOKUP(B305,balance!$K:$P,2,FALSE),IF(C305=2,VLOOKUP(B305,balance!$K:$P,3,FALSE),IF(C305=3,VLOOKUP(B305,balance!$K:$P,4,FALSE),IF(C305=4,VLOOKUP(B305,balance!$K:$P,5,FALSE),IF(C305=5,VLOOKUP(B305-1,balance!$K:$P,6,FALSE),0)))))</f>
        <v>1750</v>
      </c>
      <c r="F305">
        <v>53</v>
      </c>
      <c r="G305">
        <f>IF(C305=1,VLOOKUP(FoxFire!B305,balance!$U:$Z,2,FALSE),IF(C305=2,VLOOKUP(B305,balance!$U:$Z,3,FALSE),IF(C305=3,VLOOKUP(B305,balance!$U:$Z,4,FALSE),IF(C305=4,VLOOKUP(B305,balance!$U:$Z,5,FALSE),IF(C305=5,VLOOKUP(B305-1,balance!$U:$Z,6,FALSE),0)))))/100</f>
        <v>1.6000000000000001E-3</v>
      </c>
      <c r="H305">
        <v>2</v>
      </c>
      <c r="I305" s="1">
        <f>IF(C305=1,VLOOKUP(FoxFire!B305,balance!$AF:$AJ,2,FALSE),IF(C305=2,VLOOKUP(B305,balance!$AF:$AJ,3,FALSE),IF(C305=3,VLOOKUP(B305,balance!$AF:$AJ,4,FALSE),IF(C305=4,VLOOKUP(B305,balance!$AF:$AJ,5,FALSE),IF(C305=5,VLOOKUP(B305,balance!$AF:$AK,6,FALSE),0)))))*1000000000000</f>
        <v>325000000000</v>
      </c>
    </row>
    <row r="306" spans="1:9" x14ac:dyDescent="0.3">
      <c r="A306">
        <v>304</v>
      </c>
      <c r="B306">
        <f t="shared" si="9"/>
        <v>62</v>
      </c>
      <c r="C306">
        <f t="shared" si="8"/>
        <v>5</v>
      </c>
      <c r="D306">
        <v>9026</v>
      </c>
      <c r="E306" s="1">
        <f>IF(C306=1,VLOOKUP(B306,balance!$K:$P,2,FALSE),IF(C306=2,VLOOKUP(B306,balance!$K:$P,3,FALSE),IF(C306=3,VLOOKUP(B306,balance!$K:$P,4,FALSE),IF(C306=4,VLOOKUP(B306,balance!$K:$P,5,FALSE),IF(C306=5,VLOOKUP(B306-1,balance!$K:$P,6,FALSE),0)))))</f>
        <v>22750</v>
      </c>
      <c r="F306">
        <v>53</v>
      </c>
      <c r="G306">
        <f>IF(C306=1,VLOOKUP(FoxFire!B306,balance!$U:$Z,2,FALSE),IF(C306=2,VLOOKUP(B306,balance!$U:$Z,3,FALSE),IF(C306=3,VLOOKUP(B306,balance!$U:$Z,4,FALSE),IF(C306=4,VLOOKUP(B306,balance!$U:$Z,5,FALSE),IF(C306=5,VLOOKUP(B306-1,balance!$U:$Z,6,FALSE),0)))))/100</f>
        <v>0.60019999999999996</v>
      </c>
      <c r="H306">
        <v>2</v>
      </c>
      <c r="I306" s="1">
        <f>IF(C306=1,VLOOKUP(FoxFire!B306,balance!$AF:$AJ,2,FALSE),IF(C306=2,VLOOKUP(B306,balance!$AF:$AJ,3,FALSE),IF(C306=3,VLOOKUP(B306,balance!$AF:$AJ,4,FALSE),IF(C306=4,VLOOKUP(B306,balance!$AF:$AJ,5,FALSE),IF(C306=5,VLOOKUP(B306,balance!$AF:$AK,6,FALSE),0)))))*1000000000000</f>
        <v>1340000000000</v>
      </c>
    </row>
    <row r="307" spans="1:9" x14ac:dyDescent="0.3">
      <c r="A307">
        <v>305</v>
      </c>
      <c r="B307">
        <f t="shared" si="9"/>
        <v>62</v>
      </c>
      <c r="C307">
        <f t="shared" si="8"/>
        <v>1</v>
      </c>
      <c r="D307">
        <v>9026</v>
      </c>
      <c r="E307" s="1">
        <f>IF(C307=1,VLOOKUP(B307,balance!$K:$P,2,FALSE),IF(C307=2,VLOOKUP(B307,balance!$K:$P,3,FALSE),IF(C307=3,VLOOKUP(B307,balance!$K:$P,4,FALSE),IF(C307=4,VLOOKUP(B307,balance!$K:$P,5,FALSE),IF(C307=5,VLOOKUP(B307-1,balance!$K:$P,6,FALSE),0)))))</f>
        <v>1775</v>
      </c>
      <c r="F307">
        <v>53</v>
      </c>
      <c r="G307">
        <f>IF(C307=1,VLOOKUP(FoxFire!B307,balance!$U:$Z,2,FALSE),IF(C307=2,VLOOKUP(B307,balance!$U:$Z,3,FALSE),IF(C307=3,VLOOKUP(B307,balance!$U:$Z,4,FALSE),IF(C307=4,VLOOKUP(B307,balance!$U:$Z,5,FALSE),IF(C307=5,VLOOKUP(B307-1,balance!$U:$Z,6,FALSE),0)))))/100</f>
        <v>1.6100000000000001E-3</v>
      </c>
      <c r="H307">
        <v>2</v>
      </c>
      <c r="I307" s="1">
        <f>IF(C307=1,VLOOKUP(FoxFire!B307,balance!$AF:$AJ,2,FALSE),IF(C307=2,VLOOKUP(B307,balance!$AF:$AJ,3,FALSE),IF(C307=3,VLOOKUP(B307,balance!$AF:$AJ,4,FALSE),IF(C307=4,VLOOKUP(B307,balance!$AF:$AJ,5,FALSE),IF(C307=5,VLOOKUP(B307,balance!$AF:$AK,6,FALSE),0)))))*1000000000000</f>
        <v>335000000000</v>
      </c>
    </row>
    <row r="308" spans="1:9" x14ac:dyDescent="0.3">
      <c r="A308">
        <v>306</v>
      </c>
      <c r="B308">
        <f t="shared" si="9"/>
        <v>62</v>
      </c>
      <c r="C308">
        <f t="shared" si="8"/>
        <v>2</v>
      </c>
      <c r="D308">
        <v>9026</v>
      </c>
      <c r="E308" s="1">
        <f>IF(C308=1,VLOOKUP(B308,balance!$K:$P,2,FALSE),IF(C308=2,VLOOKUP(B308,balance!$K:$P,3,FALSE),IF(C308=3,VLOOKUP(B308,balance!$K:$P,4,FALSE),IF(C308=4,VLOOKUP(B308,balance!$K:$P,5,FALSE),IF(C308=5,VLOOKUP(B308-1,balance!$K:$P,6,FALSE),0)))))</f>
        <v>1775</v>
      </c>
      <c r="F308">
        <v>53</v>
      </c>
      <c r="G308">
        <f>IF(C308=1,VLOOKUP(FoxFire!B308,balance!$U:$Z,2,FALSE),IF(C308=2,VLOOKUP(B308,balance!$U:$Z,3,FALSE),IF(C308=3,VLOOKUP(B308,balance!$U:$Z,4,FALSE),IF(C308=4,VLOOKUP(B308,balance!$U:$Z,5,FALSE),IF(C308=5,VLOOKUP(B308-1,balance!$U:$Z,6,FALSE),0)))))/100</f>
        <v>1.6100000000000001E-3</v>
      </c>
      <c r="H308">
        <v>2</v>
      </c>
      <c r="I308" s="1">
        <f>IF(C308=1,VLOOKUP(FoxFire!B308,balance!$AF:$AJ,2,FALSE),IF(C308=2,VLOOKUP(B308,balance!$AF:$AJ,3,FALSE),IF(C308=3,VLOOKUP(B308,balance!$AF:$AJ,4,FALSE),IF(C308=4,VLOOKUP(B308,balance!$AF:$AJ,5,FALSE),IF(C308=5,VLOOKUP(B308,balance!$AF:$AK,6,FALSE),0)))))*1000000000000</f>
        <v>335000000000</v>
      </c>
    </row>
    <row r="309" spans="1:9" x14ac:dyDescent="0.3">
      <c r="A309">
        <v>307</v>
      </c>
      <c r="B309">
        <f t="shared" si="9"/>
        <v>62</v>
      </c>
      <c r="C309">
        <f t="shared" si="8"/>
        <v>3</v>
      </c>
      <c r="D309">
        <v>9026</v>
      </c>
      <c r="E309" s="1">
        <f>IF(C309=1,VLOOKUP(B309,balance!$K:$P,2,FALSE),IF(C309=2,VLOOKUP(B309,balance!$K:$P,3,FALSE),IF(C309=3,VLOOKUP(B309,balance!$K:$P,4,FALSE),IF(C309=4,VLOOKUP(B309,balance!$K:$P,5,FALSE),IF(C309=5,VLOOKUP(B309-1,balance!$K:$P,6,FALSE),0)))))</f>
        <v>1775</v>
      </c>
      <c r="F309">
        <v>53</v>
      </c>
      <c r="G309">
        <f>IF(C309=1,VLOOKUP(FoxFire!B309,balance!$U:$Z,2,FALSE),IF(C309=2,VLOOKUP(B309,balance!$U:$Z,3,FALSE),IF(C309=3,VLOOKUP(B309,balance!$U:$Z,4,FALSE),IF(C309=4,VLOOKUP(B309,balance!$U:$Z,5,FALSE),IF(C309=5,VLOOKUP(B309-1,balance!$U:$Z,6,FALSE),0)))))/100</f>
        <v>1.6100000000000001E-3</v>
      </c>
      <c r="H309">
        <v>2</v>
      </c>
      <c r="I309" s="1">
        <f>IF(C309=1,VLOOKUP(FoxFire!B309,balance!$AF:$AJ,2,FALSE),IF(C309=2,VLOOKUP(B309,balance!$AF:$AJ,3,FALSE),IF(C309=3,VLOOKUP(B309,balance!$AF:$AJ,4,FALSE),IF(C309=4,VLOOKUP(B309,balance!$AF:$AJ,5,FALSE),IF(C309=5,VLOOKUP(B309,balance!$AF:$AK,6,FALSE),0)))))*1000000000000</f>
        <v>335000000000</v>
      </c>
    </row>
    <row r="310" spans="1:9" x14ac:dyDescent="0.3">
      <c r="A310">
        <v>308</v>
      </c>
      <c r="B310">
        <f t="shared" si="9"/>
        <v>62</v>
      </c>
      <c r="C310">
        <f t="shared" si="8"/>
        <v>4</v>
      </c>
      <c r="D310">
        <v>9026</v>
      </c>
      <c r="E310" s="1">
        <f>IF(C310=1,VLOOKUP(B310,balance!$K:$P,2,FALSE),IF(C310=2,VLOOKUP(B310,balance!$K:$P,3,FALSE),IF(C310=3,VLOOKUP(B310,balance!$K:$P,4,FALSE),IF(C310=4,VLOOKUP(B310,balance!$K:$P,5,FALSE),IF(C310=5,VLOOKUP(B310-1,balance!$K:$P,6,FALSE),0)))))</f>
        <v>1775</v>
      </c>
      <c r="F310">
        <v>53</v>
      </c>
      <c r="G310">
        <f>IF(C310=1,VLOOKUP(FoxFire!B310,balance!$U:$Z,2,FALSE),IF(C310=2,VLOOKUP(B310,balance!$U:$Z,3,FALSE),IF(C310=3,VLOOKUP(B310,balance!$U:$Z,4,FALSE),IF(C310=4,VLOOKUP(B310,balance!$U:$Z,5,FALSE),IF(C310=5,VLOOKUP(B310-1,balance!$U:$Z,6,FALSE),0)))))/100</f>
        <v>1.6100000000000001E-3</v>
      </c>
      <c r="H310">
        <v>2</v>
      </c>
      <c r="I310" s="1">
        <f>IF(C310=1,VLOOKUP(FoxFire!B310,balance!$AF:$AJ,2,FALSE),IF(C310=2,VLOOKUP(B310,balance!$AF:$AJ,3,FALSE),IF(C310=3,VLOOKUP(B310,balance!$AF:$AJ,4,FALSE),IF(C310=4,VLOOKUP(B310,balance!$AF:$AJ,5,FALSE),IF(C310=5,VLOOKUP(B310,balance!$AF:$AK,6,FALSE),0)))))*1000000000000</f>
        <v>335000000000</v>
      </c>
    </row>
    <row r="311" spans="1:9" x14ac:dyDescent="0.3">
      <c r="A311">
        <v>309</v>
      </c>
      <c r="B311">
        <f t="shared" si="9"/>
        <v>63</v>
      </c>
      <c r="C311">
        <f t="shared" si="8"/>
        <v>5</v>
      </c>
      <c r="D311">
        <v>9026</v>
      </c>
      <c r="E311" s="1">
        <f>IF(C311=1,VLOOKUP(B311,balance!$K:$P,2,FALSE),IF(C311=2,VLOOKUP(B311,balance!$K:$P,3,FALSE),IF(C311=3,VLOOKUP(B311,balance!$K:$P,4,FALSE),IF(C311=4,VLOOKUP(B311,balance!$K:$P,5,FALSE),IF(C311=5,VLOOKUP(B311-1,balance!$K:$P,6,FALSE),0)))))</f>
        <v>23430</v>
      </c>
      <c r="F311">
        <v>53</v>
      </c>
      <c r="G311">
        <f>IF(C311=1,VLOOKUP(FoxFire!B311,balance!$U:$Z,2,FALSE),IF(C311=2,VLOOKUP(B311,balance!$U:$Z,3,FALSE),IF(C311=3,VLOOKUP(B311,balance!$U:$Z,4,FALSE),IF(C311=4,VLOOKUP(B311,balance!$U:$Z,5,FALSE),IF(C311=5,VLOOKUP(B311-1,balance!$U:$Z,6,FALSE),0)))))/100</f>
        <v>0.66500000000000004</v>
      </c>
      <c r="H311">
        <v>2</v>
      </c>
      <c r="I311" s="1">
        <f>IF(C311=1,VLOOKUP(FoxFire!B311,balance!$AF:$AJ,2,FALSE),IF(C311=2,VLOOKUP(B311,balance!$AF:$AJ,3,FALSE),IF(C311=3,VLOOKUP(B311,balance!$AF:$AJ,4,FALSE),IF(C311=4,VLOOKUP(B311,balance!$AF:$AJ,5,FALSE),IF(C311=5,VLOOKUP(B311,balance!$AF:$AK,6,FALSE),0)))))*1000000000000</f>
        <v>1380000000000</v>
      </c>
    </row>
    <row r="312" spans="1:9" x14ac:dyDescent="0.3">
      <c r="A312">
        <v>310</v>
      </c>
      <c r="B312">
        <f t="shared" si="9"/>
        <v>63</v>
      </c>
      <c r="C312">
        <f t="shared" si="8"/>
        <v>1</v>
      </c>
      <c r="D312">
        <v>9026</v>
      </c>
      <c r="E312" s="1">
        <f>IF(C312=1,VLOOKUP(B312,balance!$K:$P,2,FALSE),IF(C312=2,VLOOKUP(B312,balance!$K:$P,3,FALSE),IF(C312=3,VLOOKUP(B312,balance!$K:$P,4,FALSE),IF(C312=4,VLOOKUP(B312,balance!$K:$P,5,FALSE),IF(C312=5,VLOOKUP(B312-1,balance!$K:$P,6,FALSE),0)))))</f>
        <v>1800</v>
      </c>
      <c r="F312">
        <v>53</v>
      </c>
      <c r="G312">
        <f>IF(C312=1,VLOOKUP(FoxFire!B312,balance!$U:$Z,2,FALSE),IF(C312=2,VLOOKUP(B312,balance!$U:$Z,3,FALSE),IF(C312=3,VLOOKUP(B312,balance!$U:$Z,4,FALSE),IF(C312=4,VLOOKUP(B312,balance!$U:$Z,5,FALSE),IF(C312=5,VLOOKUP(B312-1,balance!$U:$Z,6,FALSE),0)))))/100</f>
        <v>1.6200000000000001E-3</v>
      </c>
      <c r="H312">
        <v>2</v>
      </c>
      <c r="I312" s="1">
        <f>IF(C312=1,VLOOKUP(FoxFire!B312,balance!$AF:$AJ,2,FALSE),IF(C312=2,VLOOKUP(B312,balance!$AF:$AJ,3,FALSE),IF(C312=3,VLOOKUP(B312,balance!$AF:$AJ,4,FALSE),IF(C312=4,VLOOKUP(B312,balance!$AF:$AJ,5,FALSE),IF(C312=5,VLOOKUP(B312,balance!$AF:$AK,6,FALSE),0)))))*1000000000000</f>
        <v>345000000000</v>
      </c>
    </row>
    <row r="313" spans="1:9" x14ac:dyDescent="0.3">
      <c r="A313">
        <v>311</v>
      </c>
      <c r="B313">
        <f t="shared" si="9"/>
        <v>63</v>
      </c>
      <c r="C313">
        <f t="shared" si="8"/>
        <v>2</v>
      </c>
      <c r="D313">
        <v>9026</v>
      </c>
      <c r="E313" s="1">
        <f>IF(C313=1,VLOOKUP(B313,balance!$K:$P,2,FALSE),IF(C313=2,VLOOKUP(B313,balance!$K:$P,3,FALSE),IF(C313=3,VLOOKUP(B313,balance!$K:$P,4,FALSE),IF(C313=4,VLOOKUP(B313,balance!$K:$P,5,FALSE),IF(C313=5,VLOOKUP(B313-1,balance!$K:$P,6,FALSE),0)))))</f>
        <v>1800</v>
      </c>
      <c r="F313">
        <v>53</v>
      </c>
      <c r="G313">
        <f>IF(C313=1,VLOOKUP(FoxFire!B313,balance!$U:$Z,2,FALSE),IF(C313=2,VLOOKUP(B313,balance!$U:$Z,3,FALSE),IF(C313=3,VLOOKUP(B313,balance!$U:$Z,4,FALSE),IF(C313=4,VLOOKUP(B313,balance!$U:$Z,5,FALSE),IF(C313=5,VLOOKUP(B313-1,balance!$U:$Z,6,FALSE),0)))))/100</f>
        <v>1.6200000000000001E-3</v>
      </c>
      <c r="H313">
        <v>2</v>
      </c>
      <c r="I313" s="1">
        <f>IF(C313=1,VLOOKUP(FoxFire!B313,balance!$AF:$AJ,2,FALSE),IF(C313=2,VLOOKUP(B313,balance!$AF:$AJ,3,FALSE),IF(C313=3,VLOOKUP(B313,balance!$AF:$AJ,4,FALSE),IF(C313=4,VLOOKUP(B313,balance!$AF:$AJ,5,FALSE),IF(C313=5,VLOOKUP(B313,balance!$AF:$AK,6,FALSE),0)))))*1000000000000</f>
        <v>345000000000</v>
      </c>
    </row>
    <row r="314" spans="1:9" x14ac:dyDescent="0.3">
      <c r="A314">
        <v>312</v>
      </c>
      <c r="B314">
        <f t="shared" si="9"/>
        <v>63</v>
      </c>
      <c r="C314">
        <f t="shared" si="8"/>
        <v>3</v>
      </c>
      <c r="D314">
        <v>9026</v>
      </c>
      <c r="E314" s="1">
        <f>IF(C314=1,VLOOKUP(B314,balance!$K:$P,2,FALSE),IF(C314=2,VLOOKUP(B314,balance!$K:$P,3,FALSE),IF(C314=3,VLOOKUP(B314,balance!$K:$P,4,FALSE),IF(C314=4,VLOOKUP(B314,balance!$K:$P,5,FALSE),IF(C314=5,VLOOKUP(B314-1,balance!$K:$P,6,FALSE),0)))))</f>
        <v>1800</v>
      </c>
      <c r="F314">
        <v>53</v>
      </c>
      <c r="G314">
        <f>IF(C314=1,VLOOKUP(FoxFire!B314,balance!$U:$Z,2,FALSE),IF(C314=2,VLOOKUP(B314,balance!$U:$Z,3,FALSE),IF(C314=3,VLOOKUP(B314,balance!$U:$Z,4,FALSE),IF(C314=4,VLOOKUP(B314,balance!$U:$Z,5,FALSE),IF(C314=5,VLOOKUP(B314-1,balance!$U:$Z,6,FALSE),0)))))/100</f>
        <v>1.6200000000000001E-3</v>
      </c>
      <c r="H314">
        <v>2</v>
      </c>
      <c r="I314" s="1">
        <f>IF(C314=1,VLOOKUP(FoxFire!B314,balance!$AF:$AJ,2,FALSE),IF(C314=2,VLOOKUP(B314,balance!$AF:$AJ,3,FALSE),IF(C314=3,VLOOKUP(B314,balance!$AF:$AJ,4,FALSE),IF(C314=4,VLOOKUP(B314,balance!$AF:$AJ,5,FALSE),IF(C314=5,VLOOKUP(B314,balance!$AF:$AK,6,FALSE),0)))))*1000000000000</f>
        <v>345000000000</v>
      </c>
    </row>
    <row r="315" spans="1:9" x14ac:dyDescent="0.3">
      <c r="A315">
        <v>313</v>
      </c>
      <c r="B315">
        <f t="shared" si="9"/>
        <v>63</v>
      </c>
      <c r="C315">
        <f t="shared" si="8"/>
        <v>4</v>
      </c>
      <c r="D315">
        <v>9026</v>
      </c>
      <c r="E315" s="1">
        <f>IF(C315=1,VLOOKUP(B315,balance!$K:$P,2,FALSE),IF(C315=2,VLOOKUP(B315,balance!$K:$P,3,FALSE),IF(C315=3,VLOOKUP(B315,balance!$K:$P,4,FALSE),IF(C315=4,VLOOKUP(B315,balance!$K:$P,5,FALSE),IF(C315=5,VLOOKUP(B315-1,balance!$K:$P,6,FALSE),0)))))</f>
        <v>1800</v>
      </c>
      <c r="F315">
        <v>53</v>
      </c>
      <c r="G315">
        <f>IF(C315=1,VLOOKUP(FoxFire!B315,balance!$U:$Z,2,FALSE),IF(C315=2,VLOOKUP(B315,balance!$U:$Z,3,FALSE),IF(C315=3,VLOOKUP(B315,balance!$U:$Z,4,FALSE),IF(C315=4,VLOOKUP(B315,balance!$U:$Z,5,FALSE),IF(C315=5,VLOOKUP(B315-1,balance!$U:$Z,6,FALSE),0)))))/100</f>
        <v>1.6200000000000001E-3</v>
      </c>
      <c r="H315">
        <v>2</v>
      </c>
      <c r="I315" s="1">
        <f>IF(C315=1,VLOOKUP(FoxFire!B315,balance!$AF:$AJ,2,FALSE),IF(C315=2,VLOOKUP(B315,balance!$AF:$AJ,3,FALSE),IF(C315=3,VLOOKUP(B315,balance!$AF:$AJ,4,FALSE),IF(C315=4,VLOOKUP(B315,balance!$AF:$AJ,5,FALSE),IF(C315=5,VLOOKUP(B315,balance!$AF:$AK,6,FALSE),0)))))*1000000000000</f>
        <v>345000000000</v>
      </c>
    </row>
    <row r="316" spans="1:9" x14ac:dyDescent="0.3">
      <c r="A316">
        <v>314</v>
      </c>
      <c r="B316">
        <f t="shared" si="9"/>
        <v>64</v>
      </c>
      <c r="C316">
        <f t="shared" si="8"/>
        <v>5</v>
      </c>
      <c r="D316">
        <v>9026</v>
      </c>
      <c r="E316" s="1">
        <f>IF(C316=1,VLOOKUP(B316,balance!$K:$P,2,FALSE),IF(C316=2,VLOOKUP(B316,balance!$K:$P,3,FALSE),IF(C316=3,VLOOKUP(B316,balance!$K:$P,4,FALSE),IF(C316=4,VLOOKUP(B316,balance!$K:$P,5,FALSE),IF(C316=5,VLOOKUP(B316-1,balance!$K:$P,6,FALSE),0)))))</f>
        <v>24120</v>
      </c>
      <c r="F316">
        <v>53</v>
      </c>
      <c r="G316">
        <f>IF(C316=1,VLOOKUP(FoxFire!B316,balance!$U:$Z,2,FALSE),IF(C316=2,VLOOKUP(B316,balance!$U:$Z,3,FALSE),IF(C316=3,VLOOKUP(B316,balance!$U:$Z,4,FALSE),IF(C316=4,VLOOKUP(B316,balance!$U:$Z,5,FALSE),IF(C316=5,VLOOKUP(B316-1,balance!$U:$Z,6,FALSE),0)))))/100</f>
        <v>0.73670000000000002</v>
      </c>
      <c r="H316">
        <v>2</v>
      </c>
      <c r="I316" s="1">
        <f>IF(C316=1,VLOOKUP(FoxFire!B316,balance!$AF:$AJ,2,FALSE),IF(C316=2,VLOOKUP(B316,balance!$AF:$AJ,3,FALSE),IF(C316=3,VLOOKUP(B316,balance!$AF:$AJ,4,FALSE),IF(C316=4,VLOOKUP(B316,balance!$AF:$AJ,5,FALSE),IF(C316=5,VLOOKUP(B316,balance!$AF:$AK,6,FALSE),0)))))*1000000000000</f>
        <v>1420000000000</v>
      </c>
    </row>
    <row r="317" spans="1:9" x14ac:dyDescent="0.3">
      <c r="A317">
        <v>315</v>
      </c>
      <c r="B317">
        <f t="shared" si="9"/>
        <v>64</v>
      </c>
      <c r="C317">
        <f t="shared" si="8"/>
        <v>1</v>
      </c>
      <c r="D317">
        <v>9026</v>
      </c>
      <c r="E317" s="1">
        <f>IF(C317=1,VLOOKUP(B317,balance!$K:$P,2,FALSE),IF(C317=2,VLOOKUP(B317,balance!$K:$P,3,FALSE),IF(C317=3,VLOOKUP(B317,balance!$K:$P,4,FALSE),IF(C317=4,VLOOKUP(B317,balance!$K:$P,5,FALSE),IF(C317=5,VLOOKUP(B317-1,balance!$K:$P,6,FALSE),0)))))</f>
        <v>1825</v>
      </c>
      <c r="F317">
        <v>53</v>
      </c>
      <c r="G317">
        <f>IF(C317=1,VLOOKUP(FoxFire!B317,balance!$U:$Z,2,FALSE),IF(C317=2,VLOOKUP(B317,balance!$U:$Z,3,FALSE),IF(C317=3,VLOOKUP(B317,balance!$U:$Z,4,FALSE),IF(C317=4,VLOOKUP(B317,balance!$U:$Z,5,FALSE),IF(C317=5,VLOOKUP(B317-1,balance!$U:$Z,6,FALSE),0)))))/100</f>
        <v>1.6300000000000002E-3</v>
      </c>
      <c r="H317">
        <v>2</v>
      </c>
      <c r="I317" s="1">
        <f>IF(C317=1,VLOOKUP(FoxFire!B317,balance!$AF:$AJ,2,FALSE),IF(C317=2,VLOOKUP(B317,balance!$AF:$AJ,3,FALSE),IF(C317=3,VLOOKUP(B317,balance!$AF:$AJ,4,FALSE),IF(C317=4,VLOOKUP(B317,balance!$AF:$AJ,5,FALSE),IF(C317=5,VLOOKUP(B317,balance!$AF:$AK,6,FALSE),0)))))*1000000000000</f>
        <v>355000000000</v>
      </c>
    </row>
    <row r="318" spans="1:9" x14ac:dyDescent="0.3">
      <c r="A318">
        <v>316</v>
      </c>
      <c r="B318">
        <f t="shared" si="9"/>
        <v>64</v>
      </c>
      <c r="C318">
        <f t="shared" si="8"/>
        <v>2</v>
      </c>
      <c r="D318">
        <v>9026</v>
      </c>
      <c r="E318" s="1">
        <f>IF(C318=1,VLOOKUP(B318,balance!$K:$P,2,FALSE),IF(C318=2,VLOOKUP(B318,balance!$K:$P,3,FALSE),IF(C318=3,VLOOKUP(B318,balance!$K:$P,4,FALSE),IF(C318=4,VLOOKUP(B318,balance!$K:$P,5,FALSE),IF(C318=5,VLOOKUP(B318-1,balance!$K:$P,6,FALSE),0)))))</f>
        <v>1825</v>
      </c>
      <c r="F318">
        <v>53</v>
      </c>
      <c r="G318">
        <f>IF(C318=1,VLOOKUP(FoxFire!B318,balance!$U:$Z,2,FALSE),IF(C318=2,VLOOKUP(B318,balance!$U:$Z,3,FALSE),IF(C318=3,VLOOKUP(B318,balance!$U:$Z,4,FALSE),IF(C318=4,VLOOKUP(B318,balance!$U:$Z,5,FALSE),IF(C318=5,VLOOKUP(B318-1,balance!$U:$Z,6,FALSE),0)))))/100</f>
        <v>1.6300000000000002E-3</v>
      </c>
      <c r="H318">
        <v>2</v>
      </c>
      <c r="I318" s="1">
        <f>IF(C318=1,VLOOKUP(FoxFire!B318,balance!$AF:$AJ,2,FALSE),IF(C318=2,VLOOKUP(B318,balance!$AF:$AJ,3,FALSE),IF(C318=3,VLOOKUP(B318,balance!$AF:$AJ,4,FALSE),IF(C318=4,VLOOKUP(B318,balance!$AF:$AJ,5,FALSE),IF(C318=5,VLOOKUP(B318,balance!$AF:$AK,6,FALSE),0)))))*1000000000000</f>
        <v>355000000000</v>
      </c>
    </row>
    <row r="319" spans="1:9" x14ac:dyDescent="0.3">
      <c r="A319">
        <v>317</v>
      </c>
      <c r="B319">
        <f t="shared" si="9"/>
        <v>64</v>
      </c>
      <c r="C319">
        <f t="shared" si="8"/>
        <v>3</v>
      </c>
      <c r="D319">
        <v>9026</v>
      </c>
      <c r="E319" s="1">
        <f>IF(C319=1,VLOOKUP(B319,balance!$K:$P,2,FALSE),IF(C319=2,VLOOKUP(B319,balance!$K:$P,3,FALSE),IF(C319=3,VLOOKUP(B319,balance!$K:$P,4,FALSE),IF(C319=4,VLOOKUP(B319,balance!$K:$P,5,FALSE),IF(C319=5,VLOOKUP(B319-1,balance!$K:$P,6,FALSE),0)))))</f>
        <v>1825</v>
      </c>
      <c r="F319">
        <v>53</v>
      </c>
      <c r="G319">
        <f>IF(C319=1,VLOOKUP(FoxFire!B319,balance!$U:$Z,2,FALSE),IF(C319=2,VLOOKUP(B319,balance!$U:$Z,3,FALSE),IF(C319=3,VLOOKUP(B319,balance!$U:$Z,4,FALSE),IF(C319=4,VLOOKUP(B319,balance!$U:$Z,5,FALSE),IF(C319=5,VLOOKUP(B319-1,balance!$U:$Z,6,FALSE),0)))))/100</f>
        <v>1.6300000000000002E-3</v>
      </c>
      <c r="H319">
        <v>2</v>
      </c>
      <c r="I319" s="1">
        <f>IF(C319=1,VLOOKUP(FoxFire!B319,balance!$AF:$AJ,2,FALSE),IF(C319=2,VLOOKUP(B319,balance!$AF:$AJ,3,FALSE),IF(C319=3,VLOOKUP(B319,balance!$AF:$AJ,4,FALSE),IF(C319=4,VLOOKUP(B319,balance!$AF:$AJ,5,FALSE),IF(C319=5,VLOOKUP(B319,balance!$AF:$AK,6,FALSE),0)))))*1000000000000</f>
        <v>355000000000</v>
      </c>
    </row>
    <row r="320" spans="1:9" x14ac:dyDescent="0.3">
      <c r="A320">
        <v>318</v>
      </c>
      <c r="B320">
        <f t="shared" si="9"/>
        <v>64</v>
      </c>
      <c r="C320">
        <f t="shared" si="8"/>
        <v>4</v>
      </c>
      <c r="D320">
        <v>9026</v>
      </c>
      <c r="E320" s="1">
        <f>IF(C320=1,VLOOKUP(B320,balance!$K:$P,2,FALSE),IF(C320=2,VLOOKUP(B320,balance!$K:$P,3,FALSE),IF(C320=3,VLOOKUP(B320,balance!$K:$P,4,FALSE),IF(C320=4,VLOOKUP(B320,balance!$K:$P,5,FALSE),IF(C320=5,VLOOKUP(B320-1,balance!$K:$P,6,FALSE),0)))))</f>
        <v>1825</v>
      </c>
      <c r="F320">
        <v>53</v>
      </c>
      <c r="G320">
        <f>IF(C320=1,VLOOKUP(FoxFire!B320,balance!$U:$Z,2,FALSE),IF(C320=2,VLOOKUP(B320,balance!$U:$Z,3,FALSE),IF(C320=3,VLOOKUP(B320,balance!$U:$Z,4,FALSE),IF(C320=4,VLOOKUP(B320,balance!$U:$Z,5,FALSE),IF(C320=5,VLOOKUP(B320-1,balance!$U:$Z,6,FALSE),0)))))/100</f>
        <v>1.6300000000000002E-3</v>
      </c>
      <c r="H320">
        <v>2</v>
      </c>
      <c r="I320" s="1">
        <f>IF(C320=1,VLOOKUP(FoxFire!B320,balance!$AF:$AJ,2,FALSE),IF(C320=2,VLOOKUP(B320,balance!$AF:$AJ,3,FALSE),IF(C320=3,VLOOKUP(B320,balance!$AF:$AJ,4,FALSE),IF(C320=4,VLOOKUP(B320,balance!$AF:$AJ,5,FALSE),IF(C320=5,VLOOKUP(B320,balance!$AF:$AK,6,FALSE),0)))))*1000000000000</f>
        <v>355000000000</v>
      </c>
    </row>
    <row r="321" spans="1:9" x14ac:dyDescent="0.3">
      <c r="A321">
        <v>319</v>
      </c>
      <c r="B321">
        <f t="shared" si="9"/>
        <v>65</v>
      </c>
      <c r="C321">
        <f t="shared" si="8"/>
        <v>5</v>
      </c>
      <c r="D321">
        <v>9026</v>
      </c>
      <c r="E321" s="1">
        <f>IF(C321=1,VLOOKUP(B321,balance!$K:$P,2,FALSE),IF(C321=2,VLOOKUP(B321,balance!$K:$P,3,FALSE),IF(C321=3,VLOOKUP(B321,balance!$K:$P,4,FALSE),IF(C321=4,VLOOKUP(B321,balance!$K:$P,5,FALSE),IF(C321=5,VLOOKUP(B321-1,balance!$K:$P,6,FALSE),0)))))</f>
        <v>24820</v>
      </c>
      <c r="F321">
        <v>53</v>
      </c>
      <c r="G321">
        <f>IF(C321=1,VLOOKUP(FoxFire!B321,balance!$U:$Z,2,FALSE),IF(C321=2,VLOOKUP(B321,balance!$U:$Z,3,FALSE),IF(C321=3,VLOOKUP(B321,balance!$U:$Z,4,FALSE),IF(C321=4,VLOOKUP(B321,balance!$U:$Z,5,FALSE),IF(C321=5,VLOOKUP(B321-1,balance!$U:$Z,6,FALSE),0)))))/100</f>
        <v>0.81600000000000006</v>
      </c>
      <c r="H321">
        <v>2</v>
      </c>
      <c r="I321" s="1">
        <f>IF(C321=1,VLOOKUP(FoxFire!B321,balance!$AF:$AJ,2,FALSE),IF(C321=2,VLOOKUP(B321,balance!$AF:$AJ,3,FALSE),IF(C321=3,VLOOKUP(B321,balance!$AF:$AJ,4,FALSE),IF(C321=4,VLOOKUP(B321,balance!$AF:$AJ,5,FALSE),IF(C321=5,VLOOKUP(B321,balance!$AF:$AK,6,FALSE),0)))))*1000000000000</f>
        <v>1460000000000</v>
      </c>
    </row>
    <row r="322" spans="1:9" x14ac:dyDescent="0.3">
      <c r="A322">
        <v>320</v>
      </c>
      <c r="B322">
        <f t="shared" si="9"/>
        <v>65</v>
      </c>
      <c r="C322">
        <f t="shared" si="8"/>
        <v>1</v>
      </c>
      <c r="D322">
        <v>9026</v>
      </c>
      <c r="E322" s="1">
        <f>IF(C322=1,VLOOKUP(B322,balance!$K:$P,2,FALSE),IF(C322=2,VLOOKUP(B322,balance!$K:$P,3,FALSE),IF(C322=3,VLOOKUP(B322,balance!$K:$P,4,FALSE),IF(C322=4,VLOOKUP(B322,balance!$K:$P,5,FALSE),IF(C322=5,VLOOKUP(B322-1,balance!$K:$P,6,FALSE),0)))))</f>
        <v>1850</v>
      </c>
      <c r="F322">
        <v>53</v>
      </c>
      <c r="G322">
        <f>IF(C322=1,VLOOKUP(FoxFire!B322,balance!$U:$Z,2,FALSE),IF(C322=2,VLOOKUP(B322,balance!$U:$Z,3,FALSE),IF(C322=3,VLOOKUP(B322,balance!$U:$Z,4,FALSE),IF(C322=4,VLOOKUP(B322,balance!$U:$Z,5,FALSE),IF(C322=5,VLOOKUP(B322-1,balance!$U:$Z,6,FALSE),0)))))/100</f>
        <v>1.64E-3</v>
      </c>
      <c r="H322">
        <v>2</v>
      </c>
      <c r="I322" s="1">
        <f>IF(C322=1,VLOOKUP(FoxFire!B322,balance!$AF:$AJ,2,FALSE),IF(C322=2,VLOOKUP(B322,balance!$AF:$AJ,3,FALSE),IF(C322=3,VLOOKUP(B322,balance!$AF:$AJ,4,FALSE),IF(C322=4,VLOOKUP(B322,balance!$AF:$AJ,5,FALSE),IF(C322=5,VLOOKUP(B322,balance!$AF:$AK,6,FALSE),0)))))*1000000000000</f>
        <v>365000000000</v>
      </c>
    </row>
    <row r="323" spans="1:9" x14ac:dyDescent="0.3">
      <c r="A323">
        <v>321</v>
      </c>
      <c r="B323">
        <f t="shared" si="9"/>
        <v>65</v>
      </c>
      <c r="C323">
        <f t="shared" si="8"/>
        <v>2</v>
      </c>
      <c r="D323">
        <v>9026</v>
      </c>
      <c r="E323" s="1">
        <f>IF(C323=1,VLOOKUP(B323,balance!$K:$P,2,FALSE),IF(C323=2,VLOOKUP(B323,balance!$K:$P,3,FALSE),IF(C323=3,VLOOKUP(B323,balance!$K:$P,4,FALSE),IF(C323=4,VLOOKUP(B323,balance!$K:$P,5,FALSE),IF(C323=5,VLOOKUP(B323-1,balance!$K:$P,6,FALSE),0)))))</f>
        <v>1850</v>
      </c>
      <c r="F323">
        <v>53</v>
      </c>
      <c r="G323">
        <f>IF(C323=1,VLOOKUP(FoxFire!B323,balance!$U:$Z,2,FALSE),IF(C323=2,VLOOKUP(B323,balance!$U:$Z,3,FALSE),IF(C323=3,VLOOKUP(B323,balance!$U:$Z,4,FALSE),IF(C323=4,VLOOKUP(B323,balance!$U:$Z,5,FALSE),IF(C323=5,VLOOKUP(B323-1,balance!$U:$Z,6,FALSE),0)))))/100</f>
        <v>1.64E-3</v>
      </c>
      <c r="H323">
        <v>2</v>
      </c>
      <c r="I323" s="1">
        <f>IF(C323=1,VLOOKUP(FoxFire!B323,balance!$AF:$AJ,2,FALSE),IF(C323=2,VLOOKUP(B323,balance!$AF:$AJ,3,FALSE),IF(C323=3,VLOOKUP(B323,balance!$AF:$AJ,4,FALSE),IF(C323=4,VLOOKUP(B323,balance!$AF:$AJ,5,FALSE),IF(C323=5,VLOOKUP(B323,balance!$AF:$AK,6,FALSE),0)))))*1000000000000</f>
        <v>365000000000</v>
      </c>
    </row>
    <row r="324" spans="1:9" x14ac:dyDescent="0.3">
      <c r="A324">
        <v>322</v>
      </c>
      <c r="B324">
        <f t="shared" si="9"/>
        <v>65</v>
      </c>
      <c r="C324">
        <f t="shared" si="8"/>
        <v>3</v>
      </c>
      <c r="D324">
        <v>9026</v>
      </c>
      <c r="E324" s="1">
        <f>IF(C324=1,VLOOKUP(B324,balance!$K:$P,2,FALSE),IF(C324=2,VLOOKUP(B324,balance!$K:$P,3,FALSE),IF(C324=3,VLOOKUP(B324,balance!$K:$P,4,FALSE),IF(C324=4,VLOOKUP(B324,balance!$K:$P,5,FALSE),IF(C324=5,VLOOKUP(B324-1,balance!$K:$P,6,FALSE),0)))))</f>
        <v>1850</v>
      </c>
      <c r="F324">
        <v>53</v>
      </c>
      <c r="G324">
        <f>IF(C324=1,VLOOKUP(FoxFire!B324,balance!$U:$Z,2,FALSE),IF(C324=2,VLOOKUP(B324,balance!$U:$Z,3,FALSE),IF(C324=3,VLOOKUP(B324,balance!$U:$Z,4,FALSE),IF(C324=4,VLOOKUP(B324,balance!$U:$Z,5,FALSE),IF(C324=5,VLOOKUP(B324-1,balance!$U:$Z,6,FALSE),0)))))/100</f>
        <v>1.64E-3</v>
      </c>
      <c r="H324">
        <v>2</v>
      </c>
      <c r="I324" s="1">
        <f>IF(C324=1,VLOOKUP(FoxFire!B324,balance!$AF:$AJ,2,FALSE),IF(C324=2,VLOOKUP(B324,balance!$AF:$AJ,3,FALSE),IF(C324=3,VLOOKUP(B324,balance!$AF:$AJ,4,FALSE),IF(C324=4,VLOOKUP(B324,balance!$AF:$AJ,5,FALSE),IF(C324=5,VLOOKUP(B324,balance!$AF:$AK,6,FALSE),0)))))*1000000000000</f>
        <v>365000000000</v>
      </c>
    </row>
    <row r="325" spans="1:9" x14ac:dyDescent="0.3">
      <c r="A325">
        <v>323</v>
      </c>
      <c r="B325">
        <f t="shared" si="9"/>
        <v>65</v>
      </c>
      <c r="C325">
        <f t="shared" si="8"/>
        <v>4</v>
      </c>
      <c r="D325">
        <v>9026</v>
      </c>
      <c r="E325" s="1">
        <f>IF(C325=1,VLOOKUP(B325,balance!$K:$P,2,FALSE),IF(C325=2,VLOOKUP(B325,balance!$K:$P,3,FALSE),IF(C325=3,VLOOKUP(B325,balance!$K:$P,4,FALSE),IF(C325=4,VLOOKUP(B325,balance!$K:$P,5,FALSE),IF(C325=5,VLOOKUP(B325-1,balance!$K:$P,6,FALSE),0)))))</f>
        <v>1850</v>
      </c>
      <c r="F325">
        <v>53</v>
      </c>
      <c r="G325">
        <f>IF(C325=1,VLOOKUP(FoxFire!B325,balance!$U:$Z,2,FALSE),IF(C325=2,VLOOKUP(B325,balance!$U:$Z,3,FALSE),IF(C325=3,VLOOKUP(B325,balance!$U:$Z,4,FALSE),IF(C325=4,VLOOKUP(B325,balance!$U:$Z,5,FALSE),IF(C325=5,VLOOKUP(B325-1,balance!$U:$Z,6,FALSE),0)))))/100</f>
        <v>1.64E-3</v>
      </c>
      <c r="H325">
        <v>2</v>
      </c>
      <c r="I325" s="1">
        <f>IF(C325=1,VLOOKUP(FoxFire!B325,balance!$AF:$AJ,2,FALSE),IF(C325=2,VLOOKUP(B325,balance!$AF:$AJ,3,FALSE),IF(C325=3,VLOOKUP(B325,balance!$AF:$AJ,4,FALSE),IF(C325=4,VLOOKUP(B325,balance!$AF:$AJ,5,FALSE),IF(C325=5,VLOOKUP(B325,balance!$AF:$AK,6,FALSE),0)))))*1000000000000</f>
        <v>365000000000</v>
      </c>
    </row>
    <row r="326" spans="1:9" x14ac:dyDescent="0.3">
      <c r="A326">
        <v>324</v>
      </c>
      <c r="B326">
        <f t="shared" si="9"/>
        <v>66</v>
      </c>
      <c r="C326">
        <f t="shared" si="8"/>
        <v>5</v>
      </c>
      <c r="D326">
        <v>9026</v>
      </c>
      <c r="E326" s="1">
        <f>IF(C326=1,VLOOKUP(B326,balance!$K:$P,2,FALSE),IF(C326=2,VLOOKUP(B326,balance!$K:$P,3,FALSE),IF(C326=3,VLOOKUP(B326,balance!$K:$P,4,FALSE),IF(C326=4,VLOOKUP(B326,balance!$K:$P,5,FALSE),IF(C326=5,VLOOKUP(B326-1,balance!$K:$P,6,FALSE),0)))))</f>
        <v>25530</v>
      </c>
      <c r="F326">
        <v>53</v>
      </c>
      <c r="G326">
        <f>IF(C326=1,VLOOKUP(FoxFire!B326,balance!$U:$Z,2,FALSE),IF(C326=2,VLOOKUP(B326,balance!$U:$Z,3,FALSE),IF(C326=3,VLOOKUP(B326,balance!$U:$Z,4,FALSE),IF(C326=4,VLOOKUP(B326,balance!$U:$Z,5,FALSE),IF(C326=5,VLOOKUP(B326-1,balance!$U:$Z,6,FALSE),0)))))/100</f>
        <v>0.90380000000000005</v>
      </c>
      <c r="H326">
        <v>2</v>
      </c>
      <c r="I326" s="1">
        <f>IF(C326=1,VLOOKUP(FoxFire!B326,balance!$AF:$AJ,2,FALSE),IF(C326=2,VLOOKUP(B326,balance!$AF:$AJ,3,FALSE),IF(C326=3,VLOOKUP(B326,balance!$AF:$AJ,4,FALSE),IF(C326=4,VLOOKUP(B326,balance!$AF:$AJ,5,FALSE),IF(C326=5,VLOOKUP(B326,balance!$AF:$AK,6,FALSE),0)))))*1000000000000</f>
        <v>1500000000000</v>
      </c>
    </row>
    <row r="327" spans="1:9" x14ac:dyDescent="0.3">
      <c r="A327">
        <v>325</v>
      </c>
      <c r="B327">
        <f t="shared" si="9"/>
        <v>66</v>
      </c>
      <c r="C327">
        <f t="shared" si="8"/>
        <v>1</v>
      </c>
      <c r="D327">
        <v>9026</v>
      </c>
      <c r="E327" s="1">
        <f>IF(C327=1,VLOOKUP(B327,balance!$K:$P,2,FALSE),IF(C327=2,VLOOKUP(B327,balance!$K:$P,3,FALSE),IF(C327=3,VLOOKUP(B327,balance!$K:$P,4,FALSE),IF(C327=4,VLOOKUP(B327,balance!$K:$P,5,FALSE),IF(C327=5,VLOOKUP(B327-1,balance!$K:$P,6,FALSE),0)))))</f>
        <v>1875</v>
      </c>
      <c r="F327">
        <v>53</v>
      </c>
      <c r="G327">
        <f>IF(C327=1,VLOOKUP(FoxFire!B327,balance!$U:$Z,2,FALSE),IF(C327=2,VLOOKUP(B327,balance!$U:$Z,3,FALSE),IF(C327=3,VLOOKUP(B327,balance!$U:$Z,4,FALSE),IF(C327=4,VLOOKUP(B327,balance!$U:$Z,5,FALSE),IF(C327=5,VLOOKUP(B327-1,balance!$U:$Z,6,FALSE),0)))))/100</f>
        <v>1.65E-3</v>
      </c>
      <c r="H327">
        <v>2</v>
      </c>
      <c r="I327" s="1">
        <f>IF(C327=1,VLOOKUP(FoxFire!B327,balance!$AF:$AJ,2,FALSE),IF(C327=2,VLOOKUP(B327,balance!$AF:$AJ,3,FALSE),IF(C327=3,VLOOKUP(B327,balance!$AF:$AJ,4,FALSE),IF(C327=4,VLOOKUP(B327,balance!$AF:$AJ,5,FALSE),IF(C327=5,VLOOKUP(B327,balance!$AF:$AK,6,FALSE),0)))))*1000000000000</f>
        <v>375000000000</v>
      </c>
    </row>
    <row r="328" spans="1:9" x14ac:dyDescent="0.3">
      <c r="A328">
        <v>326</v>
      </c>
      <c r="B328">
        <f t="shared" si="9"/>
        <v>66</v>
      </c>
      <c r="C328">
        <f t="shared" ref="C328:C391" si="10">C323</f>
        <v>2</v>
      </c>
      <c r="D328">
        <v>9026</v>
      </c>
      <c r="E328" s="1">
        <f>IF(C328=1,VLOOKUP(B328,balance!$K:$P,2,FALSE),IF(C328=2,VLOOKUP(B328,balance!$K:$P,3,FALSE),IF(C328=3,VLOOKUP(B328,balance!$K:$P,4,FALSE),IF(C328=4,VLOOKUP(B328,balance!$K:$P,5,FALSE),IF(C328=5,VLOOKUP(B328-1,balance!$K:$P,6,FALSE),0)))))</f>
        <v>1875</v>
      </c>
      <c r="F328">
        <v>53</v>
      </c>
      <c r="G328">
        <f>IF(C328=1,VLOOKUP(FoxFire!B328,balance!$U:$Z,2,FALSE),IF(C328=2,VLOOKUP(B328,balance!$U:$Z,3,FALSE),IF(C328=3,VLOOKUP(B328,balance!$U:$Z,4,FALSE),IF(C328=4,VLOOKUP(B328,balance!$U:$Z,5,FALSE),IF(C328=5,VLOOKUP(B328-1,balance!$U:$Z,6,FALSE),0)))))/100</f>
        <v>1.65E-3</v>
      </c>
      <c r="H328">
        <v>2</v>
      </c>
      <c r="I328" s="1">
        <f>IF(C328=1,VLOOKUP(FoxFire!B328,balance!$AF:$AJ,2,FALSE),IF(C328=2,VLOOKUP(B328,balance!$AF:$AJ,3,FALSE),IF(C328=3,VLOOKUP(B328,balance!$AF:$AJ,4,FALSE),IF(C328=4,VLOOKUP(B328,balance!$AF:$AJ,5,FALSE),IF(C328=5,VLOOKUP(B328,balance!$AF:$AK,6,FALSE),0)))))*1000000000000</f>
        <v>375000000000</v>
      </c>
    </row>
    <row r="329" spans="1:9" x14ac:dyDescent="0.3">
      <c r="A329">
        <v>327</v>
      </c>
      <c r="B329">
        <f t="shared" si="9"/>
        <v>66</v>
      </c>
      <c r="C329">
        <f t="shared" si="10"/>
        <v>3</v>
      </c>
      <c r="D329">
        <v>9026</v>
      </c>
      <c r="E329" s="1">
        <f>IF(C329=1,VLOOKUP(B329,balance!$K:$P,2,FALSE),IF(C329=2,VLOOKUP(B329,balance!$K:$P,3,FALSE),IF(C329=3,VLOOKUP(B329,balance!$K:$P,4,FALSE),IF(C329=4,VLOOKUP(B329,balance!$K:$P,5,FALSE),IF(C329=5,VLOOKUP(B329-1,balance!$K:$P,6,FALSE),0)))))</f>
        <v>1875</v>
      </c>
      <c r="F329">
        <v>53</v>
      </c>
      <c r="G329">
        <f>IF(C329=1,VLOOKUP(FoxFire!B329,balance!$U:$Z,2,FALSE),IF(C329=2,VLOOKUP(B329,balance!$U:$Z,3,FALSE),IF(C329=3,VLOOKUP(B329,balance!$U:$Z,4,FALSE),IF(C329=4,VLOOKUP(B329,balance!$U:$Z,5,FALSE),IF(C329=5,VLOOKUP(B329-1,balance!$U:$Z,6,FALSE),0)))))/100</f>
        <v>1.65E-3</v>
      </c>
      <c r="H329">
        <v>2</v>
      </c>
      <c r="I329" s="1">
        <f>IF(C329=1,VLOOKUP(FoxFire!B329,balance!$AF:$AJ,2,FALSE),IF(C329=2,VLOOKUP(B329,balance!$AF:$AJ,3,FALSE),IF(C329=3,VLOOKUP(B329,balance!$AF:$AJ,4,FALSE),IF(C329=4,VLOOKUP(B329,balance!$AF:$AJ,5,FALSE),IF(C329=5,VLOOKUP(B329,balance!$AF:$AK,6,FALSE),0)))))*1000000000000</f>
        <v>375000000000</v>
      </c>
    </row>
    <row r="330" spans="1:9" x14ac:dyDescent="0.3">
      <c r="A330">
        <v>328</v>
      </c>
      <c r="B330">
        <f t="shared" si="9"/>
        <v>66</v>
      </c>
      <c r="C330">
        <f t="shared" si="10"/>
        <v>4</v>
      </c>
      <c r="D330">
        <v>9026</v>
      </c>
      <c r="E330" s="1">
        <f>IF(C330=1,VLOOKUP(B330,balance!$K:$P,2,FALSE),IF(C330=2,VLOOKUP(B330,balance!$K:$P,3,FALSE),IF(C330=3,VLOOKUP(B330,balance!$K:$P,4,FALSE),IF(C330=4,VLOOKUP(B330,balance!$K:$P,5,FALSE),IF(C330=5,VLOOKUP(B330-1,balance!$K:$P,6,FALSE),0)))))</f>
        <v>1875</v>
      </c>
      <c r="F330">
        <v>53</v>
      </c>
      <c r="G330">
        <f>IF(C330=1,VLOOKUP(FoxFire!B330,balance!$U:$Z,2,FALSE),IF(C330=2,VLOOKUP(B330,balance!$U:$Z,3,FALSE),IF(C330=3,VLOOKUP(B330,balance!$U:$Z,4,FALSE),IF(C330=4,VLOOKUP(B330,balance!$U:$Z,5,FALSE),IF(C330=5,VLOOKUP(B330-1,balance!$U:$Z,6,FALSE),0)))))/100</f>
        <v>1.65E-3</v>
      </c>
      <c r="H330">
        <v>2</v>
      </c>
      <c r="I330" s="1">
        <f>IF(C330=1,VLOOKUP(FoxFire!B330,balance!$AF:$AJ,2,FALSE),IF(C330=2,VLOOKUP(B330,balance!$AF:$AJ,3,FALSE),IF(C330=3,VLOOKUP(B330,balance!$AF:$AJ,4,FALSE),IF(C330=4,VLOOKUP(B330,balance!$AF:$AJ,5,FALSE),IF(C330=5,VLOOKUP(B330,balance!$AF:$AK,6,FALSE),0)))))*1000000000000</f>
        <v>375000000000</v>
      </c>
    </row>
    <row r="331" spans="1:9" x14ac:dyDescent="0.3">
      <c r="A331">
        <v>329</v>
      </c>
      <c r="B331">
        <f t="shared" si="9"/>
        <v>67</v>
      </c>
      <c r="C331">
        <f t="shared" si="10"/>
        <v>5</v>
      </c>
      <c r="D331">
        <v>9026</v>
      </c>
      <c r="E331" s="1">
        <f>IF(C331=1,VLOOKUP(B331,balance!$K:$P,2,FALSE),IF(C331=2,VLOOKUP(B331,balance!$K:$P,3,FALSE),IF(C331=3,VLOOKUP(B331,balance!$K:$P,4,FALSE),IF(C331=4,VLOOKUP(B331,balance!$K:$P,5,FALSE),IF(C331=5,VLOOKUP(B331-1,balance!$K:$P,6,FALSE),0)))))</f>
        <v>26250</v>
      </c>
      <c r="F331">
        <v>53</v>
      </c>
      <c r="G331">
        <f>IF(C331=1,VLOOKUP(FoxFire!B331,balance!$U:$Z,2,FALSE),IF(C331=2,VLOOKUP(B331,balance!$U:$Z,3,FALSE),IF(C331=3,VLOOKUP(B331,balance!$U:$Z,4,FALSE),IF(C331=4,VLOOKUP(B331,balance!$U:$Z,5,FALSE),IF(C331=5,VLOOKUP(B331-1,balance!$U:$Z,6,FALSE),0)))))/100</f>
        <v>1.0009000000000001</v>
      </c>
      <c r="H331">
        <v>2</v>
      </c>
      <c r="I331" s="1">
        <f>IF(C331=1,VLOOKUP(FoxFire!B331,balance!$AF:$AJ,2,FALSE),IF(C331=2,VLOOKUP(B331,balance!$AF:$AJ,3,FALSE),IF(C331=3,VLOOKUP(B331,balance!$AF:$AJ,4,FALSE),IF(C331=4,VLOOKUP(B331,balance!$AF:$AJ,5,FALSE),IF(C331=5,VLOOKUP(B331,balance!$AF:$AK,6,FALSE),0)))))*1000000000000</f>
        <v>1540000000000</v>
      </c>
    </row>
    <row r="332" spans="1:9" x14ac:dyDescent="0.3">
      <c r="A332">
        <v>330</v>
      </c>
      <c r="B332">
        <f t="shared" ref="B332:B395" si="11">B327+1</f>
        <v>67</v>
      </c>
      <c r="C332">
        <f t="shared" si="10"/>
        <v>1</v>
      </c>
      <c r="D332">
        <v>9026</v>
      </c>
      <c r="E332" s="1">
        <f>IF(C332=1,VLOOKUP(B332,balance!$K:$P,2,FALSE),IF(C332=2,VLOOKUP(B332,balance!$K:$P,3,FALSE),IF(C332=3,VLOOKUP(B332,balance!$K:$P,4,FALSE),IF(C332=4,VLOOKUP(B332,balance!$K:$P,5,FALSE),IF(C332=5,VLOOKUP(B332-1,balance!$K:$P,6,FALSE),0)))))</f>
        <v>1900</v>
      </c>
      <c r="F332">
        <v>53</v>
      </c>
      <c r="G332">
        <f>IF(C332=1,VLOOKUP(FoxFire!B332,balance!$U:$Z,2,FALSE),IF(C332=2,VLOOKUP(B332,balance!$U:$Z,3,FALSE),IF(C332=3,VLOOKUP(B332,balance!$U:$Z,4,FALSE),IF(C332=4,VLOOKUP(B332,balance!$U:$Z,5,FALSE),IF(C332=5,VLOOKUP(B332-1,balance!$U:$Z,6,FALSE),0)))))/100</f>
        <v>1.66E-3</v>
      </c>
      <c r="H332">
        <v>2</v>
      </c>
      <c r="I332" s="1">
        <f>IF(C332=1,VLOOKUP(FoxFire!B332,balance!$AF:$AJ,2,FALSE),IF(C332=2,VLOOKUP(B332,balance!$AF:$AJ,3,FALSE),IF(C332=3,VLOOKUP(B332,balance!$AF:$AJ,4,FALSE),IF(C332=4,VLOOKUP(B332,balance!$AF:$AJ,5,FALSE),IF(C332=5,VLOOKUP(B332,balance!$AF:$AK,6,FALSE),0)))))*1000000000000</f>
        <v>385000000000</v>
      </c>
    </row>
    <row r="333" spans="1:9" x14ac:dyDescent="0.3">
      <c r="A333">
        <v>331</v>
      </c>
      <c r="B333">
        <f t="shared" si="11"/>
        <v>67</v>
      </c>
      <c r="C333">
        <f t="shared" si="10"/>
        <v>2</v>
      </c>
      <c r="D333">
        <v>9026</v>
      </c>
      <c r="E333" s="1">
        <f>IF(C333=1,VLOOKUP(B333,balance!$K:$P,2,FALSE),IF(C333=2,VLOOKUP(B333,balance!$K:$P,3,FALSE),IF(C333=3,VLOOKUP(B333,balance!$K:$P,4,FALSE),IF(C333=4,VLOOKUP(B333,balance!$K:$P,5,FALSE),IF(C333=5,VLOOKUP(B333-1,balance!$K:$P,6,FALSE),0)))))</f>
        <v>1900</v>
      </c>
      <c r="F333">
        <v>53</v>
      </c>
      <c r="G333">
        <f>IF(C333=1,VLOOKUP(FoxFire!B333,balance!$U:$Z,2,FALSE),IF(C333=2,VLOOKUP(B333,balance!$U:$Z,3,FALSE),IF(C333=3,VLOOKUP(B333,balance!$U:$Z,4,FALSE),IF(C333=4,VLOOKUP(B333,balance!$U:$Z,5,FALSE),IF(C333=5,VLOOKUP(B333-1,balance!$U:$Z,6,FALSE),0)))))/100</f>
        <v>1.66E-3</v>
      </c>
      <c r="H333">
        <v>2</v>
      </c>
      <c r="I333" s="1">
        <f>IF(C333=1,VLOOKUP(FoxFire!B333,balance!$AF:$AJ,2,FALSE),IF(C333=2,VLOOKUP(B333,balance!$AF:$AJ,3,FALSE),IF(C333=3,VLOOKUP(B333,balance!$AF:$AJ,4,FALSE),IF(C333=4,VLOOKUP(B333,balance!$AF:$AJ,5,FALSE),IF(C333=5,VLOOKUP(B333,balance!$AF:$AK,6,FALSE),0)))))*1000000000000</f>
        <v>385000000000</v>
      </c>
    </row>
    <row r="334" spans="1:9" x14ac:dyDescent="0.3">
      <c r="A334">
        <v>332</v>
      </c>
      <c r="B334">
        <f t="shared" si="11"/>
        <v>67</v>
      </c>
      <c r="C334">
        <f t="shared" si="10"/>
        <v>3</v>
      </c>
      <c r="D334">
        <v>9026</v>
      </c>
      <c r="E334" s="1">
        <f>IF(C334=1,VLOOKUP(B334,balance!$K:$P,2,FALSE),IF(C334=2,VLOOKUP(B334,balance!$K:$P,3,FALSE),IF(C334=3,VLOOKUP(B334,balance!$K:$P,4,FALSE),IF(C334=4,VLOOKUP(B334,balance!$K:$P,5,FALSE),IF(C334=5,VLOOKUP(B334-1,balance!$K:$P,6,FALSE),0)))))</f>
        <v>1900</v>
      </c>
      <c r="F334">
        <v>53</v>
      </c>
      <c r="G334">
        <f>IF(C334=1,VLOOKUP(FoxFire!B334,balance!$U:$Z,2,FALSE),IF(C334=2,VLOOKUP(B334,balance!$U:$Z,3,FALSE),IF(C334=3,VLOOKUP(B334,balance!$U:$Z,4,FALSE),IF(C334=4,VLOOKUP(B334,balance!$U:$Z,5,FALSE),IF(C334=5,VLOOKUP(B334-1,balance!$U:$Z,6,FALSE),0)))))/100</f>
        <v>1.66E-3</v>
      </c>
      <c r="H334">
        <v>2</v>
      </c>
      <c r="I334" s="1">
        <f>IF(C334=1,VLOOKUP(FoxFire!B334,balance!$AF:$AJ,2,FALSE),IF(C334=2,VLOOKUP(B334,balance!$AF:$AJ,3,FALSE),IF(C334=3,VLOOKUP(B334,balance!$AF:$AJ,4,FALSE),IF(C334=4,VLOOKUP(B334,balance!$AF:$AJ,5,FALSE),IF(C334=5,VLOOKUP(B334,balance!$AF:$AK,6,FALSE),0)))))*1000000000000</f>
        <v>385000000000</v>
      </c>
    </row>
    <row r="335" spans="1:9" x14ac:dyDescent="0.3">
      <c r="A335">
        <v>333</v>
      </c>
      <c r="B335">
        <f t="shared" si="11"/>
        <v>67</v>
      </c>
      <c r="C335">
        <f t="shared" si="10"/>
        <v>4</v>
      </c>
      <c r="D335">
        <v>9026</v>
      </c>
      <c r="E335" s="1">
        <f>IF(C335=1,VLOOKUP(B335,balance!$K:$P,2,FALSE),IF(C335=2,VLOOKUP(B335,balance!$K:$P,3,FALSE),IF(C335=3,VLOOKUP(B335,balance!$K:$P,4,FALSE),IF(C335=4,VLOOKUP(B335,balance!$K:$P,5,FALSE),IF(C335=5,VLOOKUP(B335-1,balance!$K:$P,6,FALSE),0)))))</f>
        <v>1900</v>
      </c>
      <c r="F335">
        <v>53</v>
      </c>
      <c r="G335">
        <f>IF(C335=1,VLOOKUP(FoxFire!B335,balance!$U:$Z,2,FALSE),IF(C335=2,VLOOKUP(B335,balance!$U:$Z,3,FALSE),IF(C335=3,VLOOKUP(B335,balance!$U:$Z,4,FALSE),IF(C335=4,VLOOKUP(B335,balance!$U:$Z,5,FALSE),IF(C335=5,VLOOKUP(B335-1,balance!$U:$Z,6,FALSE),0)))))/100</f>
        <v>1.66E-3</v>
      </c>
      <c r="H335">
        <v>2</v>
      </c>
      <c r="I335" s="1">
        <f>IF(C335=1,VLOOKUP(FoxFire!B335,balance!$AF:$AJ,2,FALSE),IF(C335=2,VLOOKUP(B335,balance!$AF:$AJ,3,FALSE),IF(C335=3,VLOOKUP(B335,balance!$AF:$AJ,4,FALSE),IF(C335=4,VLOOKUP(B335,balance!$AF:$AJ,5,FALSE),IF(C335=5,VLOOKUP(B335,balance!$AF:$AK,6,FALSE),0)))))*1000000000000</f>
        <v>385000000000</v>
      </c>
    </row>
    <row r="336" spans="1:9" x14ac:dyDescent="0.3">
      <c r="A336">
        <v>334</v>
      </c>
      <c r="B336">
        <f t="shared" si="11"/>
        <v>68</v>
      </c>
      <c r="C336">
        <f t="shared" si="10"/>
        <v>5</v>
      </c>
      <c r="D336">
        <v>9026</v>
      </c>
      <c r="E336" s="1">
        <f>IF(C336=1,VLOOKUP(B336,balance!$K:$P,2,FALSE),IF(C336=2,VLOOKUP(B336,balance!$K:$P,3,FALSE),IF(C336=3,VLOOKUP(B336,balance!$K:$P,4,FALSE),IF(C336=4,VLOOKUP(B336,balance!$K:$P,5,FALSE),IF(C336=5,VLOOKUP(B336-1,balance!$K:$P,6,FALSE),0)))))</f>
        <v>26980</v>
      </c>
      <c r="F336">
        <v>53</v>
      </c>
      <c r="G336">
        <f>IF(C336=1,VLOOKUP(FoxFire!B336,balance!$U:$Z,2,FALSE),IF(C336=2,VLOOKUP(B336,balance!$U:$Z,3,FALSE),IF(C336=3,VLOOKUP(B336,balance!$U:$Z,4,FALSE),IF(C336=4,VLOOKUP(B336,balance!$U:$Z,5,FALSE),IF(C336=5,VLOOKUP(B336-1,balance!$U:$Z,6,FALSE),0)))))/100</f>
        <v>1.1083000000000001</v>
      </c>
      <c r="H336">
        <v>2</v>
      </c>
      <c r="I336" s="1">
        <f>IF(C336=1,VLOOKUP(FoxFire!B336,balance!$AF:$AJ,2,FALSE),IF(C336=2,VLOOKUP(B336,balance!$AF:$AJ,3,FALSE),IF(C336=3,VLOOKUP(B336,balance!$AF:$AJ,4,FALSE),IF(C336=4,VLOOKUP(B336,balance!$AF:$AJ,5,FALSE),IF(C336=5,VLOOKUP(B336,balance!$AF:$AK,6,FALSE),0)))))*1000000000000</f>
        <v>1580000000000</v>
      </c>
    </row>
    <row r="337" spans="1:9" x14ac:dyDescent="0.3">
      <c r="A337">
        <v>335</v>
      </c>
      <c r="B337">
        <f t="shared" si="11"/>
        <v>68</v>
      </c>
      <c r="C337">
        <f t="shared" si="10"/>
        <v>1</v>
      </c>
      <c r="D337">
        <v>9026</v>
      </c>
      <c r="E337" s="1">
        <f>IF(C337=1,VLOOKUP(B337,balance!$K:$P,2,FALSE),IF(C337=2,VLOOKUP(B337,balance!$K:$P,3,FALSE),IF(C337=3,VLOOKUP(B337,balance!$K:$P,4,FALSE),IF(C337=4,VLOOKUP(B337,balance!$K:$P,5,FALSE),IF(C337=5,VLOOKUP(B337-1,balance!$K:$P,6,FALSE),0)))))</f>
        <v>1925</v>
      </c>
      <c r="F337">
        <v>53</v>
      </c>
      <c r="G337">
        <f>IF(C337=1,VLOOKUP(FoxFire!B337,balance!$U:$Z,2,FALSE),IF(C337=2,VLOOKUP(B337,balance!$U:$Z,3,FALSE),IF(C337=3,VLOOKUP(B337,balance!$U:$Z,4,FALSE),IF(C337=4,VLOOKUP(B337,balance!$U:$Z,5,FALSE),IF(C337=5,VLOOKUP(B337-1,balance!$U:$Z,6,FALSE),0)))))/100</f>
        <v>1.67E-3</v>
      </c>
      <c r="H337">
        <v>2</v>
      </c>
      <c r="I337" s="1">
        <f>IF(C337=1,VLOOKUP(FoxFire!B337,balance!$AF:$AJ,2,FALSE),IF(C337=2,VLOOKUP(B337,balance!$AF:$AJ,3,FALSE),IF(C337=3,VLOOKUP(B337,balance!$AF:$AJ,4,FALSE),IF(C337=4,VLOOKUP(B337,balance!$AF:$AJ,5,FALSE),IF(C337=5,VLOOKUP(B337,balance!$AF:$AK,6,FALSE),0)))))*1000000000000</f>
        <v>395000000000</v>
      </c>
    </row>
    <row r="338" spans="1:9" x14ac:dyDescent="0.3">
      <c r="A338">
        <v>336</v>
      </c>
      <c r="B338">
        <f t="shared" si="11"/>
        <v>68</v>
      </c>
      <c r="C338">
        <f t="shared" si="10"/>
        <v>2</v>
      </c>
      <c r="D338">
        <v>9026</v>
      </c>
      <c r="E338" s="1">
        <f>IF(C338=1,VLOOKUP(B338,balance!$K:$P,2,FALSE),IF(C338=2,VLOOKUP(B338,balance!$K:$P,3,FALSE),IF(C338=3,VLOOKUP(B338,balance!$K:$P,4,FALSE),IF(C338=4,VLOOKUP(B338,balance!$K:$P,5,FALSE),IF(C338=5,VLOOKUP(B338-1,balance!$K:$P,6,FALSE),0)))))</f>
        <v>1925</v>
      </c>
      <c r="F338">
        <v>53</v>
      </c>
      <c r="G338">
        <f>IF(C338=1,VLOOKUP(FoxFire!B338,balance!$U:$Z,2,FALSE),IF(C338=2,VLOOKUP(B338,balance!$U:$Z,3,FALSE),IF(C338=3,VLOOKUP(B338,balance!$U:$Z,4,FALSE),IF(C338=4,VLOOKUP(B338,balance!$U:$Z,5,FALSE),IF(C338=5,VLOOKUP(B338-1,balance!$U:$Z,6,FALSE),0)))))/100</f>
        <v>1.67E-3</v>
      </c>
      <c r="H338">
        <v>2</v>
      </c>
      <c r="I338" s="1">
        <f>IF(C338=1,VLOOKUP(FoxFire!B338,balance!$AF:$AJ,2,FALSE),IF(C338=2,VLOOKUP(B338,balance!$AF:$AJ,3,FALSE),IF(C338=3,VLOOKUP(B338,balance!$AF:$AJ,4,FALSE),IF(C338=4,VLOOKUP(B338,balance!$AF:$AJ,5,FALSE),IF(C338=5,VLOOKUP(B338,balance!$AF:$AK,6,FALSE),0)))))*1000000000000</f>
        <v>395000000000</v>
      </c>
    </row>
    <row r="339" spans="1:9" x14ac:dyDescent="0.3">
      <c r="A339">
        <v>337</v>
      </c>
      <c r="B339">
        <f t="shared" si="11"/>
        <v>68</v>
      </c>
      <c r="C339">
        <f t="shared" si="10"/>
        <v>3</v>
      </c>
      <c r="D339">
        <v>9026</v>
      </c>
      <c r="E339" s="1">
        <f>IF(C339=1,VLOOKUP(B339,balance!$K:$P,2,FALSE),IF(C339=2,VLOOKUP(B339,balance!$K:$P,3,FALSE),IF(C339=3,VLOOKUP(B339,balance!$K:$P,4,FALSE),IF(C339=4,VLOOKUP(B339,balance!$K:$P,5,FALSE),IF(C339=5,VLOOKUP(B339-1,balance!$K:$P,6,FALSE),0)))))</f>
        <v>1925</v>
      </c>
      <c r="F339">
        <v>53</v>
      </c>
      <c r="G339">
        <f>IF(C339=1,VLOOKUP(FoxFire!B339,balance!$U:$Z,2,FALSE),IF(C339=2,VLOOKUP(B339,balance!$U:$Z,3,FALSE),IF(C339=3,VLOOKUP(B339,balance!$U:$Z,4,FALSE),IF(C339=4,VLOOKUP(B339,balance!$U:$Z,5,FALSE),IF(C339=5,VLOOKUP(B339-1,balance!$U:$Z,6,FALSE),0)))))/100</f>
        <v>1.67E-3</v>
      </c>
      <c r="H339">
        <v>2</v>
      </c>
      <c r="I339" s="1">
        <f>IF(C339=1,VLOOKUP(FoxFire!B339,balance!$AF:$AJ,2,FALSE),IF(C339=2,VLOOKUP(B339,balance!$AF:$AJ,3,FALSE),IF(C339=3,VLOOKUP(B339,balance!$AF:$AJ,4,FALSE),IF(C339=4,VLOOKUP(B339,balance!$AF:$AJ,5,FALSE),IF(C339=5,VLOOKUP(B339,balance!$AF:$AK,6,FALSE),0)))))*1000000000000</f>
        <v>395000000000</v>
      </c>
    </row>
    <row r="340" spans="1:9" x14ac:dyDescent="0.3">
      <c r="A340">
        <v>338</v>
      </c>
      <c r="B340">
        <f t="shared" si="11"/>
        <v>68</v>
      </c>
      <c r="C340">
        <f t="shared" si="10"/>
        <v>4</v>
      </c>
      <c r="D340">
        <v>9026</v>
      </c>
      <c r="E340" s="1">
        <f>IF(C340=1,VLOOKUP(B340,balance!$K:$P,2,FALSE),IF(C340=2,VLOOKUP(B340,balance!$K:$P,3,FALSE),IF(C340=3,VLOOKUP(B340,balance!$K:$P,4,FALSE),IF(C340=4,VLOOKUP(B340,balance!$K:$P,5,FALSE),IF(C340=5,VLOOKUP(B340-1,balance!$K:$P,6,FALSE),0)))))</f>
        <v>1925</v>
      </c>
      <c r="F340">
        <v>53</v>
      </c>
      <c r="G340">
        <f>IF(C340=1,VLOOKUP(FoxFire!B340,balance!$U:$Z,2,FALSE),IF(C340=2,VLOOKUP(B340,balance!$U:$Z,3,FALSE),IF(C340=3,VLOOKUP(B340,balance!$U:$Z,4,FALSE),IF(C340=4,VLOOKUP(B340,balance!$U:$Z,5,FALSE),IF(C340=5,VLOOKUP(B340-1,balance!$U:$Z,6,FALSE),0)))))/100</f>
        <v>1.67E-3</v>
      </c>
      <c r="H340">
        <v>2</v>
      </c>
      <c r="I340" s="1">
        <f>IF(C340=1,VLOOKUP(FoxFire!B340,balance!$AF:$AJ,2,FALSE),IF(C340=2,VLOOKUP(B340,balance!$AF:$AJ,3,FALSE),IF(C340=3,VLOOKUP(B340,balance!$AF:$AJ,4,FALSE),IF(C340=4,VLOOKUP(B340,balance!$AF:$AJ,5,FALSE),IF(C340=5,VLOOKUP(B340,balance!$AF:$AK,6,FALSE),0)))))*1000000000000</f>
        <v>395000000000</v>
      </c>
    </row>
    <row r="341" spans="1:9" x14ac:dyDescent="0.3">
      <c r="A341">
        <v>339</v>
      </c>
      <c r="B341">
        <f t="shared" si="11"/>
        <v>69</v>
      </c>
      <c r="C341">
        <f t="shared" si="10"/>
        <v>5</v>
      </c>
      <c r="D341">
        <v>9026</v>
      </c>
      <c r="E341" s="1">
        <f>IF(C341=1,VLOOKUP(B341,balance!$K:$P,2,FALSE),IF(C341=2,VLOOKUP(B341,balance!$K:$P,3,FALSE),IF(C341=3,VLOOKUP(B341,balance!$K:$P,4,FALSE),IF(C341=4,VLOOKUP(B341,balance!$K:$P,5,FALSE),IF(C341=5,VLOOKUP(B341-1,balance!$K:$P,6,FALSE),0)))))</f>
        <v>27720</v>
      </c>
      <c r="F341">
        <v>53</v>
      </c>
      <c r="G341">
        <f>IF(C341=1,VLOOKUP(FoxFire!B341,balance!$U:$Z,2,FALSE),IF(C341=2,VLOOKUP(B341,balance!$U:$Z,3,FALSE),IF(C341=3,VLOOKUP(B341,balance!$U:$Z,4,FALSE),IF(C341=4,VLOOKUP(B341,balance!$U:$Z,5,FALSE),IF(C341=5,VLOOKUP(B341-1,balance!$U:$Z,6,FALSE),0)))))/100</f>
        <v>1.2271000000000001</v>
      </c>
      <c r="H341">
        <v>2</v>
      </c>
      <c r="I341" s="1">
        <f>IF(C341=1,VLOOKUP(FoxFire!B341,balance!$AF:$AJ,2,FALSE),IF(C341=2,VLOOKUP(B341,balance!$AF:$AJ,3,FALSE),IF(C341=3,VLOOKUP(B341,balance!$AF:$AJ,4,FALSE),IF(C341=4,VLOOKUP(B341,balance!$AF:$AJ,5,FALSE),IF(C341=5,VLOOKUP(B341,balance!$AF:$AK,6,FALSE),0)))))*1000000000000</f>
        <v>1620000000000</v>
      </c>
    </row>
    <row r="342" spans="1:9" x14ac:dyDescent="0.3">
      <c r="A342">
        <v>340</v>
      </c>
      <c r="B342">
        <f t="shared" si="11"/>
        <v>69</v>
      </c>
      <c r="C342">
        <f t="shared" si="10"/>
        <v>1</v>
      </c>
      <c r="D342">
        <v>9026</v>
      </c>
      <c r="E342" s="1">
        <f>IF(C342=1,VLOOKUP(B342,balance!$K:$P,2,FALSE),IF(C342=2,VLOOKUP(B342,balance!$K:$P,3,FALSE),IF(C342=3,VLOOKUP(B342,balance!$K:$P,4,FALSE),IF(C342=4,VLOOKUP(B342,balance!$K:$P,5,FALSE),IF(C342=5,VLOOKUP(B342-1,balance!$K:$P,6,FALSE),0)))))</f>
        <v>1950</v>
      </c>
      <c r="F342">
        <v>53</v>
      </c>
      <c r="G342">
        <f>IF(C342=1,VLOOKUP(FoxFire!B342,balance!$U:$Z,2,FALSE),IF(C342=2,VLOOKUP(B342,balance!$U:$Z,3,FALSE),IF(C342=3,VLOOKUP(B342,balance!$U:$Z,4,FALSE),IF(C342=4,VLOOKUP(B342,balance!$U:$Z,5,FALSE),IF(C342=5,VLOOKUP(B342-1,balance!$U:$Z,6,FALSE),0)))))/100</f>
        <v>1.6800000000000001E-3</v>
      </c>
      <c r="H342">
        <v>2</v>
      </c>
      <c r="I342" s="1">
        <f>IF(C342=1,VLOOKUP(FoxFire!B342,balance!$AF:$AJ,2,FALSE),IF(C342=2,VLOOKUP(B342,balance!$AF:$AJ,3,FALSE),IF(C342=3,VLOOKUP(B342,balance!$AF:$AJ,4,FALSE),IF(C342=4,VLOOKUP(B342,balance!$AF:$AJ,5,FALSE),IF(C342=5,VLOOKUP(B342,balance!$AF:$AK,6,FALSE),0)))))*1000000000000</f>
        <v>405000000000</v>
      </c>
    </row>
    <row r="343" spans="1:9" x14ac:dyDescent="0.3">
      <c r="A343">
        <v>341</v>
      </c>
      <c r="B343">
        <f t="shared" si="11"/>
        <v>69</v>
      </c>
      <c r="C343">
        <f t="shared" si="10"/>
        <v>2</v>
      </c>
      <c r="D343">
        <v>9026</v>
      </c>
      <c r="E343" s="1">
        <f>IF(C343=1,VLOOKUP(B343,balance!$K:$P,2,FALSE),IF(C343=2,VLOOKUP(B343,balance!$K:$P,3,FALSE),IF(C343=3,VLOOKUP(B343,balance!$K:$P,4,FALSE),IF(C343=4,VLOOKUP(B343,balance!$K:$P,5,FALSE),IF(C343=5,VLOOKUP(B343-1,balance!$K:$P,6,FALSE),0)))))</f>
        <v>1950</v>
      </c>
      <c r="F343">
        <v>53</v>
      </c>
      <c r="G343">
        <f>IF(C343=1,VLOOKUP(FoxFire!B343,balance!$U:$Z,2,FALSE),IF(C343=2,VLOOKUP(B343,balance!$U:$Z,3,FALSE),IF(C343=3,VLOOKUP(B343,balance!$U:$Z,4,FALSE),IF(C343=4,VLOOKUP(B343,balance!$U:$Z,5,FALSE),IF(C343=5,VLOOKUP(B343-1,balance!$U:$Z,6,FALSE),0)))))/100</f>
        <v>1.6800000000000001E-3</v>
      </c>
      <c r="H343">
        <v>2</v>
      </c>
      <c r="I343" s="1">
        <f>IF(C343=1,VLOOKUP(FoxFire!B343,balance!$AF:$AJ,2,FALSE),IF(C343=2,VLOOKUP(B343,balance!$AF:$AJ,3,FALSE),IF(C343=3,VLOOKUP(B343,balance!$AF:$AJ,4,FALSE),IF(C343=4,VLOOKUP(B343,balance!$AF:$AJ,5,FALSE),IF(C343=5,VLOOKUP(B343,balance!$AF:$AK,6,FALSE),0)))))*1000000000000</f>
        <v>405000000000</v>
      </c>
    </row>
    <row r="344" spans="1:9" x14ac:dyDescent="0.3">
      <c r="A344">
        <v>342</v>
      </c>
      <c r="B344">
        <f t="shared" si="11"/>
        <v>69</v>
      </c>
      <c r="C344">
        <f t="shared" si="10"/>
        <v>3</v>
      </c>
      <c r="D344">
        <v>9026</v>
      </c>
      <c r="E344" s="1">
        <f>IF(C344=1,VLOOKUP(B344,balance!$K:$P,2,FALSE),IF(C344=2,VLOOKUP(B344,balance!$K:$P,3,FALSE),IF(C344=3,VLOOKUP(B344,balance!$K:$P,4,FALSE),IF(C344=4,VLOOKUP(B344,balance!$K:$P,5,FALSE),IF(C344=5,VLOOKUP(B344-1,balance!$K:$P,6,FALSE),0)))))</f>
        <v>1950</v>
      </c>
      <c r="F344">
        <v>53</v>
      </c>
      <c r="G344">
        <f>IF(C344=1,VLOOKUP(FoxFire!B344,balance!$U:$Z,2,FALSE),IF(C344=2,VLOOKUP(B344,balance!$U:$Z,3,FALSE),IF(C344=3,VLOOKUP(B344,balance!$U:$Z,4,FALSE),IF(C344=4,VLOOKUP(B344,balance!$U:$Z,5,FALSE),IF(C344=5,VLOOKUP(B344-1,balance!$U:$Z,6,FALSE),0)))))/100</f>
        <v>1.6800000000000001E-3</v>
      </c>
      <c r="H344">
        <v>2</v>
      </c>
      <c r="I344" s="1">
        <f>IF(C344=1,VLOOKUP(FoxFire!B344,balance!$AF:$AJ,2,FALSE),IF(C344=2,VLOOKUP(B344,balance!$AF:$AJ,3,FALSE),IF(C344=3,VLOOKUP(B344,balance!$AF:$AJ,4,FALSE),IF(C344=4,VLOOKUP(B344,balance!$AF:$AJ,5,FALSE),IF(C344=5,VLOOKUP(B344,balance!$AF:$AK,6,FALSE),0)))))*1000000000000</f>
        <v>405000000000</v>
      </c>
    </row>
    <row r="345" spans="1:9" x14ac:dyDescent="0.3">
      <c r="A345">
        <v>343</v>
      </c>
      <c r="B345">
        <f t="shared" si="11"/>
        <v>69</v>
      </c>
      <c r="C345">
        <f t="shared" si="10"/>
        <v>4</v>
      </c>
      <c r="D345">
        <v>9026</v>
      </c>
      <c r="E345" s="1">
        <f>IF(C345=1,VLOOKUP(B345,balance!$K:$P,2,FALSE),IF(C345=2,VLOOKUP(B345,balance!$K:$P,3,FALSE),IF(C345=3,VLOOKUP(B345,balance!$K:$P,4,FALSE),IF(C345=4,VLOOKUP(B345,balance!$K:$P,5,FALSE),IF(C345=5,VLOOKUP(B345-1,balance!$K:$P,6,FALSE),0)))))</f>
        <v>1950</v>
      </c>
      <c r="F345">
        <v>53</v>
      </c>
      <c r="G345">
        <f>IF(C345=1,VLOOKUP(FoxFire!B345,balance!$U:$Z,2,FALSE),IF(C345=2,VLOOKUP(B345,balance!$U:$Z,3,FALSE),IF(C345=3,VLOOKUP(B345,balance!$U:$Z,4,FALSE),IF(C345=4,VLOOKUP(B345,balance!$U:$Z,5,FALSE),IF(C345=5,VLOOKUP(B345-1,balance!$U:$Z,6,FALSE),0)))))/100</f>
        <v>1.6800000000000001E-3</v>
      </c>
      <c r="H345">
        <v>2</v>
      </c>
      <c r="I345" s="1">
        <f>IF(C345=1,VLOOKUP(FoxFire!B345,balance!$AF:$AJ,2,FALSE),IF(C345=2,VLOOKUP(B345,balance!$AF:$AJ,3,FALSE),IF(C345=3,VLOOKUP(B345,balance!$AF:$AJ,4,FALSE),IF(C345=4,VLOOKUP(B345,balance!$AF:$AJ,5,FALSE),IF(C345=5,VLOOKUP(B345,balance!$AF:$AK,6,FALSE),0)))))*1000000000000</f>
        <v>405000000000</v>
      </c>
    </row>
    <row r="346" spans="1:9" x14ac:dyDescent="0.3">
      <c r="A346">
        <v>344</v>
      </c>
      <c r="B346">
        <f t="shared" si="11"/>
        <v>70</v>
      </c>
      <c r="C346">
        <f t="shared" si="10"/>
        <v>5</v>
      </c>
      <c r="D346">
        <v>9026</v>
      </c>
      <c r="E346" s="1">
        <f>IF(C346=1,VLOOKUP(B346,balance!$K:$P,2,FALSE),IF(C346=2,VLOOKUP(B346,balance!$K:$P,3,FALSE),IF(C346=3,VLOOKUP(B346,balance!$K:$P,4,FALSE),IF(C346=4,VLOOKUP(B346,balance!$K:$P,5,FALSE),IF(C346=5,VLOOKUP(B346-1,balance!$K:$P,6,FALSE),0)))))</f>
        <v>28470</v>
      </c>
      <c r="F346">
        <v>53</v>
      </c>
      <c r="G346">
        <f>IF(C346=1,VLOOKUP(FoxFire!B346,balance!$U:$Z,2,FALSE),IF(C346=2,VLOOKUP(B346,balance!$U:$Z,3,FALSE),IF(C346=3,VLOOKUP(B346,balance!$U:$Z,4,FALSE),IF(C346=4,VLOOKUP(B346,balance!$U:$Z,5,FALSE),IF(C346=5,VLOOKUP(B346-1,balance!$U:$Z,6,FALSE),0)))))/100</f>
        <v>1.3585999999999998</v>
      </c>
      <c r="H346">
        <v>2</v>
      </c>
      <c r="I346" s="1">
        <f>IF(C346=1,VLOOKUP(FoxFire!B346,balance!$AF:$AJ,2,FALSE),IF(C346=2,VLOOKUP(B346,balance!$AF:$AJ,3,FALSE),IF(C346=3,VLOOKUP(B346,balance!$AF:$AJ,4,FALSE),IF(C346=4,VLOOKUP(B346,balance!$AF:$AJ,5,FALSE),IF(C346=5,VLOOKUP(B346,balance!$AF:$AK,6,FALSE),0)))))*1000000000000</f>
        <v>1660000000000</v>
      </c>
    </row>
    <row r="347" spans="1:9" x14ac:dyDescent="0.3">
      <c r="A347">
        <v>345</v>
      </c>
      <c r="B347">
        <f t="shared" si="11"/>
        <v>70</v>
      </c>
      <c r="C347">
        <f t="shared" si="10"/>
        <v>1</v>
      </c>
      <c r="D347">
        <v>9026</v>
      </c>
      <c r="E347" s="1">
        <f>IF(C347=1,VLOOKUP(B347,balance!$K:$P,2,FALSE),IF(C347=2,VLOOKUP(B347,balance!$K:$P,3,FALSE),IF(C347=3,VLOOKUP(B347,balance!$K:$P,4,FALSE),IF(C347=4,VLOOKUP(B347,balance!$K:$P,5,FALSE),IF(C347=5,VLOOKUP(B347-1,balance!$K:$P,6,FALSE),0)))))</f>
        <v>1975</v>
      </c>
      <c r="F347">
        <v>53</v>
      </c>
      <c r="G347">
        <f>IF(C347=1,VLOOKUP(FoxFire!B347,balance!$U:$Z,2,FALSE),IF(C347=2,VLOOKUP(B347,balance!$U:$Z,3,FALSE),IF(C347=3,VLOOKUP(B347,balance!$U:$Z,4,FALSE),IF(C347=4,VLOOKUP(B347,balance!$U:$Z,5,FALSE),IF(C347=5,VLOOKUP(B347-1,balance!$U:$Z,6,FALSE),0)))))/100</f>
        <v>1.6900000000000001E-3</v>
      </c>
      <c r="H347">
        <v>2</v>
      </c>
      <c r="I347" s="1">
        <f>IF(C347=1,VLOOKUP(FoxFire!B347,balance!$AF:$AJ,2,FALSE),IF(C347=2,VLOOKUP(B347,balance!$AF:$AJ,3,FALSE),IF(C347=3,VLOOKUP(B347,balance!$AF:$AJ,4,FALSE),IF(C347=4,VLOOKUP(B347,balance!$AF:$AJ,5,FALSE),IF(C347=5,VLOOKUP(B347,balance!$AF:$AK,6,FALSE),0)))))*1000000000000</f>
        <v>415000000000</v>
      </c>
    </row>
    <row r="348" spans="1:9" x14ac:dyDescent="0.3">
      <c r="A348">
        <v>346</v>
      </c>
      <c r="B348">
        <f t="shared" si="11"/>
        <v>70</v>
      </c>
      <c r="C348">
        <f t="shared" si="10"/>
        <v>2</v>
      </c>
      <c r="D348">
        <v>9026</v>
      </c>
      <c r="E348" s="1">
        <f>IF(C348=1,VLOOKUP(B348,balance!$K:$P,2,FALSE),IF(C348=2,VLOOKUP(B348,balance!$K:$P,3,FALSE),IF(C348=3,VLOOKUP(B348,balance!$K:$P,4,FALSE),IF(C348=4,VLOOKUP(B348,balance!$K:$P,5,FALSE),IF(C348=5,VLOOKUP(B348-1,balance!$K:$P,6,FALSE),0)))))</f>
        <v>1975</v>
      </c>
      <c r="F348">
        <v>53</v>
      </c>
      <c r="G348">
        <f>IF(C348=1,VLOOKUP(FoxFire!B348,balance!$U:$Z,2,FALSE),IF(C348=2,VLOOKUP(B348,balance!$U:$Z,3,FALSE),IF(C348=3,VLOOKUP(B348,balance!$U:$Z,4,FALSE),IF(C348=4,VLOOKUP(B348,balance!$U:$Z,5,FALSE),IF(C348=5,VLOOKUP(B348-1,balance!$U:$Z,6,FALSE),0)))))/100</f>
        <v>1.6900000000000001E-3</v>
      </c>
      <c r="H348">
        <v>2</v>
      </c>
      <c r="I348" s="1">
        <f>IF(C348=1,VLOOKUP(FoxFire!B348,balance!$AF:$AJ,2,FALSE),IF(C348=2,VLOOKUP(B348,balance!$AF:$AJ,3,FALSE),IF(C348=3,VLOOKUP(B348,balance!$AF:$AJ,4,FALSE),IF(C348=4,VLOOKUP(B348,balance!$AF:$AJ,5,FALSE),IF(C348=5,VLOOKUP(B348,balance!$AF:$AK,6,FALSE),0)))))*1000000000000</f>
        <v>415000000000</v>
      </c>
    </row>
    <row r="349" spans="1:9" x14ac:dyDescent="0.3">
      <c r="A349">
        <v>347</v>
      </c>
      <c r="B349">
        <f t="shared" si="11"/>
        <v>70</v>
      </c>
      <c r="C349">
        <f t="shared" si="10"/>
        <v>3</v>
      </c>
      <c r="D349">
        <v>9026</v>
      </c>
      <c r="E349" s="1">
        <f>IF(C349=1,VLOOKUP(B349,balance!$K:$P,2,FALSE),IF(C349=2,VLOOKUP(B349,balance!$K:$P,3,FALSE),IF(C349=3,VLOOKUP(B349,balance!$K:$P,4,FALSE),IF(C349=4,VLOOKUP(B349,balance!$K:$P,5,FALSE),IF(C349=5,VLOOKUP(B349-1,balance!$K:$P,6,FALSE),0)))))</f>
        <v>1975</v>
      </c>
      <c r="F349">
        <v>53</v>
      </c>
      <c r="G349">
        <f>IF(C349=1,VLOOKUP(FoxFire!B349,balance!$U:$Z,2,FALSE),IF(C349=2,VLOOKUP(B349,balance!$U:$Z,3,FALSE),IF(C349=3,VLOOKUP(B349,balance!$U:$Z,4,FALSE),IF(C349=4,VLOOKUP(B349,balance!$U:$Z,5,FALSE),IF(C349=5,VLOOKUP(B349-1,balance!$U:$Z,6,FALSE),0)))))/100</f>
        <v>1.6900000000000001E-3</v>
      </c>
      <c r="H349">
        <v>2</v>
      </c>
      <c r="I349" s="1">
        <f>IF(C349=1,VLOOKUP(FoxFire!B349,balance!$AF:$AJ,2,FALSE),IF(C349=2,VLOOKUP(B349,balance!$AF:$AJ,3,FALSE),IF(C349=3,VLOOKUP(B349,balance!$AF:$AJ,4,FALSE),IF(C349=4,VLOOKUP(B349,balance!$AF:$AJ,5,FALSE),IF(C349=5,VLOOKUP(B349,balance!$AF:$AK,6,FALSE),0)))))*1000000000000</f>
        <v>415000000000</v>
      </c>
    </row>
    <row r="350" spans="1:9" x14ac:dyDescent="0.3">
      <c r="A350">
        <v>348</v>
      </c>
      <c r="B350">
        <f t="shared" si="11"/>
        <v>70</v>
      </c>
      <c r="C350">
        <f t="shared" si="10"/>
        <v>4</v>
      </c>
      <c r="D350">
        <v>9026</v>
      </c>
      <c r="E350" s="1">
        <f>IF(C350=1,VLOOKUP(B350,balance!$K:$P,2,FALSE),IF(C350=2,VLOOKUP(B350,balance!$K:$P,3,FALSE),IF(C350=3,VLOOKUP(B350,balance!$K:$P,4,FALSE),IF(C350=4,VLOOKUP(B350,balance!$K:$P,5,FALSE),IF(C350=5,VLOOKUP(B350-1,balance!$K:$P,6,FALSE),0)))))</f>
        <v>1975</v>
      </c>
      <c r="F350">
        <v>53</v>
      </c>
      <c r="G350">
        <f>IF(C350=1,VLOOKUP(FoxFire!B350,balance!$U:$Z,2,FALSE),IF(C350=2,VLOOKUP(B350,balance!$U:$Z,3,FALSE),IF(C350=3,VLOOKUP(B350,balance!$U:$Z,4,FALSE),IF(C350=4,VLOOKUP(B350,balance!$U:$Z,5,FALSE),IF(C350=5,VLOOKUP(B350-1,balance!$U:$Z,6,FALSE),0)))))/100</f>
        <v>1.6900000000000001E-3</v>
      </c>
      <c r="H350">
        <v>2</v>
      </c>
      <c r="I350" s="1">
        <f>IF(C350=1,VLOOKUP(FoxFire!B350,balance!$AF:$AJ,2,FALSE),IF(C350=2,VLOOKUP(B350,balance!$AF:$AJ,3,FALSE),IF(C350=3,VLOOKUP(B350,balance!$AF:$AJ,4,FALSE),IF(C350=4,VLOOKUP(B350,balance!$AF:$AJ,5,FALSE),IF(C350=5,VLOOKUP(B350,balance!$AF:$AK,6,FALSE),0)))))*1000000000000</f>
        <v>415000000000</v>
      </c>
    </row>
    <row r="351" spans="1:9" x14ac:dyDescent="0.3">
      <c r="A351">
        <v>349</v>
      </c>
      <c r="B351">
        <f t="shared" si="11"/>
        <v>71</v>
      </c>
      <c r="C351">
        <f t="shared" si="10"/>
        <v>5</v>
      </c>
      <c r="D351">
        <v>9026</v>
      </c>
      <c r="E351" s="1">
        <f>IF(C351=1,VLOOKUP(B351,balance!$K:$P,2,FALSE),IF(C351=2,VLOOKUP(B351,balance!$K:$P,3,FALSE),IF(C351=3,VLOOKUP(B351,balance!$K:$P,4,FALSE),IF(C351=4,VLOOKUP(B351,balance!$K:$P,5,FALSE),IF(C351=5,VLOOKUP(B351-1,balance!$K:$P,6,FALSE),0)))))</f>
        <v>29230</v>
      </c>
      <c r="F351">
        <v>53</v>
      </c>
      <c r="G351">
        <f>IF(C351=1,VLOOKUP(FoxFire!B351,balance!$U:$Z,2,FALSE),IF(C351=2,VLOOKUP(B351,balance!$U:$Z,3,FALSE),IF(C351=3,VLOOKUP(B351,balance!$U:$Z,4,FALSE),IF(C351=4,VLOOKUP(B351,balance!$U:$Z,5,FALSE),IF(C351=5,VLOOKUP(B351-1,balance!$U:$Z,6,FALSE),0)))))/100</f>
        <v>1.5039999999999998</v>
      </c>
      <c r="H351">
        <v>2</v>
      </c>
      <c r="I351" s="1">
        <f>IF(C351=1,VLOOKUP(FoxFire!B351,balance!$AF:$AJ,2,FALSE),IF(C351=2,VLOOKUP(B351,balance!$AF:$AJ,3,FALSE),IF(C351=3,VLOOKUP(B351,balance!$AF:$AJ,4,FALSE),IF(C351=4,VLOOKUP(B351,balance!$AF:$AJ,5,FALSE),IF(C351=5,VLOOKUP(B351,balance!$AF:$AK,6,FALSE),0)))))*1000000000000</f>
        <v>1700000000000</v>
      </c>
    </row>
    <row r="352" spans="1:9" x14ac:dyDescent="0.3">
      <c r="A352">
        <v>350</v>
      </c>
      <c r="B352">
        <f t="shared" si="11"/>
        <v>71</v>
      </c>
      <c r="C352">
        <f t="shared" si="10"/>
        <v>1</v>
      </c>
      <c r="D352">
        <v>9026</v>
      </c>
      <c r="E352" s="1">
        <f>IF(C352=1,VLOOKUP(B352,balance!$K:$P,2,FALSE),IF(C352=2,VLOOKUP(B352,balance!$K:$P,3,FALSE),IF(C352=3,VLOOKUP(B352,balance!$K:$P,4,FALSE),IF(C352=4,VLOOKUP(B352,balance!$K:$P,5,FALSE),IF(C352=5,VLOOKUP(B352-1,balance!$K:$P,6,FALSE),0)))))</f>
        <v>2000</v>
      </c>
      <c r="F352">
        <v>53</v>
      </c>
      <c r="G352">
        <f>IF(C352=1,VLOOKUP(FoxFire!B352,balance!$U:$Z,2,FALSE),IF(C352=2,VLOOKUP(B352,balance!$U:$Z,3,FALSE),IF(C352=3,VLOOKUP(B352,balance!$U:$Z,4,FALSE),IF(C352=4,VLOOKUP(B352,balance!$U:$Z,5,FALSE),IF(C352=5,VLOOKUP(B352-1,balance!$U:$Z,6,FALSE),0)))))/100</f>
        <v>1.7000000000000001E-3</v>
      </c>
      <c r="H352">
        <v>2</v>
      </c>
      <c r="I352" s="1">
        <f>IF(C352=1,VLOOKUP(FoxFire!B352,balance!$AF:$AJ,2,FALSE),IF(C352=2,VLOOKUP(B352,balance!$AF:$AJ,3,FALSE),IF(C352=3,VLOOKUP(B352,balance!$AF:$AJ,4,FALSE),IF(C352=4,VLOOKUP(B352,balance!$AF:$AJ,5,FALSE),IF(C352=5,VLOOKUP(B352,balance!$AF:$AK,6,FALSE),0)))))*1000000000000</f>
        <v>425000000000</v>
      </c>
    </row>
    <row r="353" spans="1:9" x14ac:dyDescent="0.3">
      <c r="A353">
        <v>351</v>
      </c>
      <c r="B353">
        <f t="shared" si="11"/>
        <v>71</v>
      </c>
      <c r="C353">
        <f t="shared" si="10"/>
        <v>2</v>
      </c>
      <c r="D353">
        <v>9026</v>
      </c>
      <c r="E353" s="1">
        <f>IF(C353=1,VLOOKUP(B353,balance!$K:$P,2,FALSE),IF(C353=2,VLOOKUP(B353,balance!$K:$P,3,FALSE),IF(C353=3,VLOOKUP(B353,balance!$K:$P,4,FALSE),IF(C353=4,VLOOKUP(B353,balance!$K:$P,5,FALSE),IF(C353=5,VLOOKUP(B353-1,balance!$K:$P,6,FALSE),0)))))</f>
        <v>2000</v>
      </c>
      <c r="F353">
        <v>53</v>
      </c>
      <c r="G353">
        <f>IF(C353=1,VLOOKUP(FoxFire!B353,balance!$U:$Z,2,FALSE),IF(C353=2,VLOOKUP(B353,balance!$U:$Z,3,FALSE),IF(C353=3,VLOOKUP(B353,balance!$U:$Z,4,FALSE),IF(C353=4,VLOOKUP(B353,balance!$U:$Z,5,FALSE),IF(C353=5,VLOOKUP(B353-1,balance!$U:$Z,6,FALSE),0)))))/100</f>
        <v>1.7000000000000001E-3</v>
      </c>
      <c r="H353">
        <v>2</v>
      </c>
      <c r="I353" s="1">
        <f>IF(C353=1,VLOOKUP(FoxFire!B353,balance!$AF:$AJ,2,FALSE),IF(C353=2,VLOOKUP(B353,balance!$AF:$AJ,3,FALSE),IF(C353=3,VLOOKUP(B353,balance!$AF:$AJ,4,FALSE),IF(C353=4,VLOOKUP(B353,balance!$AF:$AJ,5,FALSE),IF(C353=5,VLOOKUP(B353,balance!$AF:$AK,6,FALSE),0)))))*1000000000000</f>
        <v>425000000000</v>
      </c>
    </row>
    <row r="354" spans="1:9" x14ac:dyDescent="0.3">
      <c r="A354">
        <v>352</v>
      </c>
      <c r="B354">
        <f t="shared" si="11"/>
        <v>71</v>
      </c>
      <c r="C354">
        <f t="shared" si="10"/>
        <v>3</v>
      </c>
      <c r="D354">
        <v>9026</v>
      </c>
      <c r="E354" s="1">
        <f>IF(C354=1,VLOOKUP(B354,balance!$K:$P,2,FALSE),IF(C354=2,VLOOKUP(B354,balance!$K:$P,3,FALSE),IF(C354=3,VLOOKUP(B354,balance!$K:$P,4,FALSE),IF(C354=4,VLOOKUP(B354,balance!$K:$P,5,FALSE),IF(C354=5,VLOOKUP(B354-1,balance!$K:$P,6,FALSE),0)))))</f>
        <v>2000</v>
      </c>
      <c r="F354">
        <v>53</v>
      </c>
      <c r="G354">
        <f>IF(C354=1,VLOOKUP(FoxFire!B354,balance!$U:$Z,2,FALSE),IF(C354=2,VLOOKUP(B354,balance!$U:$Z,3,FALSE),IF(C354=3,VLOOKUP(B354,balance!$U:$Z,4,FALSE),IF(C354=4,VLOOKUP(B354,balance!$U:$Z,5,FALSE),IF(C354=5,VLOOKUP(B354-1,balance!$U:$Z,6,FALSE),0)))))/100</f>
        <v>1.7000000000000001E-3</v>
      </c>
      <c r="H354">
        <v>2</v>
      </c>
      <c r="I354" s="1">
        <f>IF(C354=1,VLOOKUP(FoxFire!B354,balance!$AF:$AJ,2,FALSE),IF(C354=2,VLOOKUP(B354,balance!$AF:$AJ,3,FALSE),IF(C354=3,VLOOKUP(B354,balance!$AF:$AJ,4,FALSE),IF(C354=4,VLOOKUP(B354,balance!$AF:$AJ,5,FALSE),IF(C354=5,VLOOKUP(B354,balance!$AF:$AK,6,FALSE),0)))))*1000000000000</f>
        <v>425000000000</v>
      </c>
    </row>
    <row r="355" spans="1:9" x14ac:dyDescent="0.3">
      <c r="A355">
        <v>353</v>
      </c>
      <c r="B355">
        <f t="shared" si="11"/>
        <v>71</v>
      </c>
      <c r="C355">
        <f t="shared" si="10"/>
        <v>4</v>
      </c>
      <c r="D355">
        <v>9026</v>
      </c>
      <c r="E355" s="1">
        <f>IF(C355=1,VLOOKUP(B355,balance!$K:$P,2,FALSE),IF(C355=2,VLOOKUP(B355,balance!$K:$P,3,FALSE),IF(C355=3,VLOOKUP(B355,balance!$K:$P,4,FALSE),IF(C355=4,VLOOKUP(B355,balance!$K:$P,5,FALSE),IF(C355=5,VLOOKUP(B355-1,balance!$K:$P,6,FALSE),0)))))</f>
        <v>2000</v>
      </c>
      <c r="F355">
        <v>53</v>
      </c>
      <c r="G355">
        <f>IF(C355=1,VLOOKUP(FoxFire!B355,balance!$U:$Z,2,FALSE),IF(C355=2,VLOOKUP(B355,balance!$U:$Z,3,FALSE),IF(C355=3,VLOOKUP(B355,balance!$U:$Z,4,FALSE),IF(C355=4,VLOOKUP(B355,balance!$U:$Z,5,FALSE),IF(C355=5,VLOOKUP(B355-1,balance!$U:$Z,6,FALSE),0)))))/100</f>
        <v>1.7000000000000001E-3</v>
      </c>
      <c r="H355">
        <v>2</v>
      </c>
      <c r="I355" s="1">
        <f>IF(C355=1,VLOOKUP(FoxFire!B355,balance!$AF:$AJ,2,FALSE),IF(C355=2,VLOOKUP(B355,balance!$AF:$AJ,3,FALSE),IF(C355=3,VLOOKUP(B355,balance!$AF:$AJ,4,FALSE),IF(C355=4,VLOOKUP(B355,balance!$AF:$AJ,5,FALSE),IF(C355=5,VLOOKUP(B355,balance!$AF:$AK,6,FALSE),0)))))*1000000000000</f>
        <v>425000000000</v>
      </c>
    </row>
    <row r="356" spans="1:9" x14ac:dyDescent="0.3">
      <c r="A356">
        <v>354</v>
      </c>
      <c r="B356">
        <f t="shared" si="11"/>
        <v>72</v>
      </c>
      <c r="C356">
        <f t="shared" si="10"/>
        <v>5</v>
      </c>
      <c r="D356">
        <v>9026</v>
      </c>
      <c r="E356" s="1">
        <f>IF(C356=1,VLOOKUP(B356,balance!$K:$P,2,FALSE),IF(C356=2,VLOOKUP(B356,balance!$K:$P,3,FALSE),IF(C356=3,VLOOKUP(B356,balance!$K:$P,4,FALSE),IF(C356=4,VLOOKUP(B356,balance!$K:$P,5,FALSE),IF(C356=5,VLOOKUP(B356-1,balance!$K:$P,6,FALSE),0)))))</f>
        <v>30000</v>
      </c>
      <c r="F356">
        <v>53</v>
      </c>
      <c r="G356">
        <f>IF(C356=1,VLOOKUP(FoxFire!B356,balance!$U:$Z,2,FALSE),IF(C356=2,VLOOKUP(B356,balance!$U:$Z,3,FALSE),IF(C356=3,VLOOKUP(B356,balance!$U:$Z,4,FALSE),IF(C356=4,VLOOKUP(B356,balance!$U:$Z,5,FALSE),IF(C356=5,VLOOKUP(B356-1,balance!$U:$Z,6,FALSE),0)))))/100</f>
        <v>1.6648999999999998</v>
      </c>
      <c r="H356">
        <v>2</v>
      </c>
      <c r="I356" s="1">
        <f>IF(C356=1,VLOOKUP(FoxFire!B356,balance!$AF:$AJ,2,FALSE),IF(C356=2,VLOOKUP(B356,balance!$AF:$AJ,3,FALSE),IF(C356=3,VLOOKUP(B356,balance!$AF:$AJ,4,FALSE),IF(C356=4,VLOOKUP(B356,balance!$AF:$AJ,5,FALSE),IF(C356=5,VLOOKUP(B356,balance!$AF:$AK,6,FALSE),0)))))*1000000000000</f>
        <v>1740000000000</v>
      </c>
    </row>
    <row r="357" spans="1:9" x14ac:dyDescent="0.3">
      <c r="A357">
        <v>355</v>
      </c>
      <c r="B357">
        <f t="shared" si="11"/>
        <v>72</v>
      </c>
      <c r="C357">
        <f t="shared" si="10"/>
        <v>1</v>
      </c>
      <c r="D357">
        <v>9026</v>
      </c>
      <c r="E357" s="1">
        <f>IF(C357=1,VLOOKUP(B357,balance!$K:$P,2,FALSE),IF(C357=2,VLOOKUP(B357,balance!$K:$P,3,FALSE),IF(C357=3,VLOOKUP(B357,balance!$K:$P,4,FALSE),IF(C357=4,VLOOKUP(B357,balance!$K:$P,5,FALSE),IF(C357=5,VLOOKUP(B357-1,balance!$K:$P,6,FALSE),0)))))</f>
        <v>2025</v>
      </c>
      <c r="F357">
        <v>53</v>
      </c>
      <c r="G357">
        <f>IF(C357=1,VLOOKUP(FoxFire!B357,balance!$U:$Z,2,FALSE),IF(C357=2,VLOOKUP(B357,balance!$U:$Z,3,FALSE),IF(C357=3,VLOOKUP(B357,balance!$U:$Z,4,FALSE),IF(C357=4,VLOOKUP(B357,balance!$U:$Z,5,FALSE),IF(C357=5,VLOOKUP(B357-1,balance!$U:$Z,6,FALSE),0)))))/100</f>
        <v>1.7100000000000001E-3</v>
      </c>
      <c r="H357">
        <v>2</v>
      </c>
      <c r="I357" s="1">
        <f>IF(C357=1,VLOOKUP(FoxFire!B357,balance!$AF:$AJ,2,FALSE),IF(C357=2,VLOOKUP(B357,balance!$AF:$AJ,3,FALSE),IF(C357=3,VLOOKUP(B357,balance!$AF:$AJ,4,FALSE),IF(C357=4,VLOOKUP(B357,balance!$AF:$AJ,5,FALSE),IF(C357=5,VLOOKUP(B357,balance!$AF:$AK,6,FALSE),0)))))*1000000000000</f>
        <v>435000000000</v>
      </c>
    </row>
    <row r="358" spans="1:9" x14ac:dyDescent="0.3">
      <c r="A358">
        <v>356</v>
      </c>
      <c r="B358">
        <f t="shared" si="11"/>
        <v>72</v>
      </c>
      <c r="C358">
        <f t="shared" si="10"/>
        <v>2</v>
      </c>
      <c r="D358">
        <v>9026</v>
      </c>
      <c r="E358" s="1">
        <f>IF(C358=1,VLOOKUP(B358,balance!$K:$P,2,FALSE),IF(C358=2,VLOOKUP(B358,balance!$K:$P,3,FALSE),IF(C358=3,VLOOKUP(B358,balance!$K:$P,4,FALSE),IF(C358=4,VLOOKUP(B358,balance!$K:$P,5,FALSE),IF(C358=5,VLOOKUP(B358-1,balance!$K:$P,6,FALSE),0)))))</f>
        <v>2025</v>
      </c>
      <c r="F358">
        <v>53</v>
      </c>
      <c r="G358">
        <f>IF(C358=1,VLOOKUP(FoxFire!B358,balance!$U:$Z,2,FALSE),IF(C358=2,VLOOKUP(B358,balance!$U:$Z,3,FALSE),IF(C358=3,VLOOKUP(B358,balance!$U:$Z,4,FALSE),IF(C358=4,VLOOKUP(B358,balance!$U:$Z,5,FALSE),IF(C358=5,VLOOKUP(B358-1,balance!$U:$Z,6,FALSE),0)))))/100</f>
        <v>1.7100000000000001E-3</v>
      </c>
      <c r="H358">
        <v>2</v>
      </c>
      <c r="I358" s="1">
        <f>IF(C358=1,VLOOKUP(FoxFire!B358,balance!$AF:$AJ,2,FALSE),IF(C358=2,VLOOKUP(B358,balance!$AF:$AJ,3,FALSE),IF(C358=3,VLOOKUP(B358,balance!$AF:$AJ,4,FALSE),IF(C358=4,VLOOKUP(B358,balance!$AF:$AJ,5,FALSE),IF(C358=5,VLOOKUP(B358,balance!$AF:$AK,6,FALSE),0)))))*1000000000000</f>
        <v>435000000000</v>
      </c>
    </row>
    <row r="359" spans="1:9" x14ac:dyDescent="0.3">
      <c r="A359">
        <v>357</v>
      </c>
      <c r="B359">
        <f t="shared" si="11"/>
        <v>72</v>
      </c>
      <c r="C359">
        <f t="shared" si="10"/>
        <v>3</v>
      </c>
      <c r="D359">
        <v>9026</v>
      </c>
      <c r="E359" s="1">
        <f>IF(C359=1,VLOOKUP(B359,balance!$K:$P,2,FALSE),IF(C359=2,VLOOKUP(B359,balance!$K:$P,3,FALSE),IF(C359=3,VLOOKUP(B359,balance!$K:$P,4,FALSE),IF(C359=4,VLOOKUP(B359,balance!$K:$P,5,FALSE),IF(C359=5,VLOOKUP(B359-1,balance!$K:$P,6,FALSE),0)))))</f>
        <v>2025</v>
      </c>
      <c r="F359">
        <v>53</v>
      </c>
      <c r="G359">
        <f>IF(C359=1,VLOOKUP(FoxFire!B359,balance!$U:$Z,2,FALSE),IF(C359=2,VLOOKUP(B359,balance!$U:$Z,3,FALSE),IF(C359=3,VLOOKUP(B359,balance!$U:$Z,4,FALSE),IF(C359=4,VLOOKUP(B359,balance!$U:$Z,5,FALSE),IF(C359=5,VLOOKUP(B359-1,balance!$U:$Z,6,FALSE),0)))))/100</f>
        <v>1.7100000000000001E-3</v>
      </c>
      <c r="H359">
        <v>2</v>
      </c>
      <c r="I359" s="1">
        <f>IF(C359=1,VLOOKUP(FoxFire!B359,balance!$AF:$AJ,2,FALSE),IF(C359=2,VLOOKUP(B359,balance!$AF:$AJ,3,FALSE),IF(C359=3,VLOOKUP(B359,balance!$AF:$AJ,4,FALSE),IF(C359=4,VLOOKUP(B359,balance!$AF:$AJ,5,FALSE),IF(C359=5,VLOOKUP(B359,balance!$AF:$AK,6,FALSE),0)))))*1000000000000</f>
        <v>435000000000</v>
      </c>
    </row>
    <row r="360" spans="1:9" x14ac:dyDescent="0.3">
      <c r="A360">
        <v>358</v>
      </c>
      <c r="B360">
        <f t="shared" si="11"/>
        <v>72</v>
      </c>
      <c r="C360">
        <f t="shared" si="10"/>
        <v>4</v>
      </c>
      <c r="D360">
        <v>9026</v>
      </c>
      <c r="E360" s="1">
        <f>IF(C360=1,VLOOKUP(B360,balance!$K:$P,2,FALSE),IF(C360=2,VLOOKUP(B360,balance!$K:$P,3,FALSE),IF(C360=3,VLOOKUP(B360,balance!$K:$P,4,FALSE),IF(C360=4,VLOOKUP(B360,balance!$K:$P,5,FALSE),IF(C360=5,VLOOKUP(B360-1,balance!$K:$P,6,FALSE),0)))))</f>
        <v>2025</v>
      </c>
      <c r="F360">
        <v>53</v>
      </c>
      <c r="G360">
        <f>IF(C360=1,VLOOKUP(FoxFire!B360,balance!$U:$Z,2,FALSE),IF(C360=2,VLOOKUP(B360,balance!$U:$Z,3,FALSE),IF(C360=3,VLOOKUP(B360,balance!$U:$Z,4,FALSE),IF(C360=4,VLOOKUP(B360,balance!$U:$Z,5,FALSE),IF(C360=5,VLOOKUP(B360-1,balance!$U:$Z,6,FALSE),0)))))/100</f>
        <v>1.7100000000000001E-3</v>
      </c>
      <c r="H360">
        <v>2</v>
      </c>
      <c r="I360" s="1">
        <f>IF(C360=1,VLOOKUP(FoxFire!B360,balance!$AF:$AJ,2,FALSE),IF(C360=2,VLOOKUP(B360,balance!$AF:$AJ,3,FALSE),IF(C360=3,VLOOKUP(B360,balance!$AF:$AJ,4,FALSE),IF(C360=4,VLOOKUP(B360,balance!$AF:$AJ,5,FALSE),IF(C360=5,VLOOKUP(B360,balance!$AF:$AK,6,FALSE),0)))))*1000000000000</f>
        <v>435000000000</v>
      </c>
    </row>
    <row r="361" spans="1:9" x14ac:dyDescent="0.3">
      <c r="A361">
        <v>359</v>
      </c>
      <c r="B361">
        <f t="shared" si="11"/>
        <v>73</v>
      </c>
      <c r="C361">
        <f t="shared" si="10"/>
        <v>5</v>
      </c>
      <c r="D361">
        <v>9026</v>
      </c>
      <c r="E361" s="1">
        <f>IF(C361=1,VLOOKUP(B361,balance!$K:$P,2,FALSE),IF(C361=2,VLOOKUP(B361,balance!$K:$P,3,FALSE),IF(C361=3,VLOOKUP(B361,balance!$K:$P,4,FALSE),IF(C361=4,VLOOKUP(B361,balance!$K:$P,5,FALSE),IF(C361=5,VLOOKUP(B361-1,balance!$K:$P,6,FALSE),0)))))</f>
        <v>30780</v>
      </c>
      <c r="F361">
        <v>53</v>
      </c>
      <c r="G361">
        <f>IF(C361=1,VLOOKUP(FoxFire!B361,balance!$U:$Z,2,FALSE),IF(C361=2,VLOOKUP(B361,balance!$U:$Z,3,FALSE),IF(C361=3,VLOOKUP(B361,balance!$U:$Z,4,FALSE),IF(C361=4,VLOOKUP(B361,balance!$U:$Z,5,FALSE),IF(C361=5,VLOOKUP(B361-1,balance!$U:$Z,6,FALSE),0)))))/100</f>
        <v>1.8428</v>
      </c>
      <c r="H361">
        <v>2</v>
      </c>
      <c r="I361" s="1">
        <f>IF(C361=1,VLOOKUP(FoxFire!B361,balance!$AF:$AJ,2,FALSE),IF(C361=2,VLOOKUP(B361,balance!$AF:$AJ,3,FALSE),IF(C361=3,VLOOKUP(B361,balance!$AF:$AJ,4,FALSE),IF(C361=4,VLOOKUP(B361,balance!$AF:$AJ,5,FALSE),IF(C361=5,VLOOKUP(B361,balance!$AF:$AK,6,FALSE),0)))))*1000000000000</f>
        <v>1780000000000</v>
      </c>
    </row>
    <row r="362" spans="1:9" x14ac:dyDescent="0.3">
      <c r="A362">
        <v>360</v>
      </c>
      <c r="B362">
        <f t="shared" si="11"/>
        <v>73</v>
      </c>
      <c r="C362">
        <f t="shared" si="10"/>
        <v>1</v>
      </c>
      <c r="D362">
        <v>9026</v>
      </c>
      <c r="E362" s="1">
        <f>IF(C362=1,VLOOKUP(B362,balance!$K:$P,2,FALSE),IF(C362=2,VLOOKUP(B362,balance!$K:$P,3,FALSE),IF(C362=3,VLOOKUP(B362,balance!$K:$P,4,FALSE),IF(C362=4,VLOOKUP(B362,balance!$K:$P,5,FALSE),IF(C362=5,VLOOKUP(B362-1,balance!$K:$P,6,FALSE),0)))))</f>
        <v>2050</v>
      </c>
      <c r="F362">
        <v>53</v>
      </c>
      <c r="G362">
        <f>IF(C362=1,VLOOKUP(FoxFire!B362,balance!$U:$Z,2,FALSE),IF(C362=2,VLOOKUP(B362,balance!$U:$Z,3,FALSE),IF(C362=3,VLOOKUP(B362,balance!$U:$Z,4,FALSE),IF(C362=4,VLOOKUP(B362,balance!$U:$Z,5,FALSE),IF(C362=5,VLOOKUP(B362-1,balance!$U:$Z,6,FALSE),0)))))/100</f>
        <v>1.72E-3</v>
      </c>
      <c r="H362">
        <v>2</v>
      </c>
      <c r="I362" s="1">
        <f>IF(C362=1,VLOOKUP(FoxFire!B362,balance!$AF:$AJ,2,FALSE),IF(C362=2,VLOOKUP(B362,balance!$AF:$AJ,3,FALSE),IF(C362=3,VLOOKUP(B362,balance!$AF:$AJ,4,FALSE),IF(C362=4,VLOOKUP(B362,balance!$AF:$AJ,5,FALSE),IF(C362=5,VLOOKUP(B362,balance!$AF:$AK,6,FALSE),0)))))*1000000000000</f>
        <v>445000000000</v>
      </c>
    </row>
    <row r="363" spans="1:9" x14ac:dyDescent="0.3">
      <c r="A363">
        <v>361</v>
      </c>
      <c r="B363">
        <f t="shared" si="11"/>
        <v>73</v>
      </c>
      <c r="C363">
        <f t="shared" si="10"/>
        <v>2</v>
      </c>
      <c r="D363">
        <v>9026</v>
      </c>
      <c r="E363" s="1">
        <f>IF(C363=1,VLOOKUP(B363,balance!$K:$P,2,FALSE),IF(C363=2,VLOOKUP(B363,balance!$K:$P,3,FALSE),IF(C363=3,VLOOKUP(B363,balance!$K:$P,4,FALSE),IF(C363=4,VLOOKUP(B363,balance!$K:$P,5,FALSE),IF(C363=5,VLOOKUP(B363-1,balance!$K:$P,6,FALSE),0)))))</f>
        <v>2050</v>
      </c>
      <c r="F363">
        <v>53</v>
      </c>
      <c r="G363">
        <f>IF(C363=1,VLOOKUP(FoxFire!B363,balance!$U:$Z,2,FALSE),IF(C363=2,VLOOKUP(B363,balance!$U:$Z,3,FALSE),IF(C363=3,VLOOKUP(B363,balance!$U:$Z,4,FALSE),IF(C363=4,VLOOKUP(B363,balance!$U:$Z,5,FALSE),IF(C363=5,VLOOKUP(B363-1,balance!$U:$Z,6,FALSE),0)))))/100</f>
        <v>1.72E-3</v>
      </c>
      <c r="H363">
        <v>2</v>
      </c>
      <c r="I363" s="1">
        <f>IF(C363=1,VLOOKUP(FoxFire!B363,balance!$AF:$AJ,2,FALSE),IF(C363=2,VLOOKUP(B363,balance!$AF:$AJ,3,FALSE),IF(C363=3,VLOOKUP(B363,balance!$AF:$AJ,4,FALSE),IF(C363=4,VLOOKUP(B363,balance!$AF:$AJ,5,FALSE),IF(C363=5,VLOOKUP(B363,balance!$AF:$AK,6,FALSE),0)))))*1000000000000</f>
        <v>445000000000</v>
      </c>
    </row>
    <row r="364" spans="1:9" x14ac:dyDescent="0.3">
      <c r="A364">
        <v>362</v>
      </c>
      <c r="B364">
        <f t="shared" si="11"/>
        <v>73</v>
      </c>
      <c r="C364">
        <f t="shared" si="10"/>
        <v>3</v>
      </c>
      <c r="D364">
        <v>9026</v>
      </c>
      <c r="E364" s="1">
        <f>IF(C364=1,VLOOKUP(B364,balance!$K:$P,2,FALSE),IF(C364=2,VLOOKUP(B364,balance!$K:$P,3,FALSE),IF(C364=3,VLOOKUP(B364,balance!$K:$P,4,FALSE),IF(C364=4,VLOOKUP(B364,balance!$K:$P,5,FALSE),IF(C364=5,VLOOKUP(B364-1,balance!$K:$P,6,FALSE),0)))))</f>
        <v>2050</v>
      </c>
      <c r="F364">
        <v>53</v>
      </c>
      <c r="G364">
        <f>IF(C364=1,VLOOKUP(FoxFire!B364,balance!$U:$Z,2,FALSE),IF(C364=2,VLOOKUP(B364,balance!$U:$Z,3,FALSE),IF(C364=3,VLOOKUP(B364,balance!$U:$Z,4,FALSE),IF(C364=4,VLOOKUP(B364,balance!$U:$Z,5,FALSE),IF(C364=5,VLOOKUP(B364-1,balance!$U:$Z,6,FALSE),0)))))/100</f>
        <v>1.72E-3</v>
      </c>
      <c r="H364">
        <v>2</v>
      </c>
      <c r="I364" s="1">
        <f>IF(C364=1,VLOOKUP(FoxFire!B364,balance!$AF:$AJ,2,FALSE),IF(C364=2,VLOOKUP(B364,balance!$AF:$AJ,3,FALSE),IF(C364=3,VLOOKUP(B364,balance!$AF:$AJ,4,FALSE),IF(C364=4,VLOOKUP(B364,balance!$AF:$AJ,5,FALSE),IF(C364=5,VLOOKUP(B364,balance!$AF:$AK,6,FALSE),0)))))*1000000000000</f>
        <v>445000000000</v>
      </c>
    </row>
    <row r="365" spans="1:9" x14ac:dyDescent="0.3">
      <c r="A365">
        <v>363</v>
      </c>
      <c r="B365">
        <f t="shared" si="11"/>
        <v>73</v>
      </c>
      <c r="C365">
        <f t="shared" si="10"/>
        <v>4</v>
      </c>
      <c r="D365">
        <v>9026</v>
      </c>
      <c r="E365" s="1">
        <f>IF(C365=1,VLOOKUP(B365,balance!$K:$P,2,FALSE),IF(C365=2,VLOOKUP(B365,balance!$K:$P,3,FALSE),IF(C365=3,VLOOKUP(B365,balance!$K:$P,4,FALSE),IF(C365=4,VLOOKUP(B365,balance!$K:$P,5,FALSE),IF(C365=5,VLOOKUP(B365-1,balance!$K:$P,6,FALSE),0)))))</f>
        <v>2050</v>
      </c>
      <c r="F365">
        <v>53</v>
      </c>
      <c r="G365">
        <f>IF(C365=1,VLOOKUP(FoxFire!B365,balance!$U:$Z,2,FALSE),IF(C365=2,VLOOKUP(B365,balance!$U:$Z,3,FALSE),IF(C365=3,VLOOKUP(B365,balance!$U:$Z,4,FALSE),IF(C365=4,VLOOKUP(B365,balance!$U:$Z,5,FALSE),IF(C365=5,VLOOKUP(B365-1,balance!$U:$Z,6,FALSE),0)))))/100</f>
        <v>1.72E-3</v>
      </c>
      <c r="H365">
        <v>2</v>
      </c>
      <c r="I365" s="1">
        <f>IF(C365=1,VLOOKUP(FoxFire!B365,balance!$AF:$AJ,2,FALSE),IF(C365=2,VLOOKUP(B365,balance!$AF:$AJ,3,FALSE),IF(C365=3,VLOOKUP(B365,balance!$AF:$AJ,4,FALSE),IF(C365=4,VLOOKUP(B365,balance!$AF:$AJ,5,FALSE),IF(C365=5,VLOOKUP(B365,balance!$AF:$AK,6,FALSE),0)))))*1000000000000</f>
        <v>445000000000</v>
      </c>
    </row>
    <row r="366" spans="1:9" x14ac:dyDescent="0.3">
      <c r="A366">
        <v>364</v>
      </c>
      <c r="B366">
        <f t="shared" si="11"/>
        <v>74</v>
      </c>
      <c r="C366">
        <f t="shared" si="10"/>
        <v>5</v>
      </c>
      <c r="D366">
        <v>9026</v>
      </c>
      <c r="E366" s="1">
        <f>IF(C366=1,VLOOKUP(B366,balance!$K:$P,2,FALSE),IF(C366=2,VLOOKUP(B366,balance!$K:$P,3,FALSE),IF(C366=3,VLOOKUP(B366,balance!$K:$P,4,FALSE),IF(C366=4,VLOOKUP(B366,balance!$K:$P,5,FALSE),IF(C366=5,VLOOKUP(B366-1,balance!$K:$P,6,FALSE),0)))))</f>
        <v>31570</v>
      </c>
      <c r="F366">
        <v>53</v>
      </c>
      <c r="G366">
        <f>IF(C366=1,VLOOKUP(FoxFire!B366,balance!$U:$Z,2,FALSE),IF(C366=2,VLOOKUP(B366,balance!$U:$Z,3,FALSE),IF(C366=3,VLOOKUP(B366,balance!$U:$Z,4,FALSE),IF(C366=4,VLOOKUP(B366,balance!$U:$Z,5,FALSE),IF(C366=5,VLOOKUP(B366-1,balance!$U:$Z,6,FALSE),0)))))/100</f>
        <v>2.0395999999999996</v>
      </c>
      <c r="H366">
        <v>2</v>
      </c>
      <c r="I366" s="1">
        <f>IF(C366=1,VLOOKUP(FoxFire!B366,balance!$AF:$AJ,2,FALSE),IF(C366=2,VLOOKUP(B366,balance!$AF:$AJ,3,FALSE),IF(C366=3,VLOOKUP(B366,balance!$AF:$AJ,4,FALSE),IF(C366=4,VLOOKUP(B366,balance!$AF:$AJ,5,FALSE),IF(C366=5,VLOOKUP(B366,balance!$AF:$AK,6,FALSE),0)))))*1000000000000</f>
        <v>1820000000000</v>
      </c>
    </row>
    <row r="367" spans="1:9" x14ac:dyDescent="0.3">
      <c r="A367">
        <v>365</v>
      </c>
      <c r="B367">
        <f t="shared" si="11"/>
        <v>74</v>
      </c>
      <c r="C367">
        <f t="shared" si="10"/>
        <v>1</v>
      </c>
      <c r="D367">
        <v>9026</v>
      </c>
      <c r="E367" s="1">
        <f>IF(C367=1,VLOOKUP(B367,balance!$K:$P,2,FALSE),IF(C367=2,VLOOKUP(B367,balance!$K:$P,3,FALSE),IF(C367=3,VLOOKUP(B367,balance!$K:$P,4,FALSE),IF(C367=4,VLOOKUP(B367,balance!$K:$P,5,FALSE),IF(C367=5,VLOOKUP(B367-1,balance!$K:$P,6,FALSE),0)))))</f>
        <v>2075</v>
      </c>
      <c r="F367">
        <v>53</v>
      </c>
      <c r="G367">
        <f>IF(C367=1,VLOOKUP(FoxFire!B367,balance!$U:$Z,2,FALSE),IF(C367=2,VLOOKUP(B367,balance!$U:$Z,3,FALSE),IF(C367=3,VLOOKUP(B367,balance!$U:$Z,4,FALSE),IF(C367=4,VLOOKUP(B367,balance!$U:$Z,5,FALSE),IF(C367=5,VLOOKUP(B367-1,balance!$U:$Z,6,FALSE),0)))))/100</f>
        <v>1.7299999999999998E-3</v>
      </c>
      <c r="H367">
        <v>2</v>
      </c>
      <c r="I367" s="1">
        <f>IF(C367=1,VLOOKUP(FoxFire!B367,balance!$AF:$AJ,2,FALSE),IF(C367=2,VLOOKUP(B367,balance!$AF:$AJ,3,FALSE),IF(C367=3,VLOOKUP(B367,balance!$AF:$AJ,4,FALSE),IF(C367=4,VLOOKUP(B367,balance!$AF:$AJ,5,FALSE),IF(C367=5,VLOOKUP(B367,balance!$AF:$AK,6,FALSE),0)))))*1000000000000</f>
        <v>455000000000</v>
      </c>
    </row>
    <row r="368" spans="1:9" x14ac:dyDescent="0.3">
      <c r="A368">
        <v>366</v>
      </c>
      <c r="B368">
        <f t="shared" si="11"/>
        <v>74</v>
      </c>
      <c r="C368">
        <f t="shared" si="10"/>
        <v>2</v>
      </c>
      <c r="D368">
        <v>9026</v>
      </c>
      <c r="E368" s="1">
        <f>IF(C368=1,VLOOKUP(B368,balance!$K:$P,2,FALSE),IF(C368=2,VLOOKUP(B368,balance!$K:$P,3,FALSE),IF(C368=3,VLOOKUP(B368,balance!$K:$P,4,FALSE),IF(C368=4,VLOOKUP(B368,balance!$K:$P,5,FALSE),IF(C368=5,VLOOKUP(B368-1,balance!$K:$P,6,FALSE),0)))))</f>
        <v>2075</v>
      </c>
      <c r="F368">
        <v>53</v>
      </c>
      <c r="G368">
        <f>IF(C368=1,VLOOKUP(FoxFire!B368,balance!$U:$Z,2,FALSE),IF(C368=2,VLOOKUP(B368,balance!$U:$Z,3,FALSE),IF(C368=3,VLOOKUP(B368,balance!$U:$Z,4,FALSE),IF(C368=4,VLOOKUP(B368,balance!$U:$Z,5,FALSE),IF(C368=5,VLOOKUP(B368-1,balance!$U:$Z,6,FALSE),0)))))/100</f>
        <v>1.7299999999999998E-3</v>
      </c>
      <c r="H368">
        <v>2</v>
      </c>
      <c r="I368" s="1">
        <f>IF(C368=1,VLOOKUP(FoxFire!B368,balance!$AF:$AJ,2,FALSE),IF(C368=2,VLOOKUP(B368,balance!$AF:$AJ,3,FALSE),IF(C368=3,VLOOKUP(B368,balance!$AF:$AJ,4,FALSE),IF(C368=4,VLOOKUP(B368,balance!$AF:$AJ,5,FALSE),IF(C368=5,VLOOKUP(B368,balance!$AF:$AK,6,FALSE),0)))))*1000000000000</f>
        <v>455000000000</v>
      </c>
    </row>
    <row r="369" spans="1:9" x14ac:dyDescent="0.3">
      <c r="A369">
        <v>367</v>
      </c>
      <c r="B369">
        <f t="shared" si="11"/>
        <v>74</v>
      </c>
      <c r="C369">
        <f t="shared" si="10"/>
        <v>3</v>
      </c>
      <c r="D369">
        <v>9026</v>
      </c>
      <c r="E369" s="1">
        <f>IF(C369=1,VLOOKUP(B369,balance!$K:$P,2,FALSE),IF(C369=2,VLOOKUP(B369,balance!$K:$P,3,FALSE),IF(C369=3,VLOOKUP(B369,balance!$K:$P,4,FALSE),IF(C369=4,VLOOKUP(B369,balance!$K:$P,5,FALSE),IF(C369=5,VLOOKUP(B369-1,balance!$K:$P,6,FALSE),0)))))</f>
        <v>2075</v>
      </c>
      <c r="F369">
        <v>53</v>
      </c>
      <c r="G369">
        <f>IF(C369=1,VLOOKUP(FoxFire!B369,balance!$U:$Z,2,FALSE),IF(C369=2,VLOOKUP(B369,balance!$U:$Z,3,FALSE),IF(C369=3,VLOOKUP(B369,balance!$U:$Z,4,FALSE),IF(C369=4,VLOOKUP(B369,balance!$U:$Z,5,FALSE),IF(C369=5,VLOOKUP(B369-1,balance!$U:$Z,6,FALSE),0)))))/100</f>
        <v>1.7299999999999998E-3</v>
      </c>
      <c r="H369">
        <v>2</v>
      </c>
      <c r="I369" s="1">
        <f>IF(C369=1,VLOOKUP(FoxFire!B369,balance!$AF:$AJ,2,FALSE),IF(C369=2,VLOOKUP(B369,balance!$AF:$AJ,3,FALSE),IF(C369=3,VLOOKUP(B369,balance!$AF:$AJ,4,FALSE),IF(C369=4,VLOOKUP(B369,balance!$AF:$AJ,5,FALSE),IF(C369=5,VLOOKUP(B369,balance!$AF:$AK,6,FALSE),0)))))*1000000000000</f>
        <v>455000000000</v>
      </c>
    </row>
    <row r="370" spans="1:9" x14ac:dyDescent="0.3">
      <c r="A370">
        <v>368</v>
      </c>
      <c r="B370">
        <f t="shared" si="11"/>
        <v>74</v>
      </c>
      <c r="C370">
        <f t="shared" si="10"/>
        <v>4</v>
      </c>
      <c r="D370">
        <v>9026</v>
      </c>
      <c r="E370" s="1">
        <f>IF(C370=1,VLOOKUP(B370,balance!$K:$P,2,FALSE),IF(C370=2,VLOOKUP(B370,balance!$K:$P,3,FALSE),IF(C370=3,VLOOKUP(B370,balance!$K:$P,4,FALSE),IF(C370=4,VLOOKUP(B370,balance!$K:$P,5,FALSE),IF(C370=5,VLOOKUP(B370-1,balance!$K:$P,6,FALSE),0)))))</f>
        <v>2075</v>
      </c>
      <c r="F370">
        <v>53</v>
      </c>
      <c r="G370">
        <f>IF(C370=1,VLOOKUP(FoxFire!B370,balance!$U:$Z,2,FALSE),IF(C370=2,VLOOKUP(B370,balance!$U:$Z,3,FALSE),IF(C370=3,VLOOKUP(B370,balance!$U:$Z,4,FALSE),IF(C370=4,VLOOKUP(B370,balance!$U:$Z,5,FALSE),IF(C370=5,VLOOKUP(B370-1,balance!$U:$Z,6,FALSE),0)))))/100</f>
        <v>1.7299999999999998E-3</v>
      </c>
      <c r="H370">
        <v>2</v>
      </c>
      <c r="I370" s="1">
        <f>IF(C370=1,VLOOKUP(FoxFire!B370,balance!$AF:$AJ,2,FALSE),IF(C370=2,VLOOKUP(B370,balance!$AF:$AJ,3,FALSE),IF(C370=3,VLOOKUP(B370,balance!$AF:$AJ,4,FALSE),IF(C370=4,VLOOKUP(B370,balance!$AF:$AJ,5,FALSE),IF(C370=5,VLOOKUP(B370,balance!$AF:$AK,6,FALSE),0)))))*1000000000000</f>
        <v>455000000000</v>
      </c>
    </row>
    <row r="371" spans="1:9" x14ac:dyDescent="0.3">
      <c r="A371">
        <v>369</v>
      </c>
      <c r="B371">
        <f t="shared" si="11"/>
        <v>75</v>
      </c>
      <c r="C371">
        <f t="shared" si="10"/>
        <v>5</v>
      </c>
      <c r="D371">
        <v>9026</v>
      </c>
      <c r="E371" s="1">
        <f>IF(C371=1,VLOOKUP(B371,balance!$K:$P,2,FALSE),IF(C371=2,VLOOKUP(B371,balance!$K:$P,3,FALSE),IF(C371=3,VLOOKUP(B371,balance!$K:$P,4,FALSE),IF(C371=4,VLOOKUP(B371,balance!$K:$P,5,FALSE),IF(C371=5,VLOOKUP(B371-1,balance!$K:$P,6,FALSE),0)))))</f>
        <v>32370</v>
      </c>
      <c r="F371">
        <v>53</v>
      </c>
      <c r="G371">
        <f>IF(C371=1,VLOOKUP(FoxFire!B371,balance!$U:$Z,2,FALSE),IF(C371=2,VLOOKUP(B371,balance!$U:$Z,3,FALSE),IF(C371=3,VLOOKUP(B371,balance!$U:$Z,4,FALSE),IF(C371=4,VLOOKUP(B371,balance!$U:$Z,5,FALSE),IF(C371=5,VLOOKUP(B371-1,balance!$U:$Z,6,FALSE),0)))))/100</f>
        <v>2.2572999999999999</v>
      </c>
      <c r="H371">
        <v>2</v>
      </c>
      <c r="I371" s="1">
        <f>IF(C371=1,VLOOKUP(FoxFire!B371,balance!$AF:$AJ,2,FALSE),IF(C371=2,VLOOKUP(B371,balance!$AF:$AJ,3,FALSE),IF(C371=3,VLOOKUP(B371,balance!$AF:$AJ,4,FALSE),IF(C371=4,VLOOKUP(B371,balance!$AF:$AJ,5,FALSE),IF(C371=5,VLOOKUP(B371,balance!$AF:$AK,6,FALSE),0)))))*1000000000000</f>
        <v>1860000000000</v>
      </c>
    </row>
    <row r="372" spans="1:9" x14ac:dyDescent="0.3">
      <c r="A372">
        <v>370</v>
      </c>
      <c r="B372">
        <f t="shared" si="11"/>
        <v>75</v>
      </c>
      <c r="C372">
        <f t="shared" si="10"/>
        <v>1</v>
      </c>
      <c r="D372">
        <v>9026</v>
      </c>
      <c r="E372" s="1">
        <f>IF(C372=1,VLOOKUP(B372,balance!$K:$P,2,FALSE),IF(C372=2,VLOOKUP(B372,balance!$K:$P,3,FALSE),IF(C372=3,VLOOKUP(B372,balance!$K:$P,4,FALSE),IF(C372=4,VLOOKUP(B372,balance!$K:$P,5,FALSE),IF(C372=5,VLOOKUP(B372-1,balance!$K:$P,6,FALSE),0)))))</f>
        <v>2100</v>
      </c>
      <c r="F372">
        <v>53</v>
      </c>
      <c r="G372">
        <f>IF(C372=1,VLOOKUP(FoxFire!B372,balance!$U:$Z,2,FALSE),IF(C372=2,VLOOKUP(B372,balance!$U:$Z,3,FALSE),IF(C372=3,VLOOKUP(B372,balance!$U:$Z,4,FALSE),IF(C372=4,VLOOKUP(B372,balance!$U:$Z,5,FALSE),IF(C372=5,VLOOKUP(B372-1,balance!$U:$Z,6,FALSE),0)))))/100</f>
        <v>1.7399999999999998E-3</v>
      </c>
      <c r="H372">
        <v>2</v>
      </c>
      <c r="I372" s="1">
        <f>IF(C372=1,VLOOKUP(FoxFire!B372,balance!$AF:$AJ,2,FALSE),IF(C372=2,VLOOKUP(B372,balance!$AF:$AJ,3,FALSE),IF(C372=3,VLOOKUP(B372,balance!$AF:$AJ,4,FALSE),IF(C372=4,VLOOKUP(B372,balance!$AF:$AJ,5,FALSE),IF(C372=5,VLOOKUP(B372,balance!$AF:$AK,6,FALSE),0)))))*1000000000000</f>
        <v>465000000000</v>
      </c>
    </row>
    <row r="373" spans="1:9" x14ac:dyDescent="0.3">
      <c r="A373">
        <v>371</v>
      </c>
      <c r="B373">
        <f t="shared" si="11"/>
        <v>75</v>
      </c>
      <c r="C373">
        <f t="shared" si="10"/>
        <v>2</v>
      </c>
      <c r="D373">
        <v>9026</v>
      </c>
      <c r="E373" s="1">
        <f>IF(C373=1,VLOOKUP(B373,balance!$K:$P,2,FALSE),IF(C373=2,VLOOKUP(B373,balance!$K:$P,3,FALSE),IF(C373=3,VLOOKUP(B373,balance!$K:$P,4,FALSE),IF(C373=4,VLOOKUP(B373,balance!$K:$P,5,FALSE),IF(C373=5,VLOOKUP(B373-1,balance!$K:$P,6,FALSE),0)))))</f>
        <v>2100</v>
      </c>
      <c r="F373">
        <v>53</v>
      </c>
      <c r="G373">
        <f>IF(C373=1,VLOOKUP(FoxFire!B373,balance!$U:$Z,2,FALSE),IF(C373=2,VLOOKUP(B373,balance!$U:$Z,3,FALSE),IF(C373=3,VLOOKUP(B373,balance!$U:$Z,4,FALSE),IF(C373=4,VLOOKUP(B373,balance!$U:$Z,5,FALSE),IF(C373=5,VLOOKUP(B373-1,balance!$U:$Z,6,FALSE),0)))))/100</f>
        <v>1.7399999999999998E-3</v>
      </c>
      <c r="H373">
        <v>2</v>
      </c>
      <c r="I373" s="1">
        <f>IF(C373=1,VLOOKUP(FoxFire!B373,balance!$AF:$AJ,2,FALSE),IF(C373=2,VLOOKUP(B373,balance!$AF:$AJ,3,FALSE),IF(C373=3,VLOOKUP(B373,balance!$AF:$AJ,4,FALSE),IF(C373=4,VLOOKUP(B373,balance!$AF:$AJ,5,FALSE),IF(C373=5,VLOOKUP(B373,balance!$AF:$AK,6,FALSE),0)))))*1000000000000</f>
        <v>465000000000</v>
      </c>
    </row>
    <row r="374" spans="1:9" x14ac:dyDescent="0.3">
      <c r="A374">
        <v>372</v>
      </c>
      <c r="B374">
        <f t="shared" si="11"/>
        <v>75</v>
      </c>
      <c r="C374">
        <f t="shared" si="10"/>
        <v>3</v>
      </c>
      <c r="D374">
        <v>9026</v>
      </c>
      <c r="E374" s="1">
        <f>IF(C374=1,VLOOKUP(B374,balance!$K:$P,2,FALSE),IF(C374=2,VLOOKUP(B374,balance!$K:$P,3,FALSE),IF(C374=3,VLOOKUP(B374,balance!$K:$P,4,FALSE),IF(C374=4,VLOOKUP(B374,balance!$K:$P,5,FALSE),IF(C374=5,VLOOKUP(B374-1,balance!$K:$P,6,FALSE),0)))))</f>
        <v>2100</v>
      </c>
      <c r="F374">
        <v>53</v>
      </c>
      <c r="G374">
        <f>IF(C374=1,VLOOKUP(FoxFire!B374,balance!$U:$Z,2,FALSE),IF(C374=2,VLOOKUP(B374,balance!$U:$Z,3,FALSE),IF(C374=3,VLOOKUP(B374,balance!$U:$Z,4,FALSE),IF(C374=4,VLOOKUP(B374,balance!$U:$Z,5,FALSE),IF(C374=5,VLOOKUP(B374-1,balance!$U:$Z,6,FALSE),0)))))/100</f>
        <v>1.7399999999999998E-3</v>
      </c>
      <c r="H374">
        <v>2</v>
      </c>
      <c r="I374" s="1">
        <f>IF(C374=1,VLOOKUP(FoxFire!B374,balance!$AF:$AJ,2,FALSE),IF(C374=2,VLOOKUP(B374,balance!$AF:$AJ,3,FALSE),IF(C374=3,VLOOKUP(B374,balance!$AF:$AJ,4,FALSE),IF(C374=4,VLOOKUP(B374,balance!$AF:$AJ,5,FALSE),IF(C374=5,VLOOKUP(B374,balance!$AF:$AK,6,FALSE),0)))))*1000000000000</f>
        <v>465000000000</v>
      </c>
    </row>
    <row r="375" spans="1:9" x14ac:dyDescent="0.3">
      <c r="A375">
        <v>373</v>
      </c>
      <c r="B375">
        <f t="shared" si="11"/>
        <v>75</v>
      </c>
      <c r="C375">
        <f t="shared" si="10"/>
        <v>4</v>
      </c>
      <c r="D375">
        <v>9026</v>
      </c>
      <c r="E375" s="1">
        <f>IF(C375=1,VLOOKUP(B375,balance!$K:$P,2,FALSE),IF(C375=2,VLOOKUP(B375,balance!$K:$P,3,FALSE),IF(C375=3,VLOOKUP(B375,balance!$K:$P,4,FALSE),IF(C375=4,VLOOKUP(B375,balance!$K:$P,5,FALSE),IF(C375=5,VLOOKUP(B375-1,balance!$K:$P,6,FALSE),0)))))</f>
        <v>2100</v>
      </c>
      <c r="F375">
        <v>53</v>
      </c>
      <c r="G375">
        <f>IF(C375=1,VLOOKUP(FoxFire!B375,balance!$U:$Z,2,FALSE),IF(C375=2,VLOOKUP(B375,balance!$U:$Z,3,FALSE),IF(C375=3,VLOOKUP(B375,balance!$U:$Z,4,FALSE),IF(C375=4,VLOOKUP(B375,balance!$U:$Z,5,FALSE),IF(C375=5,VLOOKUP(B375-1,balance!$U:$Z,6,FALSE),0)))))/100</f>
        <v>1.7399999999999998E-3</v>
      </c>
      <c r="H375">
        <v>2</v>
      </c>
      <c r="I375" s="1">
        <f>IF(C375=1,VLOOKUP(FoxFire!B375,balance!$AF:$AJ,2,FALSE),IF(C375=2,VLOOKUP(B375,balance!$AF:$AJ,3,FALSE),IF(C375=3,VLOOKUP(B375,balance!$AF:$AJ,4,FALSE),IF(C375=4,VLOOKUP(B375,balance!$AF:$AJ,5,FALSE),IF(C375=5,VLOOKUP(B375,balance!$AF:$AK,6,FALSE),0)))))*1000000000000</f>
        <v>465000000000</v>
      </c>
    </row>
    <row r="376" spans="1:9" x14ac:dyDescent="0.3">
      <c r="A376">
        <v>374</v>
      </c>
      <c r="B376">
        <f t="shared" si="11"/>
        <v>76</v>
      </c>
      <c r="C376">
        <f t="shared" si="10"/>
        <v>5</v>
      </c>
      <c r="D376">
        <v>9026</v>
      </c>
      <c r="E376" s="1">
        <f>IF(C376=1,VLOOKUP(B376,balance!$K:$P,2,FALSE),IF(C376=2,VLOOKUP(B376,balance!$K:$P,3,FALSE),IF(C376=3,VLOOKUP(B376,balance!$K:$P,4,FALSE),IF(C376=4,VLOOKUP(B376,balance!$K:$P,5,FALSE),IF(C376=5,VLOOKUP(B376-1,balance!$K:$P,6,FALSE),0)))))</f>
        <v>33180</v>
      </c>
      <c r="F376">
        <v>53</v>
      </c>
      <c r="G376">
        <f>IF(C376=1,VLOOKUP(FoxFire!B376,balance!$U:$Z,2,FALSE),IF(C376=2,VLOOKUP(B376,balance!$U:$Z,3,FALSE),IF(C376=3,VLOOKUP(B376,balance!$U:$Z,4,FALSE),IF(C376=4,VLOOKUP(B376,balance!$U:$Z,5,FALSE),IF(C376=5,VLOOKUP(B376-1,balance!$U:$Z,6,FALSE),0)))))/100</f>
        <v>2.4981</v>
      </c>
      <c r="H376">
        <v>2</v>
      </c>
      <c r="I376" s="1">
        <f>IF(C376=1,VLOOKUP(FoxFire!B376,balance!$AF:$AJ,2,FALSE),IF(C376=2,VLOOKUP(B376,balance!$AF:$AJ,3,FALSE),IF(C376=3,VLOOKUP(B376,balance!$AF:$AJ,4,FALSE),IF(C376=4,VLOOKUP(B376,balance!$AF:$AJ,5,FALSE),IF(C376=5,VLOOKUP(B376,balance!$AF:$AK,6,FALSE),0)))))*1000000000000</f>
        <v>1900000000000</v>
      </c>
    </row>
    <row r="377" spans="1:9" x14ac:dyDescent="0.3">
      <c r="A377">
        <v>375</v>
      </c>
      <c r="B377">
        <f t="shared" si="11"/>
        <v>76</v>
      </c>
      <c r="C377">
        <f t="shared" si="10"/>
        <v>1</v>
      </c>
      <c r="D377">
        <v>9026</v>
      </c>
      <c r="E377" s="1">
        <f>IF(C377=1,VLOOKUP(B377,balance!$K:$P,2,FALSE),IF(C377=2,VLOOKUP(B377,balance!$K:$P,3,FALSE),IF(C377=3,VLOOKUP(B377,balance!$K:$P,4,FALSE),IF(C377=4,VLOOKUP(B377,balance!$K:$P,5,FALSE),IF(C377=5,VLOOKUP(B377-1,balance!$K:$P,6,FALSE),0)))))</f>
        <v>2125</v>
      </c>
      <c r="F377">
        <v>53</v>
      </c>
      <c r="G377">
        <f>IF(C377=1,VLOOKUP(FoxFire!B377,balance!$U:$Z,2,FALSE),IF(C377=2,VLOOKUP(B377,balance!$U:$Z,3,FALSE),IF(C377=3,VLOOKUP(B377,balance!$U:$Z,4,FALSE),IF(C377=4,VLOOKUP(B377,balance!$U:$Z,5,FALSE),IF(C377=5,VLOOKUP(B377-1,balance!$U:$Z,6,FALSE),0)))))/100</f>
        <v>1.7499999999999998E-3</v>
      </c>
      <c r="H377">
        <v>2</v>
      </c>
      <c r="I377" s="1">
        <f>IF(C377=1,VLOOKUP(FoxFire!B377,balance!$AF:$AJ,2,FALSE),IF(C377=2,VLOOKUP(B377,balance!$AF:$AJ,3,FALSE),IF(C377=3,VLOOKUP(B377,balance!$AF:$AJ,4,FALSE),IF(C377=4,VLOOKUP(B377,balance!$AF:$AJ,5,FALSE),IF(C377=5,VLOOKUP(B377,balance!$AF:$AK,6,FALSE),0)))))*1000000000000</f>
        <v>475000000000</v>
      </c>
    </row>
    <row r="378" spans="1:9" x14ac:dyDescent="0.3">
      <c r="A378">
        <v>376</v>
      </c>
      <c r="B378">
        <f t="shared" si="11"/>
        <v>76</v>
      </c>
      <c r="C378">
        <f t="shared" si="10"/>
        <v>2</v>
      </c>
      <c r="D378">
        <v>9026</v>
      </c>
      <c r="E378" s="1">
        <f>IF(C378=1,VLOOKUP(B378,balance!$K:$P,2,FALSE),IF(C378=2,VLOOKUP(B378,balance!$K:$P,3,FALSE),IF(C378=3,VLOOKUP(B378,balance!$K:$P,4,FALSE),IF(C378=4,VLOOKUP(B378,balance!$K:$P,5,FALSE),IF(C378=5,VLOOKUP(B378-1,balance!$K:$P,6,FALSE),0)))))</f>
        <v>2125</v>
      </c>
      <c r="F378">
        <v>53</v>
      </c>
      <c r="G378">
        <f>IF(C378=1,VLOOKUP(FoxFire!B378,balance!$U:$Z,2,FALSE),IF(C378=2,VLOOKUP(B378,balance!$U:$Z,3,FALSE),IF(C378=3,VLOOKUP(B378,balance!$U:$Z,4,FALSE),IF(C378=4,VLOOKUP(B378,balance!$U:$Z,5,FALSE),IF(C378=5,VLOOKUP(B378-1,balance!$U:$Z,6,FALSE),0)))))/100</f>
        <v>1.7499999999999998E-3</v>
      </c>
      <c r="H378">
        <v>2</v>
      </c>
      <c r="I378" s="1">
        <f>IF(C378=1,VLOOKUP(FoxFire!B378,balance!$AF:$AJ,2,FALSE),IF(C378=2,VLOOKUP(B378,balance!$AF:$AJ,3,FALSE),IF(C378=3,VLOOKUP(B378,balance!$AF:$AJ,4,FALSE),IF(C378=4,VLOOKUP(B378,balance!$AF:$AJ,5,FALSE),IF(C378=5,VLOOKUP(B378,balance!$AF:$AK,6,FALSE),0)))))*1000000000000</f>
        <v>475000000000</v>
      </c>
    </row>
    <row r="379" spans="1:9" x14ac:dyDescent="0.3">
      <c r="A379">
        <v>377</v>
      </c>
      <c r="B379">
        <f t="shared" si="11"/>
        <v>76</v>
      </c>
      <c r="C379">
        <f t="shared" si="10"/>
        <v>3</v>
      </c>
      <c r="D379">
        <v>9026</v>
      </c>
      <c r="E379" s="1">
        <f>IF(C379=1,VLOOKUP(B379,balance!$K:$P,2,FALSE),IF(C379=2,VLOOKUP(B379,balance!$K:$P,3,FALSE),IF(C379=3,VLOOKUP(B379,balance!$K:$P,4,FALSE),IF(C379=4,VLOOKUP(B379,balance!$K:$P,5,FALSE),IF(C379=5,VLOOKUP(B379-1,balance!$K:$P,6,FALSE),0)))))</f>
        <v>2125</v>
      </c>
      <c r="F379">
        <v>53</v>
      </c>
      <c r="G379">
        <f>IF(C379=1,VLOOKUP(FoxFire!B379,balance!$U:$Z,2,FALSE),IF(C379=2,VLOOKUP(B379,balance!$U:$Z,3,FALSE),IF(C379=3,VLOOKUP(B379,balance!$U:$Z,4,FALSE),IF(C379=4,VLOOKUP(B379,balance!$U:$Z,5,FALSE),IF(C379=5,VLOOKUP(B379-1,balance!$U:$Z,6,FALSE),0)))))/100</f>
        <v>1.7499999999999998E-3</v>
      </c>
      <c r="H379">
        <v>2</v>
      </c>
      <c r="I379" s="1">
        <f>IF(C379=1,VLOOKUP(FoxFire!B379,balance!$AF:$AJ,2,FALSE),IF(C379=2,VLOOKUP(B379,balance!$AF:$AJ,3,FALSE),IF(C379=3,VLOOKUP(B379,balance!$AF:$AJ,4,FALSE),IF(C379=4,VLOOKUP(B379,balance!$AF:$AJ,5,FALSE),IF(C379=5,VLOOKUP(B379,balance!$AF:$AK,6,FALSE),0)))))*1000000000000</f>
        <v>475000000000</v>
      </c>
    </row>
    <row r="380" spans="1:9" x14ac:dyDescent="0.3">
      <c r="A380">
        <v>378</v>
      </c>
      <c r="B380">
        <f t="shared" si="11"/>
        <v>76</v>
      </c>
      <c r="C380">
        <f t="shared" si="10"/>
        <v>4</v>
      </c>
      <c r="D380">
        <v>9026</v>
      </c>
      <c r="E380" s="1">
        <f>IF(C380=1,VLOOKUP(B380,balance!$K:$P,2,FALSE),IF(C380=2,VLOOKUP(B380,balance!$K:$P,3,FALSE),IF(C380=3,VLOOKUP(B380,balance!$K:$P,4,FALSE),IF(C380=4,VLOOKUP(B380,balance!$K:$P,5,FALSE),IF(C380=5,VLOOKUP(B380-1,balance!$K:$P,6,FALSE),0)))))</f>
        <v>2125</v>
      </c>
      <c r="F380">
        <v>53</v>
      </c>
      <c r="G380">
        <f>IF(C380=1,VLOOKUP(FoxFire!B380,balance!$U:$Z,2,FALSE),IF(C380=2,VLOOKUP(B380,balance!$U:$Z,3,FALSE),IF(C380=3,VLOOKUP(B380,balance!$U:$Z,4,FALSE),IF(C380=4,VLOOKUP(B380,balance!$U:$Z,5,FALSE),IF(C380=5,VLOOKUP(B380-1,balance!$U:$Z,6,FALSE),0)))))/100</f>
        <v>1.7499999999999998E-3</v>
      </c>
      <c r="H380">
        <v>2</v>
      </c>
      <c r="I380" s="1">
        <f>IF(C380=1,VLOOKUP(FoxFire!B380,balance!$AF:$AJ,2,FALSE),IF(C380=2,VLOOKUP(B380,balance!$AF:$AJ,3,FALSE),IF(C380=3,VLOOKUP(B380,balance!$AF:$AJ,4,FALSE),IF(C380=4,VLOOKUP(B380,balance!$AF:$AJ,5,FALSE),IF(C380=5,VLOOKUP(B380,balance!$AF:$AK,6,FALSE),0)))))*1000000000000</f>
        <v>475000000000</v>
      </c>
    </row>
    <row r="381" spans="1:9" x14ac:dyDescent="0.3">
      <c r="A381">
        <v>379</v>
      </c>
      <c r="B381">
        <f t="shared" si="11"/>
        <v>77</v>
      </c>
      <c r="C381">
        <f t="shared" si="10"/>
        <v>5</v>
      </c>
      <c r="D381">
        <v>9026</v>
      </c>
      <c r="E381" s="1">
        <f>IF(C381=1,VLOOKUP(B381,balance!$K:$P,2,FALSE),IF(C381=2,VLOOKUP(B381,balance!$K:$P,3,FALSE),IF(C381=3,VLOOKUP(B381,balance!$K:$P,4,FALSE),IF(C381=4,VLOOKUP(B381,balance!$K:$P,5,FALSE),IF(C381=5,VLOOKUP(B381-1,balance!$K:$P,6,FALSE),0)))))</f>
        <v>34000</v>
      </c>
      <c r="F381">
        <v>53</v>
      </c>
      <c r="G381">
        <f>IF(C381=1,VLOOKUP(FoxFire!B381,balance!$U:$Z,2,FALSE),IF(C381=2,VLOOKUP(B381,balance!$U:$Z,3,FALSE),IF(C381=3,VLOOKUP(B381,balance!$U:$Z,4,FALSE),IF(C381=4,VLOOKUP(B381,balance!$U:$Z,5,FALSE),IF(C381=5,VLOOKUP(B381-1,balance!$U:$Z,6,FALSE),0)))))/100</f>
        <v>2.7644000000000002</v>
      </c>
      <c r="H381">
        <v>2</v>
      </c>
      <c r="I381" s="1">
        <f>IF(C381=1,VLOOKUP(FoxFire!B381,balance!$AF:$AJ,2,FALSE),IF(C381=2,VLOOKUP(B381,balance!$AF:$AJ,3,FALSE),IF(C381=3,VLOOKUP(B381,balance!$AF:$AJ,4,FALSE),IF(C381=4,VLOOKUP(B381,balance!$AF:$AJ,5,FALSE),IF(C381=5,VLOOKUP(B381,balance!$AF:$AK,6,FALSE),0)))))*1000000000000</f>
        <v>1940000000000</v>
      </c>
    </row>
    <row r="382" spans="1:9" x14ac:dyDescent="0.3">
      <c r="A382">
        <v>380</v>
      </c>
      <c r="B382">
        <f t="shared" si="11"/>
        <v>77</v>
      </c>
      <c r="C382">
        <f t="shared" si="10"/>
        <v>1</v>
      </c>
      <c r="D382">
        <v>9026</v>
      </c>
      <c r="E382" s="1">
        <f>IF(C382=1,VLOOKUP(B382,balance!$K:$P,2,FALSE),IF(C382=2,VLOOKUP(B382,balance!$K:$P,3,FALSE),IF(C382=3,VLOOKUP(B382,balance!$K:$P,4,FALSE),IF(C382=4,VLOOKUP(B382,balance!$K:$P,5,FALSE),IF(C382=5,VLOOKUP(B382-1,balance!$K:$P,6,FALSE),0)))))</f>
        <v>2150</v>
      </c>
      <c r="F382">
        <v>53</v>
      </c>
      <c r="G382">
        <f>IF(C382=1,VLOOKUP(FoxFire!B382,balance!$U:$Z,2,FALSE),IF(C382=2,VLOOKUP(B382,balance!$U:$Z,3,FALSE),IF(C382=3,VLOOKUP(B382,balance!$U:$Z,4,FALSE),IF(C382=4,VLOOKUP(B382,balance!$U:$Z,5,FALSE),IF(C382=5,VLOOKUP(B382-1,balance!$U:$Z,6,FALSE),0)))))/100</f>
        <v>1.7599999999999998E-3</v>
      </c>
      <c r="H382">
        <v>2</v>
      </c>
      <c r="I382" s="1">
        <f>IF(C382=1,VLOOKUP(FoxFire!B382,balance!$AF:$AJ,2,FALSE),IF(C382=2,VLOOKUP(B382,balance!$AF:$AJ,3,FALSE),IF(C382=3,VLOOKUP(B382,balance!$AF:$AJ,4,FALSE),IF(C382=4,VLOOKUP(B382,balance!$AF:$AJ,5,FALSE),IF(C382=5,VLOOKUP(B382,balance!$AF:$AK,6,FALSE),0)))))*1000000000000</f>
        <v>485000000000</v>
      </c>
    </row>
    <row r="383" spans="1:9" x14ac:dyDescent="0.3">
      <c r="A383">
        <v>381</v>
      </c>
      <c r="B383">
        <f t="shared" si="11"/>
        <v>77</v>
      </c>
      <c r="C383">
        <f t="shared" si="10"/>
        <v>2</v>
      </c>
      <c r="D383">
        <v>9026</v>
      </c>
      <c r="E383" s="1">
        <f>IF(C383=1,VLOOKUP(B383,balance!$K:$P,2,FALSE),IF(C383=2,VLOOKUP(B383,balance!$K:$P,3,FALSE),IF(C383=3,VLOOKUP(B383,balance!$K:$P,4,FALSE),IF(C383=4,VLOOKUP(B383,balance!$K:$P,5,FALSE),IF(C383=5,VLOOKUP(B383-1,balance!$K:$P,6,FALSE),0)))))</f>
        <v>2150</v>
      </c>
      <c r="F383">
        <v>53</v>
      </c>
      <c r="G383">
        <f>IF(C383=1,VLOOKUP(FoxFire!B383,balance!$U:$Z,2,FALSE),IF(C383=2,VLOOKUP(B383,balance!$U:$Z,3,FALSE),IF(C383=3,VLOOKUP(B383,balance!$U:$Z,4,FALSE),IF(C383=4,VLOOKUP(B383,balance!$U:$Z,5,FALSE),IF(C383=5,VLOOKUP(B383-1,balance!$U:$Z,6,FALSE),0)))))/100</f>
        <v>1.7599999999999998E-3</v>
      </c>
      <c r="H383">
        <v>2</v>
      </c>
      <c r="I383" s="1">
        <f>IF(C383=1,VLOOKUP(FoxFire!B383,balance!$AF:$AJ,2,FALSE),IF(C383=2,VLOOKUP(B383,balance!$AF:$AJ,3,FALSE),IF(C383=3,VLOOKUP(B383,balance!$AF:$AJ,4,FALSE),IF(C383=4,VLOOKUP(B383,balance!$AF:$AJ,5,FALSE),IF(C383=5,VLOOKUP(B383,balance!$AF:$AK,6,FALSE),0)))))*1000000000000</f>
        <v>485000000000</v>
      </c>
    </row>
    <row r="384" spans="1:9" x14ac:dyDescent="0.3">
      <c r="A384">
        <v>382</v>
      </c>
      <c r="B384">
        <f t="shared" si="11"/>
        <v>77</v>
      </c>
      <c r="C384">
        <f t="shared" si="10"/>
        <v>3</v>
      </c>
      <c r="D384">
        <v>9026</v>
      </c>
      <c r="E384" s="1">
        <f>IF(C384=1,VLOOKUP(B384,balance!$K:$P,2,FALSE),IF(C384=2,VLOOKUP(B384,balance!$K:$P,3,FALSE),IF(C384=3,VLOOKUP(B384,balance!$K:$P,4,FALSE),IF(C384=4,VLOOKUP(B384,balance!$K:$P,5,FALSE),IF(C384=5,VLOOKUP(B384-1,balance!$K:$P,6,FALSE),0)))))</f>
        <v>2150</v>
      </c>
      <c r="F384">
        <v>53</v>
      </c>
      <c r="G384">
        <f>IF(C384=1,VLOOKUP(FoxFire!B384,balance!$U:$Z,2,FALSE),IF(C384=2,VLOOKUP(B384,balance!$U:$Z,3,FALSE),IF(C384=3,VLOOKUP(B384,balance!$U:$Z,4,FALSE),IF(C384=4,VLOOKUP(B384,balance!$U:$Z,5,FALSE),IF(C384=5,VLOOKUP(B384-1,balance!$U:$Z,6,FALSE),0)))))/100</f>
        <v>1.7599999999999998E-3</v>
      </c>
      <c r="H384">
        <v>2</v>
      </c>
      <c r="I384" s="1">
        <f>IF(C384=1,VLOOKUP(FoxFire!B384,balance!$AF:$AJ,2,FALSE),IF(C384=2,VLOOKUP(B384,balance!$AF:$AJ,3,FALSE),IF(C384=3,VLOOKUP(B384,balance!$AF:$AJ,4,FALSE),IF(C384=4,VLOOKUP(B384,balance!$AF:$AJ,5,FALSE),IF(C384=5,VLOOKUP(B384,balance!$AF:$AK,6,FALSE),0)))))*1000000000000</f>
        <v>485000000000</v>
      </c>
    </row>
    <row r="385" spans="1:9" x14ac:dyDescent="0.3">
      <c r="A385">
        <v>383</v>
      </c>
      <c r="B385">
        <f t="shared" si="11"/>
        <v>77</v>
      </c>
      <c r="C385">
        <f t="shared" si="10"/>
        <v>4</v>
      </c>
      <c r="D385">
        <v>9026</v>
      </c>
      <c r="E385" s="1">
        <f>IF(C385=1,VLOOKUP(B385,balance!$K:$P,2,FALSE),IF(C385=2,VLOOKUP(B385,balance!$K:$P,3,FALSE),IF(C385=3,VLOOKUP(B385,balance!$K:$P,4,FALSE),IF(C385=4,VLOOKUP(B385,balance!$K:$P,5,FALSE),IF(C385=5,VLOOKUP(B385-1,balance!$K:$P,6,FALSE),0)))))</f>
        <v>2150</v>
      </c>
      <c r="F385">
        <v>53</v>
      </c>
      <c r="G385">
        <f>IF(C385=1,VLOOKUP(FoxFire!B385,balance!$U:$Z,2,FALSE),IF(C385=2,VLOOKUP(B385,balance!$U:$Z,3,FALSE),IF(C385=3,VLOOKUP(B385,balance!$U:$Z,4,FALSE),IF(C385=4,VLOOKUP(B385,balance!$U:$Z,5,FALSE),IF(C385=5,VLOOKUP(B385-1,balance!$U:$Z,6,FALSE),0)))))/100</f>
        <v>1.7599999999999998E-3</v>
      </c>
      <c r="H385">
        <v>2</v>
      </c>
      <c r="I385" s="1">
        <f>IF(C385=1,VLOOKUP(FoxFire!B385,balance!$AF:$AJ,2,FALSE),IF(C385=2,VLOOKUP(B385,balance!$AF:$AJ,3,FALSE),IF(C385=3,VLOOKUP(B385,balance!$AF:$AJ,4,FALSE),IF(C385=4,VLOOKUP(B385,balance!$AF:$AJ,5,FALSE),IF(C385=5,VLOOKUP(B385,balance!$AF:$AK,6,FALSE),0)))))*1000000000000</f>
        <v>485000000000</v>
      </c>
    </row>
    <row r="386" spans="1:9" x14ac:dyDescent="0.3">
      <c r="A386">
        <v>384</v>
      </c>
      <c r="B386">
        <f t="shared" si="11"/>
        <v>78</v>
      </c>
      <c r="C386">
        <f t="shared" si="10"/>
        <v>5</v>
      </c>
      <c r="D386">
        <v>9026</v>
      </c>
      <c r="E386" s="1">
        <f>IF(C386=1,VLOOKUP(B386,balance!$K:$P,2,FALSE),IF(C386=2,VLOOKUP(B386,balance!$K:$P,3,FALSE),IF(C386=3,VLOOKUP(B386,balance!$K:$P,4,FALSE),IF(C386=4,VLOOKUP(B386,balance!$K:$P,5,FALSE),IF(C386=5,VLOOKUP(B386-1,balance!$K:$P,6,FALSE),0)))))</f>
        <v>34830</v>
      </c>
      <c r="F386">
        <v>53</v>
      </c>
      <c r="G386">
        <f>IF(C386=1,VLOOKUP(FoxFire!B386,balance!$U:$Z,2,FALSE),IF(C386=2,VLOOKUP(B386,balance!$U:$Z,3,FALSE),IF(C386=3,VLOOKUP(B386,balance!$U:$Z,4,FALSE),IF(C386=4,VLOOKUP(B386,balance!$U:$Z,5,FALSE),IF(C386=5,VLOOKUP(B386-1,balance!$U:$Z,6,FALSE),0)))))/100</f>
        <v>3.0589</v>
      </c>
      <c r="H386">
        <v>2</v>
      </c>
      <c r="I386" s="1">
        <f>IF(C386=1,VLOOKUP(FoxFire!B386,balance!$AF:$AJ,2,FALSE),IF(C386=2,VLOOKUP(B386,balance!$AF:$AJ,3,FALSE),IF(C386=3,VLOOKUP(B386,balance!$AF:$AJ,4,FALSE),IF(C386=4,VLOOKUP(B386,balance!$AF:$AJ,5,FALSE),IF(C386=5,VLOOKUP(B386,balance!$AF:$AK,6,FALSE),0)))))*1000000000000</f>
        <v>1980000000000</v>
      </c>
    </row>
    <row r="387" spans="1:9" x14ac:dyDescent="0.3">
      <c r="A387">
        <v>385</v>
      </c>
      <c r="B387">
        <f t="shared" si="11"/>
        <v>78</v>
      </c>
      <c r="C387">
        <f t="shared" si="10"/>
        <v>1</v>
      </c>
      <c r="D387">
        <v>9026</v>
      </c>
      <c r="E387" s="1">
        <f>IF(C387=1,VLOOKUP(B387,balance!$K:$P,2,FALSE),IF(C387=2,VLOOKUP(B387,balance!$K:$P,3,FALSE),IF(C387=3,VLOOKUP(B387,balance!$K:$P,4,FALSE),IF(C387=4,VLOOKUP(B387,balance!$K:$P,5,FALSE),IF(C387=5,VLOOKUP(B387-1,balance!$K:$P,6,FALSE),0)))))</f>
        <v>2175</v>
      </c>
      <c r="F387">
        <v>53</v>
      </c>
      <c r="G387">
        <f>IF(C387=1,VLOOKUP(FoxFire!B387,balance!$U:$Z,2,FALSE),IF(C387=2,VLOOKUP(B387,balance!$U:$Z,3,FALSE),IF(C387=3,VLOOKUP(B387,balance!$U:$Z,4,FALSE),IF(C387=4,VLOOKUP(B387,balance!$U:$Z,5,FALSE),IF(C387=5,VLOOKUP(B387-1,balance!$U:$Z,6,FALSE),0)))))/100</f>
        <v>1.7699999999999999E-3</v>
      </c>
      <c r="H387">
        <v>2</v>
      </c>
      <c r="I387" s="1">
        <f>IF(C387=1,VLOOKUP(FoxFire!B387,balance!$AF:$AJ,2,FALSE),IF(C387=2,VLOOKUP(B387,balance!$AF:$AJ,3,FALSE),IF(C387=3,VLOOKUP(B387,balance!$AF:$AJ,4,FALSE),IF(C387=4,VLOOKUP(B387,balance!$AF:$AJ,5,FALSE),IF(C387=5,VLOOKUP(B387,balance!$AF:$AK,6,FALSE),0)))))*1000000000000</f>
        <v>495000000000</v>
      </c>
    </row>
    <row r="388" spans="1:9" x14ac:dyDescent="0.3">
      <c r="A388">
        <v>386</v>
      </c>
      <c r="B388">
        <f t="shared" si="11"/>
        <v>78</v>
      </c>
      <c r="C388">
        <f t="shared" si="10"/>
        <v>2</v>
      </c>
      <c r="D388">
        <v>9026</v>
      </c>
      <c r="E388" s="1">
        <f>IF(C388=1,VLOOKUP(B388,balance!$K:$P,2,FALSE),IF(C388=2,VLOOKUP(B388,balance!$K:$P,3,FALSE),IF(C388=3,VLOOKUP(B388,balance!$K:$P,4,FALSE),IF(C388=4,VLOOKUP(B388,balance!$K:$P,5,FALSE),IF(C388=5,VLOOKUP(B388-1,balance!$K:$P,6,FALSE),0)))))</f>
        <v>2175</v>
      </c>
      <c r="F388">
        <v>53</v>
      </c>
      <c r="G388">
        <f>IF(C388=1,VLOOKUP(FoxFire!B388,balance!$U:$Z,2,FALSE),IF(C388=2,VLOOKUP(B388,balance!$U:$Z,3,FALSE),IF(C388=3,VLOOKUP(B388,balance!$U:$Z,4,FALSE),IF(C388=4,VLOOKUP(B388,balance!$U:$Z,5,FALSE),IF(C388=5,VLOOKUP(B388-1,balance!$U:$Z,6,FALSE),0)))))/100</f>
        <v>1.7699999999999999E-3</v>
      </c>
      <c r="H388">
        <v>2</v>
      </c>
      <c r="I388" s="1">
        <f>IF(C388=1,VLOOKUP(FoxFire!B388,balance!$AF:$AJ,2,FALSE),IF(C388=2,VLOOKUP(B388,balance!$AF:$AJ,3,FALSE),IF(C388=3,VLOOKUP(B388,balance!$AF:$AJ,4,FALSE),IF(C388=4,VLOOKUP(B388,balance!$AF:$AJ,5,FALSE),IF(C388=5,VLOOKUP(B388,balance!$AF:$AK,6,FALSE),0)))))*1000000000000</f>
        <v>495000000000</v>
      </c>
    </row>
    <row r="389" spans="1:9" x14ac:dyDescent="0.3">
      <c r="A389">
        <v>387</v>
      </c>
      <c r="B389">
        <f t="shared" si="11"/>
        <v>78</v>
      </c>
      <c r="C389">
        <f t="shared" si="10"/>
        <v>3</v>
      </c>
      <c r="D389">
        <v>9026</v>
      </c>
      <c r="E389" s="1">
        <f>IF(C389=1,VLOOKUP(B389,balance!$K:$P,2,FALSE),IF(C389=2,VLOOKUP(B389,balance!$K:$P,3,FALSE),IF(C389=3,VLOOKUP(B389,balance!$K:$P,4,FALSE),IF(C389=4,VLOOKUP(B389,balance!$K:$P,5,FALSE),IF(C389=5,VLOOKUP(B389-1,balance!$K:$P,6,FALSE),0)))))</f>
        <v>2175</v>
      </c>
      <c r="F389">
        <v>53</v>
      </c>
      <c r="G389">
        <f>IF(C389=1,VLOOKUP(FoxFire!B389,balance!$U:$Z,2,FALSE),IF(C389=2,VLOOKUP(B389,balance!$U:$Z,3,FALSE),IF(C389=3,VLOOKUP(B389,balance!$U:$Z,4,FALSE),IF(C389=4,VLOOKUP(B389,balance!$U:$Z,5,FALSE),IF(C389=5,VLOOKUP(B389-1,balance!$U:$Z,6,FALSE),0)))))/100</f>
        <v>1.7699999999999999E-3</v>
      </c>
      <c r="H389">
        <v>2</v>
      </c>
      <c r="I389" s="1">
        <f>IF(C389=1,VLOOKUP(FoxFire!B389,balance!$AF:$AJ,2,FALSE),IF(C389=2,VLOOKUP(B389,balance!$AF:$AJ,3,FALSE),IF(C389=3,VLOOKUP(B389,balance!$AF:$AJ,4,FALSE),IF(C389=4,VLOOKUP(B389,balance!$AF:$AJ,5,FALSE),IF(C389=5,VLOOKUP(B389,balance!$AF:$AK,6,FALSE),0)))))*1000000000000</f>
        <v>495000000000</v>
      </c>
    </row>
    <row r="390" spans="1:9" x14ac:dyDescent="0.3">
      <c r="A390">
        <v>388</v>
      </c>
      <c r="B390">
        <f t="shared" si="11"/>
        <v>78</v>
      </c>
      <c r="C390">
        <f t="shared" si="10"/>
        <v>4</v>
      </c>
      <c r="D390">
        <v>9026</v>
      </c>
      <c r="E390" s="1">
        <f>IF(C390=1,VLOOKUP(B390,balance!$K:$P,2,FALSE),IF(C390=2,VLOOKUP(B390,balance!$K:$P,3,FALSE),IF(C390=3,VLOOKUP(B390,balance!$K:$P,4,FALSE),IF(C390=4,VLOOKUP(B390,balance!$K:$P,5,FALSE),IF(C390=5,VLOOKUP(B390-1,balance!$K:$P,6,FALSE),0)))))</f>
        <v>2175</v>
      </c>
      <c r="F390">
        <v>53</v>
      </c>
      <c r="G390">
        <f>IF(C390=1,VLOOKUP(FoxFire!B390,balance!$U:$Z,2,FALSE),IF(C390=2,VLOOKUP(B390,balance!$U:$Z,3,FALSE),IF(C390=3,VLOOKUP(B390,balance!$U:$Z,4,FALSE),IF(C390=4,VLOOKUP(B390,balance!$U:$Z,5,FALSE),IF(C390=5,VLOOKUP(B390-1,balance!$U:$Z,6,FALSE),0)))))/100</f>
        <v>1.7699999999999999E-3</v>
      </c>
      <c r="H390">
        <v>2</v>
      </c>
      <c r="I390" s="1">
        <f>IF(C390=1,VLOOKUP(FoxFire!B390,balance!$AF:$AJ,2,FALSE),IF(C390=2,VLOOKUP(B390,balance!$AF:$AJ,3,FALSE),IF(C390=3,VLOOKUP(B390,balance!$AF:$AJ,4,FALSE),IF(C390=4,VLOOKUP(B390,balance!$AF:$AJ,5,FALSE),IF(C390=5,VLOOKUP(B390,balance!$AF:$AK,6,FALSE),0)))))*1000000000000</f>
        <v>495000000000</v>
      </c>
    </row>
    <row r="391" spans="1:9" x14ac:dyDescent="0.3">
      <c r="A391">
        <v>389</v>
      </c>
      <c r="B391">
        <f t="shared" si="11"/>
        <v>79</v>
      </c>
      <c r="C391">
        <f t="shared" si="10"/>
        <v>5</v>
      </c>
      <c r="D391">
        <v>9026</v>
      </c>
      <c r="E391" s="1">
        <f>IF(C391=1,VLOOKUP(B391,balance!$K:$P,2,FALSE),IF(C391=2,VLOOKUP(B391,balance!$K:$P,3,FALSE),IF(C391=3,VLOOKUP(B391,balance!$K:$P,4,FALSE),IF(C391=4,VLOOKUP(B391,balance!$K:$P,5,FALSE),IF(C391=5,VLOOKUP(B391-1,balance!$K:$P,6,FALSE),0)))))</f>
        <v>35670</v>
      </c>
      <c r="F391">
        <v>53</v>
      </c>
      <c r="G391">
        <f>IF(C391=1,VLOOKUP(FoxFire!B391,balance!$U:$Z,2,FALSE),IF(C391=2,VLOOKUP(B391,balance!$U:$Z,3,FALSE),IF(C391=3,VLOOKUP(B391,balance!$U:$Z,4,FALSE),IF(C391=4,VLOOKUP(B391,balance!$U:$Z,5,FALSE),IF(C391=5,VLOOKUP(B391-1,balance!$U:$Z,6,FALSE),0)))))/100</f>
        <v>3.3845999999999998</v>
      </c>
      <c r="H391">
        <v>2</v>
      </c>
      <c r="I391" s="1">
        <f>IF(C391=1,VLOOKUP(FoxFire!B391,balance!$AF:$AJ,2,FALSE),IF(C391=2,VLOOKUP(B391,balance!$AF:$AJ,3,FALSE),IF(C391=3,VLOOKUP(B391,balance!$AF:$AJ,4,FALSE),IF(C391=4,VLOOKUP(B391,balance!$AF:$AJ,5,FALSE),IF(C391=5,VLOOKUP(B391,balance!$AF:$AK,6,FALSE),0)))))*1000000000000</f>
        <v>2020000000000</v>
      </c>
    </row>
    <row r="392" spans="1:9" x14ac:dyDescent="0.3">
      <c r="A392">
        <v>390</v>
      </c>
      <c r="B392">
        <f t="shared" si="11"/>
        <v>79</v>
      </c>
      <c r="C392">
        <f t="shared" ref="C392:C455" si="12">C387</f>
        <v>1</v>
      </c>
      <c r="D392">
        <v>9026</v>
      </c>
      <c r="E392" s="1">
        <f>IF(C392=1,VLOOKUP(B392,balance!$K:$P,2,FALSE),IF(C392=2,VLOOKUP(B392,balance!$K:$P,3,FALSE),IF(C392=3,VLOOKUP(B392,balance!$K:$P,4,FALSE),IF(C392=4,VLOOKUP(B392,balance!$K:$P,5,FALSE),IF(C392=5,VLOOKUP(B392-1,balance!$K:$P,6,FALSE),0)))))</f>
        <v>2200</v>
      </c>
      <c r="F392">
        <v>53</v>
      </c>
      <c r="G392">
        <f>IF(C392=1,VLOOKUP(FoxFire!B392,balance!$U:$Z,2,FALSE),IF(C392=2,VLOOKUP(B392,balance!$U:$Z,3,FALSE),IF(C392=3,VLOOKUP(B392,balance!$U:$Z,4,FALSE),IF(C392=4,VLOOKUP(B392,balance!$U:$Z,5,FALSE),IF(C392=5,VLOOKUP(B392-1,balance!$U:$Z,6,FALSE),0)))))/100</f>
        <v>1.7799999999999999E-3</v>
      </c>
      <c r="H392">
        <v>2</v>
      </c>
      <c r="I392" s="1">
        <f>IF(C392=1,VLOOKUP(FoxFire!B392,balance!$AF:$AJ,2,FALSE),IF(C392=2,VLOOKUP(B392,balance!$AF:$AJ,3,FALSE),IF(C392=3,VLOOKUP(B392,balance!$AF:$AJ,4,FALSE),IF(C392=4,VLOOKUP(B392,balance!$AF:$AJ,5,FALSE),IF(C392=5,VLOOKUP(B392,balance!$AF:$AK,6,FALSE),0)))))*1000000000000</f>
        <v>505000000000</v>
      </c>
    </row>
    <row r="393" spans="1:9" x14ac:dyDescent="0.3">
      <c r="A393">
        <v>391</v>
      </c>
      <c r="B393">
        <f t="shared" si="11"/>
        <v>79</v>
      </c>
      <c r="C393">
        <f t="shared" si="12"/>
        <v>2</v>
      </c>
      <c r="D393">
        <v>9026</v>
      </c>
      <c r="E393" s="1">
        <f>IF(C393=1,VLOOKUP(B393,balance!$K:$P,2,FALSE),IF(C393=2,VLOOKUP(B393,balance!$K:$P,3,FALSE),IF(C393=3,VLOOKUP(B393,balance!$K:$P,4,FALSE),IF(C393=4,VLOOKUP(B393,balance!$K:$P,5,FALSE),IF(C393=5,VLOOKUP(B393-1,balance!$K:$P,6,FALSE),0)))))</f>
        <v>2200</v>
      </c>
      <c r="F393">
        <v>53</v>
      </c>
      <c r="G393">
        <f>IF(C393=1,VLOOKUP(FoxFire!B393,balance!$U:$Z,2,FALSE),IF(C393=2,VLOOKUP(B393,balance!$U:$Z,3,FALSE),IF(C393=3,VLOOKUP(B393,balance!$U:$Z,4,FALSE),IF(C393=4,VLOOKUP(B393,balance!$U:$Z,5,FALSE),IF(C393=5,VLOOKUP(B393-1,balance!$U:$Z,6,FALSE),0)))))/100</f>
        <v>1.7799999999999999E-3</v>
      </c>
      <c r="H393">
        <v>2</v>
      </c>
      <c r="I393" s="1">
        <f>IF(C393=1,VLOOKUP(FoxFire!B393,balance!$AF:$AJ,2,FALSE),IF(C393=2,VLOOKUP(B393,balance!$AF:$AJ,3,FALSE),IF(C393=3,VLOOKUP(B393,balance!$AF:$AJ,4,FALSE),IF(C393=4,VLOOKUP(B393,balance!$AF:$AJ,5,FALSE),IF(C393=5,VLOOKUP(B393,balance!$AF:$AK,6,FALSE),0)))))*1000000000000</f>
        <v>505000000000</v>
      </c>
    </row>
    <row r="394" spans="1:9" x14ac:dyDescent="0.3">
      <c r="A394">
        <v>392</v>
      </c>
      <c r="B394">
        <f t="shared" si="11"/>
        <v>79</v>
      </c>
      <c r="C394">
        <f t="shared" si="12"/>
        <v>3</v>
      </c>
      <c r="D394">
        <v>9026</v>
      </c>
      <c r="E394" s="1">
        <f>IF(C394=1,VLOOKUP(B394,balance!$K:$P,2,FALSE),IF(C394=2,VLOOKUP(B394,balance!$K:$P,3,FALSE),IF(C394=3,VLOOKUP(B394,balance!$K:$P,4,FALSE),IF(C394=4,VLOOKUP(B394,balance!$K:$P,5,FALSE),IF(C394=5,VLOOKUP(B394-1,balance!$K:$P,6,FALSE),0)))))</f>
        <v>2200</v>
      </c>
      <c r="F394">
        <v>53</v>
      </c>
      <c r="G394">
        <f>IF(C394=1,VLOOKUP(FoxFire!B394,balance!$U:$Z,2,FALSE),IF(C394=2,VLOOKUP(B394,balance!$U:$Z,3,FALSE),IF(C394=3,VLOOKUP(B394,balance!$U:$Z,4,FALSE),IF(C394=4,VLOOKUP(B394,balance!$U:$Z,5,FALSE),IF(C394=5,VLOOKUP(B394-1,balance!$U:$Z,6,FALSE),0)))))/100</f>
        <v>1.7799999999999999E-3</v>
      </c>
      <c r="H394">
        <v>2</v>
      </c>
      <c r="I394" s="1">
        <f>IF(C394=1,VLOOKUP(FoxFire!B394,balance!$AF:$AJ,2,FALSE),IF(C394=2,VLOOKUP(B394,balance!$AF:$AJ,3,FALSE),IF(C394=3,VLOOKUP(B394,balance!$AF:$AJ,4,FALSE),IF(C394=4,VLOOKUP(B394,balance!$AF:$AJ,5,FALSE),IF(C394=5,VLOOKUP(B394,balance!$AF:$AK,6,FALSE),0)))))*1000000000000</f>
        <v>505000000000</v>
      </c>
    </row>
    <row r="395" spans="1:9" x14ac:dyDescent="0.3">
      <c r="A395">
        <v>393</v>
      </c>
      <c r="B395">
        <f t="shared" si="11"/>
        <v>79</v>
      </c>
      <c r="C395">
        <f t="shared" si="12"/>
        <v>4</v>
      </c>
      <c r="D395">
        <v>9026</v>
      </c>
      <c r="E395" s="1">
        <f>IF(C395=1,VLOOKUP(B395,balance!$K:$P,2,FALSE),IF(C395=2,VLOOKUP(B395,balance!$K:$P,3,FALSE),IF(C395=3,VLOOKUP(B395,balance!$K:$P,4,FALSE),IF(C395=4,VLOOKUP(B395,balance!$K:$P,5,FALSE),IF(C395=5,VLOOKUP(B395-1,balance!$K:$P,6,FALSE),0)))))</f>
        <v>2200</v>
      </c>
      <c r="F395">
        <v>53</v>
      </c>
      <c r="G395">
        <f>IF(C395=1,VLOOKUP(FoxFire!B395,balance!$U:$Z,2,FALSE),IF(C395=2,VLOOKUP(B395,balance!$U:$Z,3,FALSE),IF(C395=3,VLOOKUP(B395,balance!$U:$Z,4,FALSE),IF(C395=4,VLOOKUP(B395,balance!$U:$Z,5,FALSE),IF(C395=5,VLOOKUP(B395-1,balance!$U:$Z,6,FALSE),0)))))/100</f>
        <v>1.7799999999999999E-3</v>
      </c>
      <c r="H395">
        <v>2</v>
      </c>
      <c r="I395" s="1">
        <f>IF(C395=1,VLOOKUP(FoxFire!B395,balance!$AF:$AJ,2,FALSE),IF(C395=2,VLOOKUP(B395,balance!$AF:$AJ,3,FALSE),IF(C395=3,VLOOKUP(B395,balance!$AF:$AJ,4,FALSE),IF(C395=4,VLOOKUP(B395,balance!$AF:$AJ,5,FALSE),IF(C395=5,VLOOKUP(B395,balance!$AF:$AK,6,FALSE),0)))))*1000000000000</f>
        <v>505000000000</v>
      </c>
    </row>
    <row r="396" spans="1:9" x14ac:dyDescent="0.3">
      <c r="A396">
        <v>394</v>
      </c>
      <c r="B396">
        <f t="shared" ref="B396:B459" si="13">B391+1</f>
        <v>80</v>
      </c>
      <c r="C396">
        <f t="shared" si="12"/>
        <v>5</v>
      </c>
      <c r="D396">
        <v>9026</v>
      </c>
      <c r="E396" s="1">
        <f>IF(C396=1,VLOOKUP(B396,balance!$K:$P,2,FALSE),IF(C396=2,VLOOKUP(B396,balance!$K:$P,3,FALSE),IF(C396=3,VLOOKUP(B396,balance!$K:$P,4,FALSE),IF(C396=4,VLOOKUP(B396,balance!$K:$P,5,FALSE),IF(C396=5,VLOOKUP(B396-1,balance!$K:$P,6,FALSE),0)))))</f>
        <v>36520</v>
      </c>
      <c r="F396">
        <v>53</v>
      </c>
      <c r="G396">
        <f>IF(C396=1,VLOOKUP(FoxFire!B396,balance!$U:$Z,2,FALSE),IF(C396=2,VLOOKUP(B396,balance!$U:$Z,3,FALSE),IF(C396=3,VLOOKUP(B396,balance!$U:$Z,4,FALSE),IF(C396=4,VLOOKUP(B396,balance!$U:$Z,5,FALSE),IF(C396=5,VLOOKUP(B396-1,balance!$U:$Z,6,FALSE),0)))))/100</f>
        <v>3.7448000000000001</v>
      </c>
      <c r="H396">
        <v>2</v>
      </c>
      <c r="I396" s="1">
        <f>IF(C396=1,VLOOKUP(FoxFire!B396,balance!$AF:$AJ,2,FALSE),IF(C396=2,VLOOKUP(B396,balance!$AF:$AJ,3,FALSE),IF(C396=3,VLOOKUP(B396,balance!$AF:$AJ,4,FALSE),IF(C396=4,VLOOKUP(B396,balance!$AF:$AJ,5,FALSE),IF(C396=5,VLOOKUP(B396,balance!$AF:$AK,6,FALSE),0)))))*1000000000000</f>
        <v>2060000000000</v>
      </c>
    </row>
    <row r="397" spans="1:9" x14ac:dyDescent="0.3">
      <c r="A397">
        <v>395</v>
      </c>
      <c r="B397">
        <f t="shared" si="13"/>
        <v>80</v>
      </c>
      <c r="C397">
        <f t="shared" si="12"/>
        <v>1</v>
      </c>
      <c r="D397">
        <v>9026</v>
      </c>
      <c r="E397" s="1">
        <f>IF(C397=1,VLOOKUP(B397,balance!$K:$P,2,FALSE),IF(C397=2,VLOOKUP(B397,balance!$K:$P,3,FALSE),IF(C397=3,VLOOKUP(B397,balance!$K:$P,4,FALSE),IF(C397=4,VLOOKUP(B397,balance!$K:$P,5,FALSE),IF(C397=5,VLOOKUP(B397-1,balance!$K:$P,6,FALSE),0)))))</f>
        <v>2225</v>
      </c>
      <c r="F397">
        <v>53</v>
      </c>
      <c r="G397">
        <f>IF(C397=1,VLOOKUP(FoxFire!B397,balance!$U:$Z,2,FALSE),IF(C397=2,VLOOKUP(B397,balance!$U:$Z,3,FALSE),IF(C397=3,VLOOKUP(B397,balance!$U:$Z,4,FALSE),IF(C397=4,VLOOKUP(B397,balance!$U:$Z,5,FALSE),IF(C397=5,VLOOKUP(B397-1,balance!$U:$Z,6,FALSE),0)))))/100</f>
        <v>1.7899999999999999E-3</v>
      </c>
      <c r="H397">
        <v>2</v>
      </c>
      <c r="I397" s="1">
        <f>IF(C397=1,VLOOKUP(FoxFire!B397,balance!$AF:$AJ,2,FALSE),IF(C397=2,VLOOKUP(B397,balance!$AF:$AJ,3,FALSE),IF(C397=3,VLOOKUP(B397,balance!$AF:$AJ,4,FALSE),IF(C397=4,VLOOKUP(B397,balance!$AF:$AJ,5,FALSE),IF(C397=5,VLOOKUP(B397,balance!$AF:$AK,6,FALSE),0)))))*1000000000000</f>
        <v>515000000000</v>
      </c>
    </row>
    <row r="398" spans="1:9" x14ac:dyDescent="0.3">
      <c r="A398">
        <v>396</v>
      </c>
      <c r="B398">
        <f t="shared" si="13"/>
        <v>80</v>
      </c>
      <c r="C398">
        <f t="shared" si="12"/>
        <v>2</v>
      </c>
      <c r="D398">
        <v>9026</v>
      </c>
      <c r="E398" s="1">
        <f>IF(C398=1,VLOOKUP(B398,balance!$K:$P,2,FALSE),IF(C398=2,VLOOKUP(B398,balance!$K:$P,3,FALSE),IF(C398=3,VLOOKUP(B398,balance!$K:$P,4,FALSE),IF(C398=4,VLOOKUP(B398,balance!$K:$P,5,FALSE),IF(C398=5,VLOOKUP(B398-1,balance!$K:$P,6,FALSE),0)))))</f>
        <v>2225</v>
      </c>
      <c r="F398">
        <v>53</v>
      </c>
      <c r="G398">
        <f>IF(C398=1,VLOOKUP(FoxFire!B398,balance!$U:$Z,2,FALSE),IF(C398=2,VLOOKUP(B398,balance!$U:$Z,3,FALSE),IF(C398=3,VLOOKUP(B398,balance!$U:$Z,4,FALSE),IF(C398=4,VLOOKUP(B398,balance!$U:$Z,5,FALSE),IF(C398=5,VLOOKUP(B398-1,balance!$U:$Z,6,FALSE),0)))))/100</f>
        <v>1.7899999999999999E-3</v>
      </c>
      <c r="H398">
        <v>2</v>
      </c>
      <c r="I398" s="1">
        <f>IF(C398=1,VLOOKUP(FoxFire!B398,balance!$AF:$AJ,2,FALSE),IF(C398=2,VLOOKUP(B398,balance!$AF:$AJ,3,FALSE),IF(C398=3,VLOOKUP(B398,balance!$AF:$AJ,4,FALSE),IF(C398=4,VLOOKUP(B398,balance!$AF:$AJ,5,FALSE),IF(C398=5,VLOOKUP(B398,balance!$AF:$AK,6,FALSE),0)))))*1000000000000</f>
        <v>515000000000</v>
      </c>
    </row>
    <row r="399" spans="1:9" x14ac:dyDescent="0.3">
      <c r="A399">
        <v>397</v>
      </c>
      <c r="B399">
        <f t="shared" si="13"/>
        <v>80</v>
      </c>
      <c r="C399">
        <f t="shared" si="12"/>
        <v>3</v>
      </c>
      <c r="D399">
        <v>9026</v>
      </c>
      <c r="E399" s="1">
        <f>IF(C399=1,VLOOKUP(B399,balance!$K:$P,2,FALSE),IF(C399=2,VLOOKUP(B399,balance!$K:$P,3,FALSE),IF(C399=3,VLOOKUP(B399,balance!$K:$P,4,FALSE),IF(C399=4,VLOOKUP(B399,balance!$K:$P,5,FALSE),IF(C399=5,VLOOKUP(B399-1,balance!$K:$P,6,FALSE),0)))))</f>
        <v>2225</v>
      </c>
      <c r="F399">
        <v>53</v>
      </c>
      <c r="G399">
        <f>IF(C399=1,VLOOKUP(FoxFire!B399,balance!$U:$Z,2,FALSE),IF(C399=2,VLOOKUP(B399,balance!$U:$Z,3,FALSE),IF(C399=3,VLOOKUP(B399,balance!$U:$Z,4,FALSE),IF(C399=4,VLOOKUP(B399,balance!$U:$Z,5,FALSE),IF(C399=5,VLOOKUP(B399-1,balance!$U:$Z,6,FALSE),0)))))/100</f>
        <v>1.7899999999999999E-3</v>
      </c>
      <c r="H399">
        <v>2</v>
      </c>
      <c r="I399" s="1">
        <f>IF(C399=1,VLOOKUP(FoxFire!B399,balance!$AF:$AJ,2,FALSE),IF(C399=2,VLOOKUP(B399,balance!$AF:$AJ,3,FALSE),IF(C399=3,VLOOKUP(B399,balance!$AF:$AJ,4,FALSE),IF(C399=4,VLOOKUP(B399,balance!$AF:$AJ,5,FALSE),IF(C399=5,VLOOKUP(B399,balance!$AF:$AK,6,FALSE),0)))))*1000000000000</f>
        <v>515000000000</v>
      </c>
    </row>
    <row r="400" spans="1:9" x14ac:dyDescent="0.3">
      <c r="A400">
        <v>398</v>
      </c>
      <c r="B400">
        <f t="shared" si="13"/>
        <v>80</v>
      </c>
      <c r="C400">
        <f t="shared" si="12"/>
        <v>4</v>
      </c>
      <c r="D400">
        <v>9026</v>
      </c>
      <c r="E400" s="1">
        <f>IF(C400=1,VLOOKUP(B400,balance!$K:$P,2,FALSE),IF(C400=2,VLOOKUP(B400,balance!$K:$P,3,FALSE),IF(C400=3,VLOOKUP(B400,balance!$K:$P,4,FALSE),IF(C400=4,VLOOKUP(B400,balance!$K:$P,5,FALSE),IF(C400=5,VLOOKUP(B400-1,balance!$K:$P,6,FALSE),0)))))</f>
        <v>2225</v>
      </c>
      <c r="F400">
        <v>53</v>
      </c>
      <c r="G400">
        <f>IF(C400=1,VLOOKUP(FoxFire!B400,balance!$U:$Z,2,FALSE),IF(C400=2,VLOOKUP(B400,balance!$U:$Z,3,FALSE),IF(C400=3,VLOOKUP(B400,balance!$U:$Z,4,FALSE),IF(C400=4,VLOOKUP(B400,balance!$U:$Z,5,FALSE),IF(C400=5,VLOOKUP(B400-1,balance!$U:$Z,6,FALSE),0)))))/100</f>
        <v>1.7899999999999999E-3</v>
      </c>
      <c r="H400">
        <v>2</v>
      </c>
      <c r="I400" s="1">
        <f>IF(C400=1,VLOOKUP(FoxFire!B400,balance!$AF:$AJ,2,FALSE),IF(C400=2,VLOOKUP(B400,balance!$AF:$AJ,3,FALSE),IF(C400=3,VLOOKUP(B400,balance!$AF:$AJ,4,FALSE),IF(C400=4,VLOOKUP(B400,balance!$AF:$AJ,5,FALSE),IF(C400=5,VLOOKUP(B400,balance!$AF:$AK,6,FALSE),0)))))*1000000000000</f>
        <v>515000000000</v>
      </c>
    </row>
    <row r="401" spans="1:9" x14ac:dyDescent="0.3">
      <c r="A401">
        <v>399</v>
      </c>
      <c r="B401">
        <f t="shared" si="13"/>
        <v>81</v>
      </c>
      <c r="C401">
        <f t="shared" si="12"/>
        <v>5</v>
      </c>
      <c r="D401">
        <v>9026</v>
      </c>
      <c r="E401" s="1">
        <f>IF(C401=1,VLOOKUP(B401,balance!$K:$P,2,FALSE),IF(C401=2,VLOOKUP(B401,balance!$K:$P,3,FALSE),IF(C401=3,VLOOKUP(B401,balance!$K:$P,4,FALSE),IF(C401=4,VLOOKUP(B401,balance!$K:$P,5,FALSE),IF(C401=5,VLOOKUP(B401-1,balance!$K:$P,6,FALSE),0)))))</f>
        <v>37380</v>
      </c>
      <c r="F401">
        <v>53</v>
      </c>
      <c r="G401">
        <f>IF(C401=1,VLOOKUP(FoxFire!B401,balance!$U:$Z,2,FALSE),IF(C401=2,VLOOKUP(B401,balance!$U:$Z,3,FALSE),IF(C401=3,VLOOKUP(B401,balance!$U:$Z,4,FALSE),IF(C401=4,VLOOKUP(B401,balance!$U:$Z,5,FALSE),IF(C401=5,VLOOKUP(B401-1,balance!$U:$Z,6,FALSE),0)))))/100</f>
        <v>4.1431000000000004</v>
      </c>
      <c r="H401">
        <v>2</v>
      </c>
      <c r="I401" s="1">
        <f>IF(C401=1,VLOOKUP(FoxFire!B401,balance!$AF:$AJ,2,FALSE),IF(C401=2,VLOOKUP(B401,balance!$AF:$AJ,3,FALSE),IF(C401=3,VLOOKUP(B401,balance!$AF:$AJ,4,FALSE),IF(C401=4,VLOOKUP(B401,balance!$AF:$AJ,5,FALSE),IF(C401=5,VLOOKUP(B401,balance!$AF:$AK,6,FALSE),0)))))*1000000000000</f>
        <v>2100000000000</v>
      </c>
    </row>
    <row r="402" spans="1:9" x14ac:dyDescent="0.3">
      <c r="A402">
        <v>400</v>
      </c>
      <c r="B402">
        <f t="shared" si="13"/>
        <v>81</v>
      </c>
      <c r="C402">
        <f t="shared" si="12"/>
        <v>1</v>
      </c>
      <c r="D402">
        <v>9026</v>
      </c>
      <c r="E402" s="1">
        <f>IF(C402=1,VLOOKUP(B402,balance!$K:$P,2,FALSE),IF(C402=2,VLOOKUP(B402,balance!$K:$P,3,FALSE),IF(C402=3,VLOOKUP(B402,balance!$K:$P,4,FALSE),IF(C402=4,VLOOKUP(B402,balance!$K:$P,5,FALSE),IF(C402=5,VLOOKUP(B402-1,balance!$K:$P,6,FALSE),0)))))</f>
        <v>2250</v>
      </c>
      <c r="F402">
        <v>53</v>
      </c>
      <c r="G402">
        <f>IF(C402=1,VLOOKUP(FoxFire!B402,balance!$U:$Z,2,FALSE),IF(C402=2,VLOOKUP(B402,balance!$U:$Z,3,FALSE),IF(C402=3,VLOOKUP(B402,balance!$U:$Z,4,FALSE),IF(C402=4,VLOOKUP(B402,balance!$U:$Z,5,FALSE),IF(C402=5,VLOOKUP(B402-1,balance!$U:$Z,6,FALSE),0)))))/100</f>
        <v>1.8E-3</v>
      </c>
      <c r="H402">
        <v>2</v>
      </c>
      <c r="I402" s="1">
        <f>IF(C402=1,VLOOKUP(FoxFire!B402,balance!$AF:$AJ,2,FALSE),IF(C402=2,VLOOKUP(B402,balance!$AF:$AJ,3,FALSE),IF(C402=3,VLOOKUP(B402,balance!$AF:$AJ,4,FALSE),IF(C402=4,VLOOKUP(B402,balance!$AF:$AJ,5,FALSE),IF(C402=5,VLOOKUP(B402,balance!$AF:$AK,6,FALSE),0)))))*1000000000000</f>
        <v>525000000000</v>
      </c>
    </row>
    <row r="403" spans="1:9" x14ac:dyDescent="0.3">
      <c r="A403">
        <v>401</v>
      </c>
      <c r="B403">
        <f t="shared" si="13"/>
        <v>81</v>
      </c>
      <c r="C403">
        <f t="shared" si="12"/>
        <v>2</v>
      </c>
      <c r="D403">
        <v>9026</v>
      </c>
      <c r="E403" s="1">
        <f>IF(C403=1,VLOOKUP(B403,balance!$K:$P,2,FALSE),IF(C403=2,VLOOKUP(B403,balance!$K:$P,3,FALSE),IF(C403=3,VLOOKUP(B403,balance!$K:$P,4,FALSE),IF(C403=4,VLOOKUP(B403,balance!$K:$P,5,FALSE),IF(C403=5,VLOOKUP(B403-1,balance!$K:$P,6,FALSE),0)))))</f>
        <v>2250</v>
      </c>
      <c r="F403">
        <v>53</v>
      </c>
      <c r="G403">
        <f>IF(C403=1,VLOOKUP(FoxFire!B403,balance!$U:$Z,2,FALSE),IF(C403=2,VLOOKUP(B403,balance!$U:$Z,3,FALSE),IF(C403=3,VLOOKUP(B403,balance!$U:$Z,4,FALSE),IF(C403=4,VLOOKUP(B403,balance!$U:$Z,5,FALSE),IF(C403=5,VLOOKUP(B403-1,balance!$U:$Z,6,FALSE),0)))))/100</f>
        <v>1.8E-3</v>
      </c>
      <c r="H403">
        <v>2</v>
      </c>
      <c r="I403" s="1">
        <f>IF(C403=1,VLOOKUP(FoxFire!B403,balance!$AF:$AJ,2,FALSE),IF(C403=2,VLOOKUP(B403,balance!$AF:$AJ,3,FALSE),IF(C403=3,VLOOKUP(B403,balance!$AF:$AJ,4,FALSE),IF(C403=4,VLOOKUP(B403,balance!$AF:$AJ,5,FALSE),IF(C403=5,VLOOKUP(B403,balance!$AF:$AK,6,FALSE),0)))))*1000000000000</f>
        <v>525000000000</v>
      </c>
    </row>
    <row r="404" spans="1:9" x14ac:dyDescent="0.3">
      <c r="A404">
        <v>402</v>
      </c>
      <c r="B404">
        <f t="shared" si="13"/>
        <v>81</v>
      </c>
      <c r="C404">
        <f t="shared" si="12"/>
        <v>3</v>
      </c>
      <c r="D404">
        <v>9026</v>
      </c>
      <c r="E404" s="1">
        <f>IF(C404=1,VLOOKUP(B404,balance!$K:$P,2,FALSE),IF(C404=2,VLOOKUP(B404,balance!$K:$P,3,FALSE),IF(C404=3,VLOOKUP(B404,balance!$K:$P,4,FALSE),IF(C404=4,VLOOKUP(B404,balance!$K:$P,5,FALSE),IF(C404=5,VLOOKUP(B404-1,balance!$K:$P,6,FALSE),0)))))</f>
        <v>2250</v>
      </c>
      <c r="F404">
        <v>53</v>
      </c>
      <c r="G404">
        <f>IF(C404=1,VLOOKUP(FoxFire!B404,balance!$U:$Z,2,FALSE),IF(C404=2,VLOOKUP(B404,balance!$U:$Z,3,FALSE),IF(C404=3,VLOOKUP(B404,balance!$U:$Z,4,FALSE),IF(C404=4,VLOOKUP(B404,balance!$U:$Z,5,FALSE),IF(C404=5,VLOOKUP(B404-1,balance!$U:$Z,6,FALSE),0)))))/100</f>
        <v>1.8E-3</v>
      </c>
      <c r="H404">
        <v>2</v>
      </c>
      <c r="I404" s="1">
        <f>IF(C404=1,VLOOKUP(FoxFire!B404,balance!$AF:$AJ,2,FALSE),IF(C404=2,VLOOKUP(B404,balance!$AF:$AJ,3,FALSE),IF(C404=3,VLOOKUP(B404,balance!$AF:$AJ,4,FALSE),IF(C404=4,VLOOKUP(B404,balance!$AF:$AJ,5,FALSE),IF(C404=5,VLOOKUP(B404,balance!$AF:$AK,6,FALSE),0)))))*1000000000000</f>
        <v>525000000000</v>
      </c>
    </row>
    <row r="405" spans="1:9" x14ac:dyDescent="0.3">
      <c r="A405">
        <v>403</v>
      </c>
      <c r="B405">
        <f t="shared" si="13"/>
        <v>81</v>
      </c>
      <c r="C405">
        <f t="shared" si="12"/>
        <v>4</v>
      </c>
      <c r="D405">
        <v>9026</v>
      </c>
      <c r="E405" s="1">
        <f>IF(C405=1,VLOOKUP(B405,balance!$K:$P,2,FALSE),IF(C405=2,VLOOKUP(B405,balance!$K:$P,3,FALSE),IF(C405=3,VLOOKUP(B405,balance!$K:$P,4,FALSE),IF(C405=4,VLOOKUP(B405,balance!$K:$P,5,FALSE),IF(C405=5,VLOOKUP(B405-1,balance!$K:$P,6,FALSE),0)))))</f>
        <v>2250</v>
      </c>
      <c r="F405">
        <v>53</v>
      </c>
      <c r="G405">
        <f>IF(C405=1,VLOOKUP(FoxFire!B405,balance!$U:$Z,2,FALSE),IF(C405=2,VLOOKUP(B405,balance!$U:$Z,3,FALSE),IF(C405=3,VLOOKUP(B405,balance!$U:$Z,4,FALSE),IF(C405=4,VLOOKUP(B405,balance!$U:$Z,5,FALSE),IF(C405=5,VLOOKUP(B405-1,balance!$U:$Z,6,FALSE),0)))))/100</f>
        <v>1.8E-3</v>
      </c>
      <c r="H405">
        <v>2</v>
      </c>
      <c r="I405" s="1">
        <f>IF(C405=1,VLOOKUP(FoxFire!B405,balance!$AF:$AJ,2,FALSE),IF(C405=2,VLOOKUP(B405,balance!$AF:$AJ,3,FALSE),IF(C405=3,VLOOKUP(B405,balance!$AF:$AJ,4,FALSE),IF(C405=4,VLOOKUP(B405,balance!$AF:$AJ,5,FALSE),IF(C405=5,VLOOKUP(B405,balance!$AF:$AK,6,FALSE),0)))))*1000000000000</f>
        <v>525000000000</v>
      </c>
    </row>
    <row r="406" spans="1:9" x14ac:dyDescent="0.3">
      <c r="A406">
        <v>404</v>
      </c>
      <c r="B406">
        <f t="shared" si="13"/>
        <v>82</v>
      </c>
      <c r="C406">
        <f t="shared" si="12"/>
        <v>5</v>
      </c>
      <c r="D406">
        <v>9026</v>
      </c>
      <c r="E406" s="1">
        <f>IF(C406=1,VLOOKUP(B406,balance!$K:$P,2,FALSE),IF(C406=2,VLOOKUP(B406,balance!$K:$P,3,FALSE),IF(C406=3,VLOOKUP(B406,balance!$K:$P,4,FALSE),IF(C406=4,VLOOKUP(B406,balance!$K:$P,5,FALSE),IF(C406=5,VLOOKUP(B406-1,balance!$K:$P,6,FALSE),0)))))</f>
        <v>38250</v>
      </c>
      <c r="F406">
        <v>53</v>
      </c>
      <c r="G406">
        <f>IF(C406=1,VLOOKUP(FoxFire!B406,balance!$U:$Z,2,FALSE),IF(C406=2,VLOOKUP(B406,balance!$U:$Z,3,FALSE),IF(C406=3,VLOOKUP(B406,balance!$U:$Z,4,FALSE),IF(C406=4,VLOOKUP(B406,balance!$U:$Z,5,FALSE),IF(C406=5,VLOOKUP(B406-1,balance!$U:$Z,6,FALSE),0)))))/100</f>
        <v>4.5836000000000006</v>
      </c>
      <c r="H406">
        <v>2</v>
      </c>
      <c r="I406" s="1">
        <f>IF(C406=1,VLOOKUP(FoxFire!B406,balance!$AF:$AJ,2,FALSE),IF(C406=2,VLOOKUP(B406,balance!$AF:$AJ,3,FALSE),IF(C406=3,VLOOKUP(B406,balance!$AF:$AJ,4,FALSE),IF(C406=4,VLOOKUP(B406,balance!$AF:$AJ,5,FALSE),IF(C406=5,VLOOKUP(B406,balance!$AF:$AK,6,FALSE),0)))))*1000000000000</f>
        <v>2150000000000</v>
      </c>
    </row>
    <row r="407" spans="1:9" x14ac:dyDescent="0.3">
      <c r="A407">
        <v>405</v>
      </c>
      <c r="B407">
        <f t="shared" si="13"/>
        <v>82</v>
      </c>
      <c r="C407">
        <f t="shared" si="12"/>
        <v>1</v>
      </c>
      <c r="D407">
        <v>9026</v>
      </c>
      <c r="E407" s="1">
        <f>IF(C407=1,VLOOKUP(B407,balance!$K:$P,2,FALSE),IF(C407=2,VLOOKUP(B407,balance!$K:$P,3,FALSE),IF(C407=3,VLOOKUP(B407,balance!$K:$P,4,FALSE),IF(C407=4,VLOOKUP(B407,balance!$K:$P,5,FALSE),IF(C407=5,VLOOKUP(B407-1,balance!$K:$P,6,FALSE),0)))))</f>
        <v>2275</v>
      </c>
      <c r="F407">
        <v>53</v>
      </c>
      <c r="G407">
        <f>IF(C407=1,VLOOKUP(FoxFire!B407,balance!$U:$Z,2,FALSE),IF(C407=2,VLOOKUP(B407,balance!$U:$Z,3,FALSE),IF(C407=3,VLOOKUP(B407,balance!$U:$Z,4,FALSE),IF(C407=4,VLOOKUP(B407,balance!$U:$Z,5,FALSE),IF(C407=5,VLOOKUP(B407-1,balance!$U:$Z,6,FALSE),0)))))/100</f>
        <v>1.81E-3</v>
      </c>
      <c r="H407">
        <v>2</v>
      </c>
      <c r="I407" s="1">
        <f>IF(C407=1,VLOOKUP(FoxFire!B407,balance!$AF:$AJ,2,FALSE),IF(C407=2,VLOOKUP(B407,balance!$AF:$AJ,3,FALSE),IF(C407=3,VLOOKUP(B407,balance!$AF:$AJ,4,FALSE),IF(C407=4,VLOOKUP(B407,balance!$AF:$AJ,5,FALSE),IF(C407=5,VLOOKUP(B407,balance!$AF:$AK,6,FALSE),0)))))*1000000000000</f>
        <v>537500000000</v>
      </c>
    </row>
    <row r="408" spans="1:9" x14ac:dyDescent="0.3">
      <c r="A408">
        <v>406</v>
      </c>
      <c r="B408">
        <f t="shared" si="13"/>
        <v>82</v>
      </c>
      <c r="C408">
        <f t="shared" si="12"/>
        <v>2</v>
      </c>
      <c r="D408">
        <v>9026</v>
      </c>
      <c r="E408" s="1">
        <f>IF(C408=1,VLOOKUP(B408,balance!$K:$P,2,FALSE),IF(C408=2,VLOOKUP(B408,balance!$K:$P,3,FALSE),IF(C408=3,VLOOKUP(B408,balance!$K:$P,4,FALSE),IF(C408=4,VLOOKUP(B408,balance!$K:$P,5,FALSE),IF(C408=5,VLOOKUP(B408-1,balance!$K:$P,6,FALSE),0)))))</f>
        <v>2275</v>
      </c>
      <c r="F408">
        <v>53</v>
      </c>
      <c r="G408">
        <f>IF(C408=1,VLOOKUP(FoxFire!B408,balance!$U:$Z,2,FALSE),IF(C408=2,VLOOKUP(B408,balance!$U:$Z,3,FALSE),IF(C408=3,VLOOKUP(B408,balance!$U:$Z,4,FALSE),IF(C408=4,VLOOKUP(B408,balance!$U:$Z,5,FALSE),IF(C408=5,VLOOKUP(B408-1,balance!$U:$Z,6,FALSE),0)))))/100</f>
        <v>1.81E-3</v>
      </c>
      <c r="H408">
        <v>2</v>
      </c>
      <c r="I408" s="1">
        <f>IF(C408=1,VLOOKUP(FoxFire!B408,balance!$AF:$AJ,2,FALSE),IF(C408=2,VLOOKUP(B408,balance!$AF:$AJ,3,FALSE),IF(C408=3,VLOOKUP(B408,balance!$AF:$AJ,4,FALSE),IF(C408=4,VLOOKUP(B408,balance!$AF:$AJ,5,FALSE),IF(C408=5,VLOOKUP(B408,balance!$AF:$AK,6,FALSE),0)))))*1000000000000</f>
        <v>537500000000</v>
      </c>
    </row>
    <row r="409" spans="1:9" x14ac:dyDescent="0.3">
      <c r="A409">
        <v>407</v>
      </c>
      <c r="B409">
        <f t="shared" si="13"/>
        <v>82</v>
      </c>
      <c r="C409">
        <f t="shared" si="12"/>
        <v>3</v>
      </c>
      <c r="D409">
        <v>9026</v>
      </c>
      <c r="E409" s="1">
        <f>IF(C409=1,VLOOKUP(B409,balance!$K:$P,2,FALSE),IF(C409=2,VLOOKUP(B409,balance!$K:$P,3,FALSE),IF(C409=3,VLOOKUP(B409,balance!$K:$P,4,FALSE),IF(C409=4,VLOOKUP(B409,balance!$K:$P,5,FALSE),IF(C409=5,VLOOKUP(B409-1,balance!$K:$P,6,FALSE),0)))))</f>
        <v>2275</v>
      </c>
      <c r="F409">
        <v>53</v>
      </c>
      <c r="G409">
        <f>IF(C409=1,VLOOKUP(FoxFire!B409,balance!$U:$Z,2,FALSE),IF(C409=2,VLOOKUP(B409,balance!$U:$Z,3,FALSE),IF(C409=3,VLOOKUP(B409,balance!$U:$Z,4,FALSE),IF(C409=4,VLOOKUP(B409,balance!$U:$Z,5,FALSE),IF(C409=5,VLOOKUP(B409-1,balance!$U:$Z,6,FALSE),0)))))/100</f>
        <v>1.81E-3</v>
      </c>
      <c r="H409">
        <v>2</v>
      </c>
      <c r="I409" s="1">
        <f>IF(C409=1,VLOOKUP(FoxFire!B409,balance!$AF:$AJ,2,FALSE),IF(C409=2,VLOOKUP(B409,balance!$AF:$AJ,3,FALSE),IF(C409=3,VLOOKUP(B409,balance!$AF:$AJ,4,FALSE),IF(C409=4,VLOOKUP(B409,balance!$AF:$AJ,5,FALSE),IF(C409=5,VLOOKUP(B409,balance!$AF:$AK,6,FALSE),0)))))*1000000000000</f>
        <v>537500000000</v>
      </c>
    </row>
    <row r="410" spans="1:9" x14ac:dyDescent="0.3">
      <c r="A410">
        <v>408</v>
      </c>
      <c r="B410">
        <f t="shared" si="13"/>
        <v>82</v>
      </c>
      <c r="C410">
        <f t="shared" si="12"/>
        <v>4</v>
      </c>
      <c r="D410">
        <v>9026</v>
      </c>
      <c r="E410" s="1">
        <f>IF(C410=1,VLOOKUP(B410,balance!$K:$P,2,FALSE),IF(C410=2,VLOOKUP(B410,balance!$K:$P,3,FALSE),IF(C410=3,VLOOKUP(B410,balance!$K:$P,4,FALSE),IF(C410=4,VLOOKUP(B410,balance!$K:$P,5,FALSE),IF(C410=5,VLOOKUP(B410-1,balance!$K:$P,6,FALSE),0)))))</f>
        <v>2275</v>
      </c>
      <c r="F410">
        <v>53</v>
      </c>
      <c r="G410">
        <f>IF(C410=1,VLOOKUP(FoxFire!B410,balance!$U:$Z,2,FALSE),IF(C410=2,VLOOKUP(B410,balance!$U:$Z,3,FALSE),IF(C410=3,VLOOKUP(B410,balance!$U:$Z,4,FALSE),IF(C410=4,VLOOKUP(B410,balance!$U:$Z,5,FALSE),IF(C410=5,VLOOKUP(B410-1,balance!$U:$Z,6,FALSE),0)))))/100</f>
        <v>1.81E-3</v>
      </c>
      <c r="H410">
        <v>2</v>
      </c>
      <c r="I410" s="1">
        <f>IF(C410=1,VLOOKUP(FoxFire!B410,balance!$AF:$AJ,2,FALSE),IF(C410=2,VLOOKUP(B410,balance!$AF:$AJ,3,FALSE),IF(C410=3,VLOOKUP(B410,balance!$AF:$AJ,4,FALSE),IF(C410=4,VLOOKUP(B410,balance!$AF:$AJ,5,FALSE),IF(C410=5,VLOOKUP(B410,balance!$AF:$AK,6,FALSE),0)))))*1000000000000</f>
        <v>537500000000</v>
      </c>
    </row>
    <row r="411" spans="1:9" x14ac:dyDescent="0.3">
      <c r="A411">
        <v>409</v>
      </c>
      <c r="B411">
        <f t="shared" si="13"/>
        <v>83</v>
      </c>
      <c r="C411">
        <f t="shared" si="12"/>
        <v>5</v>
      </c>
      <c r="D411">
        <v>9026</v>
      </c>
      <c r="E411" s="1">
        <f>IF(C411=1,VLOOKUP(B411,balance!$K:$P,2,FALSE),IF(C411=2,VLOOKUP(B411,balance!$K:$P,3,FALSE),IF(C411=3,VLOOKUP(B411,balance!$K:$P,4,FALSE),IF(C411=4,VLOOKUP(B411,balance!$K:$P,5,FALSE),IF(C411=5,VLOOKUP(B411-1,balance!$K:$P,6,FALSE),0)))))</f>
        <v>39130</v>
      </c>
      <c r="F411">
        <v>53</v>
      </c>
      <c r="G411">
        <f>IF(C411=1,VLOOKUP(FoxFire!B411,balance!$U:$Z,2,FALSE),IF(C411=2,VLOOKUP(B411,balance!$U:$Z,3,FALSE),IF(C411=3,VLOOKUP(B411,balance!$U:$Z,4,FALSE),IF(C411=4,VLOOKUP(B411,balance!$U:$Z,5,FALSE),IF(C411=5,VLOOKUP(B411-1,balance!$U:$Z,6,FALSE),0)))))/100</f>
        <v>5.0706999999999995</v>
      </c>
      <c r="H411">
        <v>2</v>
      </c>
      <c r="I411" s="1">
        <f>IF(C411=1,VLOOKUP(FoxFire!B411,balance!$AF:$AJ,2,FALSE),IF(C411=2,VLOOKUP(B411,balance!$AF:$AJ,3,FALSE),IF(C411=3,VLOOKUP(B411,balance!$AF:$AJ,4,FALSE),IF(C411=4,VLOOKUP(B411,balance!$AF:$AJ,5,FALSE),IF(C411=5,VLOOKUP(B411,balance!$AF:$AK,6,FALSE),0)))))*1000000000000</f>
        <v>2200000000000</v>
      </c>
    </row>
    <row r="412" spans="1:9" x14ac:dyDescent="0.3">
      <c r="A412">
        <v>410</v>
      </c>
      <c r="B412">
        <f t="shared" si="13"/>
        <v>83</v>
      </c>
      <c r="C412">
        <f t="shared" si="12"/>
        <v>1</v>
      </c>
      <c r="D412">
        <v>9026</v>
      </c>
      <c r="E412" s="1">
        <f>IF(C412=1,VLOOKUP(B412,balance!$K:$P,2,FALSE),IF(C412=2,VLOOKUP(B412,balance!$K:$P,3,FALSE),IF(C412=3,VLOOKUP(B412,balance!$K:$P,4,FALSE),IF(C412=4,VLOOKUP(B412,balance!$K:$P,5,FALSE),IF(C412=5,VLOOKUP(B412-1,balance!$K:$P,6,FALSE),0)))))</f>
        <v>2300</v>
      </c>
      <c r="F412">
        <v>53</v>
      </c>
      <c r="G412">
        <f>IF(C412=1,VLOOKUP(FoxFire!B412,balance!$U:$Z,2,FALSE),IF(C412=2,VLOOKUP(B412,balance!$U:$Z,3,FALSE),IF(C412=3,VLOOKUP(B412,balance!$U:$Z,4,FALSE),IF(C412=4,VLOOKUP(B412,balance!$U:$Z,5,FALSE),IF(C412=5,VLOOKUP(B412-1,balance!$U:$Z,6,FALSE),0)))))/100</f>
        <v>1.82E-3</v>
      </c>
      <c r="H412">
        <v>2</v>
      </c>
      <c r="I412" s="1">
        <f>IF(C412=1,VLOOKUP(FoxFire!B412,balance!$AF:$AJ,2,FALSE),IF(C412=2,VLOOKUP(B412,balance!$AF:$AJ,3,FALSE),IF(C412=3,VLOOKUP(B412,balance!$AF:$AJ,4,FALSE),IF(C412=4,VLOOKUP(B412,balance!$AF:$AJ,5,FALSE),IF(C412=5,VLOOKUP(B412,balance!$AF:$AK,6,FALSE),0)))))*1000000000000</f>
        <v>550000000000</v>
      </c>
    </row>
    <row r="413" spans="1:9" x14ac:dyDescent="0.3">
      <c r="A413">
        <v>411</v>
      </c>
      <c r="B413">
        <f t="shared" si="13"/>
        <v>83</v>
      </c>
      <c r="C413">
        <f t="shared" si="12"/>
        <v>2</v>
      </c>
      <c r="D413">
        <v>9026</v>
      </c>
      <c r="E413" s="1">
        <f>IF(C413=1,VLOOKUP(B413,balance!$K:$P,2,FALSE),IF(C413=2,VLOOKUP(B413,balance!$K:$P,3,FALSE),IF(C413=3,VLOOKUP(B413,balance!$K:$P,4,FALSE),IF(C413=4,VLOOKUP(B413,balance!$K:$P,5,FALSE),IF(C413=5,VLOOKUP(B413-1,balance!$K:$P,6,FALSE),0)))))</f>
        <v>2300</v>
      </c>
      <c r="F413">
        <v>53</v>
      </c>
      <c r="G413">
        <f>IF(C413=1,VLOOKUP(FoxFire!B413,balance!$U:$Z,2,FALSE),IF(C413=2,VLOOKUP(B413,balance!$U:$Z,3,FALSE),IF(C413=3,VLOOKUP(B413,balance!$U:$Z,4,FALSE),IF(C413=4,VLOOKUP(B413,balance!$U:$Z,5,FALSE),IF(C413=5,VLOOKUP(B413-1,balance!$U:$Z,6,FALSE),0)))))/100</f>
        <v>1.82E-3</v>
      </c>
      <c r="H413">
        <v>2</v>
      </c>
      <c r="I413" s="1">
        <f>IF(C413=1,VLOOKUP(FoxFire!B413,balance!$AF:$AJ,2,FALSE),IF(C413=2,VLOOKUP(B413,balance!$AF:$AJ,3,FALSE),IF(C413=3,VLOOKUP(B413,balance!$AF:$AJ,4,FALSE),IF(C413=4,VLOOKUP(B413,balance!$AF:$AJ,5,FALSE),IF(C413=5,VLOOKUP(B413,balance!$AF:$AK,6,FALSE),0)))))*1000000000000</f>
        <v>550000000000</v>
      </c>
    </row>
    <row r="414" spans="1:9" x14ac:dyDescent="0.3">
      <c r="A414">
        <v>412</v>
      </c>
      <c r="B414">
        <f t="shared" si="13"/>
        <v>83</v>
      </c>
      <c r="C414">
        <f t="shared" si="12"/>
        <v>3</v>
      </c>
      <c r="D414">
        <v>9026</v>
      </c>
      <c r="E414" s="1">
        <f>IF(C414=1,VLOOKUP(B414,balance!$K:$P,2,FALSE),IF(C414=2,VLOOKUP(B414,balance!$K:$P,3,FALSE),IF(C414=3,VLOOKUP(B414,balance!$K:$P,4,FALSE),IF(C414=4,VLOOKUP(B414,balance!$K:$P,5,FALSE),IF(C414=5,VLOOKUP(B414-1,balance!$K:$P,6,FALSE),0)))))</f>
        <v>2300</v>
      </c>
      <c r="F414">
        <v>53</v>
      </c>
      <c r="G414">
        <f>IF(C414=1,VLOOKUP(FoxFire!B414,balance!$U:$Z,2,FALSE),IF(C414=2,VLOOKUP(B414,balance!$U:$Z,3,FALSE),IF(C414=3,VLOOKUP(B414,balance!$U:$Z,4,FALSE),IF(C414=4,VLOOKUP(B414,balance!$U:$Z,5,FALSE),IF(C414=5,VLOOKUP(B414-1,balance!$U:$Z,6,FALSE),0)))))/100</f>
        <v>1.82E-3</v>
      </c>
      <c r="H414">
        <v>2</v>
      </c>
      <c r="I414" s="1">
        <f>IF(C414=1,VLOOKUP(FoxFire!B414,balance!$AF:$AJ,2,FALSE),IF(C414=2,VLOOKUP(B414,balance!$AF:$AJ,3,FALSE),IF(C414=3,VLOOKUP(B414,balance!$AF:$AJ,4,FALSE),IF(C414=4,VLOOKUP(B414,balance!$AF:$AJ,5,FALSE),IF(C414=5,VLOOKUP(B414,balance!$AF:$AK,6,FALSE),0)))))*1000000000000</f>
        <v>550000000000</v>
      </c>
    </row>
    <row r="415" spans="1:9" x14ac:dyDescent="0.3">
      <c r="A415">
        <v>413</v>
      </c>
      <c r="B415">
        <f t="shared" si="13"/>
        <v>83</v>
      </c>
      <c r="C415">
        <f t="shared" si="12"/>
        <v>4</v>
      </c>
      <c r="D415">
        <v>9026</v>
      </c>
      <c r="E415" s="1">
        <f>IF(C415=1,VLOOKUP(B415,balance!$K:$P,2,FALSE),IF(C415=2,VLOOKUP(B415,balance!$K:$P,3,FALSE),IF(C415=3,VLOOKUP(B415,balance!$K:$P,4,FALSE),IF(C415=4,VLOOKUP(B415,balance!$K:$P,5,FALSE),IF(C415=5,VLOOKUP(B415-1,balance!$K:$P,6,FALSE),0)))))</f>
        <v>2300</v>
      </c>
      <c r="F415">
        <v>53</v>
      </c>
      <c r="G415">
        <f>IF(C415=1,VLOOKUP(FoxFire!B415,balance!$U:$Z,2,FALSE),IF(C415=2,VLOOKUP(B415,balance!$U:$Z,3,FALSE),IF(C415=3,VLOOKUP(B415,balance!$U:$Z,4,FALSE),IF(C415=4,VLOOKUP(B415,balance!$U:$Z,5,FALSE),IF(C415=5,VLOOKUP(B415-1,balance!$U:$Z,6,FALSE),0)))))/100</f>
        <v>1.82E-3</v>
      </c>
      <c r="H415">
        <v>2</v>
      </c>
      <c r="I415" s="1">
        <f>IF(C415=1,VLOOKUP(FoxFire!B415,balance!$AF:$AJ,2,FALSE),IF(C415=2,VLOOKUP(B415,balance!$AF:$AJ,3,FALSE),IF(C415=3,VLOOKUP(B415,balance!$AF:$AJ,4,FALSE),IF(C415=4,VLOOKUP(B415,balance!$AF:$AJ,5,FALSE),IF(C415=5,VLOOKUP(B415,balance!$AF:$AK,6,FALSE),0)))))*1000000000000</f>
        <v>550000000000</v>
      </c>
    </row>
    <row r="416" spans="1:9" x14ac:dyDescent="0.3">
      <c r="A416">
        <v>414</v>
      </c>
      <c r="B416">
        <f t="shared" si="13"/>
        <v>84</v>
      </c>
      <c r="C416">
        <f t="shared" si="12"/>
        <v>5</v>
      </c>
      <c r="D416">
        <v>9026</v>
      </c>
      <c r="E416" s="1">
        <f>IF(C416=1,VLOOKUP(B416,balance!$K:$P,2,FALSE),IF(C416=2,VLOOKUP(B416,balance!$K:$P,3,FALSE),IF(C416=3,VLOOKUP(B416,balance!$K:$P,4,FALSE),IF(C416=4,VLOOKUP(B416,balance!$K:$P,5,FALSE),IF(C416=5,VLOOKUP(B416-1,balance!$K:$P,6,FALSE),0)))))</f>
        <v>40020</v>
      </c>
      <c r="F416">
        <v>53</v>
      </c>
      <c r="G416">
        <f>IF(C416=1,VLOOKUP(FoxFire!B416,balance!$U:$Z,2,FALSE),IF(C416=2,VLOOKUP(B416,balance!$U:$Z,3,FALSE),IF(C416=3,VLOOKUP(B416,balance!$U:$Z,4,FALSE),IF(C416=4,VLOOKUP(B416,balance!$U:$Z,5,FALSE),IF(C416=5,VLOOKUP(B416-1,balance!$U:$Z,6,FALSE),0)))))/100</f>
        <v>5.6092999999999993</v>
      </c>
      <c r="H416">
        <v>2</v>
      </c>
      <c r="I416" s="1">
        <f>IF(C416=1,VLOOKUP(FoxFire!B416,balance!$AF:$AJ,2,FALSE),IF(C416=2,VLOOKUP(B416,balance!$AF:$AJ,3,FALSE),IF(C416=3,VLOOKUP(B416,balance!$AF:$AJ,4,FALSE),IF(C416=4,VLOOKUP(B416,balance!$AF:$AJ,5,FALSE),IF(C416=5,VLOOKUP(B416,balance!$AF:$AK,6,FALSE),0)))))*1000000000000</f>
        <v>2250000000000</v>
      </c>
    </row>
    <row r="417" spans="1:9" x14ac:dyDescent="0.3">
      <c r="A417">
        <v>415</v>
      </c>
      <c r="B417">
        <f t="shared" si="13"/>
        <v>84</v>
      </c>
      <c r="C417">
        <f t="shared" si="12"/>
        <v>1</v>
      </c>
      <c r="D417">
        <v>9026</v>
      </c>
      <c r="E417" s="1">
        <f>IF(C417=1,VLOOKUP(B417,balance!$K:$P,2,FALSE),IF(C417=2,VLOOKUP(B417,balance!$K:$P,3,FALSE),IF(C417=3,VLOOKUP(B417,balance!$K:$P,4,FALSE),IF(C417=4,VLOOKUP(B417,balance!$K:$P,5,FALSE),IF(C417=5,VLOOKUP(B417-1,balance!$K:$P,6,FALSE),0)))))</f>
        <v>2325</v>
      </c>
      <c r="F417">
        <v>53</v>
      </c>
      <c r="G417">
        <f>IF(C417=1,VLOOKUP(FoxFire!B417,balance!$U:$Z,2,FALSE),IF(C417=2,VLOOKUP(B417,balance!$U:$Z,3,FALSE),IF(C417=3,VLOOKUP(B417,balance!$U:$Z,4,FALSE),IF(C417=4,VLOOKUP(B417,balance!$U:$Z,5,FALSE),IF(C417=5,VLOOKUP(B417-1,balance!$U:$Z,6,FALSE),0)))))/100</f>
        <v>1.83E-3</v>
      </c>
      <c r="H417">
        <v>2</v>
      </c>
      <c r="I417" s="1">
        <f>IF(C417=1,VLOOKUP(FoxFire!B417,balance!$AF:$AJ,2,FALSE),IF(C417=2,VLOOKUP(B417,balance!$AF:$AJ,3,FALSE),IF(C417=3,VLOOKUP(B417,balance!$AF:$AJ,4,FALSE),IF(C417=4,VLOOKUP(B417,balance!$AF:$AJ,5,FALSE),IF(C417=5,VLOOKUP(B417,balance!$AF:$AK,6,FALSE),0)))))*1000000000000</f>
        <v>562500000000</v>
      </c>
    </row>
    <row r="418" spans="1:9" x14ac:dyDescent="0.3">
      <c r="A418">
        <v>416</v>
      </c>
      <c r="B418">
        <f t="shared" si="13"/>
        <v>84</v>
      </c>
      <c r="C418">
        <f t="shared" si="12"/>
        <v>2</v>
      </c>
      <c r="D418">
        <v>9026</v>
      </c>
      <c r="E418" s="1">
        <f>IF(C418=1,VLOOKUP(B418,balance!$K:$P,2,FALSE),IF(C418=2,VLOOKUP(B418,balance!$K:$P,3,FALSE),IF(C418=3,VLOOKUP(B418,balance!$K:$P,4,FALSE),IF(C418=4,VLOOKUP(B418,balance!$K:$P,5,FALSE),IF(C418=5,VLOOKUP(B418-1,balance!$K:$P,6,FALSE),0)))))</f>
        <v>2325</v>
      </c>
      <c r="F418">
        <v>53</v>
      </c>
      <c r="G418">
        <f>IF(C418=1,VLOOKUP(FoxFire!B418,balance!$U:$Z,2,FALSE),IF(C418=2,VLOOKUP(B418,balance!$U:$Z,3,FALSE),IF(C418=3,VLOOKUP(B418,balance!$U:$Z,4,FALSE),IF(C418=4,VLOOKUP(B418,balance!$U:$Z,5,FALSE),IF(C418=5,VLOOKUP(B418-1,balance!$U:$Z,6,FALSE),0)))))/100</f>
        <v>1.83E-3</v>
      </c>
      <c r="H418">
        <v>2</v>
      </c>
      <c r="I418" s="1">
        <f>IF(C418=1,VLOOKUP(FoxFire!B418,balance!$AF:$AJ,2,FALSE),IF(C418=2,VLOOKUP(B418,balance!$AF:$AJ,3,FALSE),IF(C418=3,VLOOKUP(B418,balance!$AF:$AJ,4,FALSE),IF(C418=4,VLOOKUP(B418,balance!$AF:$AJ,5,FALSE),IF(C418=5,VLOOKUP(B418,balance!$AF:$AK,6,FALSE),0)))))*1000000000000</f>
        <v>562500000000</v>
      </c>
    </row>
    <row r="419" spans="1:9" x14ac:dyDescent="0.3">
      <c r="A419">
        <v>417</v>
      </c>
      <c r="B419">
        <f t="shared" si="13"/>
        <v>84</v>
      </c>
      <c r="C419">
        <f t="shared" si="12"/>
        <v>3</v>
      </c>
      <c r="D419">
        <v>9026</v>
      </c>
      <c r="E419" s="1">
        <f>IF(C419=1,VLOOKUP(B419,balance!$K:$P,2,FALSE),IF(C419=2,VLOOKUP(B419,balance!$K:$P,3,FALSE),IF(C419=3,VLOOKUP(B419,balance!$K:$P,4,FALSE),IF(C419=4,VLOOKUP(B419,balance!$K:$P,5,FALSE),IF(C419=5,VLOOKUP(B419-1,balance!$K:$P,6,FALSE),0)))))</f>
        <v>2325</v>
      </c>
      <c r="F419">
        <v>53</v>
      </c>
      <c r="G419">
        <f>IF(C419=1,VLOOKUP(FoxFire!B419,balance!$U:$Z,2,FALSE),IF(C419=2,VLOOKUP(B419,balance!$U:$Z,3,FALSE),IF(C419=3,VLOOKUP(B419,balance!$U:$Z,4,FALSE),IF(C419=4,VLOOKUP(B419,balance!$U:$Z,5,FALSE),IF(C419=5,VLOOKUP(B419-1,balance!$U:$Z,6,FALSE),0)))))/100</f>
        <v>1.83E-3</v>
      </c>
      <c r="H419">
        <v>2</v>
      </c>
      <c r="I419" s="1">
        <f>IF(C419=1,VLOOKUP(FoxFire!B419,balance!$AF:$AJ,2,FALSE),IF(C419=2,VLOOKUP(B419,balance!$AF:$AJ,3,FALSE),IF(C419=3,VLOOKUP(B419,balance!$AF:$AJ,4,FALSE),IF(C419=4,VLOOKUP(B419,balance!$AF:$AJ,5,FALSE),IF(C419=5,VLOOKUP(B419,balance!$AF:$AK,6,FALSE),0)))))*1000000000000</f>
        <v>562500000000</v>
      </c>
    </row>
    <row r="420" spans="1:9" x14ac:dyDescent="0.3">
      <c r="A420">
        <v>418</v>
      </c>
      <c r="B420">
        <f t="shared" si="13"/>
        <v>84</v>
      </c>
      <c r="C420">
        <f t="shared" si="12"/>
        <v>4</v>
      </c>
      <c r="D420">
        <v>9026</v>
      </c>
      <c r="E420" s="1">
        <f>IF(C420=1,VLOOKUP(B420,balance!$K:$P,2,FALSE),IF(C420=2,VLOOKUP(B420,balance!$K:$P,3,FALSE),IF(C420=3,VLOOKUP(B420,balance!$K:$P,4,FALSE),IF(C420=4,VLOOKUP(B420,balance!$K:$P,5,FALSE),IF(C420=5,VLOOKUP(B420-1,balance!$K:$P,6,FALSE),0)))))</f>
        <v>2325</v>
      </c>
      <c r="F420">
        <v>53</v>
      </c>
      <c r="G420">
        <f>IF(C420=1,VLOOKUP(FoxFire!B420,balance!$U:$Z,2,FALSE),IF(C420=2,VLOOKUP(B420,balance!$U:$Z,3,FALSE),IF(C420=3,VLOOKUP(B420,balance!$U:$Z,4,FALSE),IF(C420=4,VLOOKUP(B420,balance!$U:$Z,5,FALSE),IF(C420=5,VLOOKUP(B420-1,balance!$U:$Z,6,FALSE),0)))))/100</f>
        <v>1.83E-3</v>
      </c>
      <c r="H420">
        <v>2</v>
      </c>
      <c r="I420" s="1">
        <f>IF(C420=1,VLOOKUP(FoxFire!B420,balance!$AF:$AJ,2,FALSE),IF(C420=2,VLOOKUP(B420,balance!$AF:$AJ,3,FALSE),IF(C420=3,VLOOKUP(B420,balance!$AF:$AJ,4,FALSE),IF(C420=4,VLOOKUP(B420,balance!$AF:$AJ,5,FALSE),IF(C420=5,VLOOKUP(B420,balance!$AF:$AK,6,FALSE),0)))))*1000000000000</f>
        <v>562500000000</v>
      </c>
    </row>
    <row r="421" spans="1:9" x14ac:dyDescent="0.3">
      <c r="A421">
        <v>419</v>
      </c>
      <c r="B421">
        <f t="shared" si="13"/>
        <v>85</v>
      </c>
      <c r="C421">
        <f t="shared" si="12"/>
        <v>5</v>
      </c>
      <c r="D421">
        <v>9026</v>
      </c>
      <c r="E421" s="1">
        <f>IF(C421=1,VLOOKUP(B421,balance!$K:$P,2,FALSE),IF(C421=2,VLOOKUP(B421,balance!$K:$P,3,FALSE),IF(C421=3,VLOOKUP(B421,balance!$K:$P,4,FALSE),IF(C421=4,VLOOKUP(B421,balance!$K:$P,5,FALSE),IF(C421=5,VLOOKUP(B421-1,balance!$K:$P,6,FALSE),0)))))</f>
        <v>40920</v>
      </c>
      <c r="F421">
        <v>53</v>
      </c>
      <c r="G421">
        <f>IF(C421=1,VLOOKUP(FoxFire!B421,balance!$U:$Z,2,FALSE),IF(C421=2,VLOOKUP(B421,balance!$U:$Z,3,FALSE),IF(C421=3,VLOOKUP(B421,balance!$U:$Z,4,FALSE),IF(C421=4,VLOOKUP(B421,balance!$U:$Z,5,FALSE),IF(C421=5,VLOOKUP(B421-1,balance!$U:$Z,6,FALSE),0)))))/100</f>
        <v>6.2048000000000005</v>
      </c>
      <c r="H421">
        <v>2</v>
      </c>
      <c r="I421" s="1">
        <f>IF(C421=1,VLOOKUP(FoxFire!B421,balance!$AF:$AJ,2,FALSE),IF(C421=2,VLOOKUP(B421,balance!$AF:$AJ,3,FALSE),IF(C421=3,VLOOKUP(B421,balance!$AF:$AJ,4,FALSE),IF(C421=4,VLOOKUP(B421,balance!$AF:$AJ,5,FALSE),IF(C421=5,VLOOKUP(B421,balance!$AF:$AK,6,FALSE),0)))))*1000000000000</f>
        <v>2300000000000</v>
      </c>
    </row>
    <row r="422" spans="1:9" x14ac:dyDescent="0.3">
      <c r="A422">
        <v>420</v>
      </c>
      <c r="B422">
        <f t="shared" si="13"/>
        <v>85</v>
      </c>
      <c r="C422">
        <f t="shared" si="12"/>
        <v>1</v>
      </c>
      <c r="D422">
        <v>9026</v>
      </c>
      <c r="E422" s="1">
        <f>IF(C422=1,VLOOKUP(B422,balance!$K:$P,2,FALSE),IF(C422=2,VLOOKUP(B422,balance!$K:$P,3,FALSE),IF(C422=3,VLOOKUP(B422,balance!$K:$P,4,FALSE),IF(C422=4,VLOOKUP(B422,balance!$K:$P,5,FALSE),IF(C422=5,VLOOKUP(B422-1,balance!$K:$P,6,FALSE),0)))))</f>
        <v>2350</v>
      </c>
      <c r="F422">
        <v>53</v>
      </c>
      <c r="G422">
        <f>IF(C422=1,VLOOKUP(FoxFire!B422,balance!$U:$Z,2,FALSE),IF(C422=2,VLOOKUP(B422,balance!$U:$Z,3,FALSE),IF(C422=3,VLOOKUP(B422,balance!$U:$Z,4,FALSE),IF(C422=4,VLOOKUP(B422,balance!$U:$Z,5,FALSE),IF(C422=5,VLOOKUP(B422-1,balance!$U:$Z,6,FALSE),0)))))/100</f>
        <v>1.8400000000000001E-3</v>
      </c>
      <c r="H422">
        <v>2</v>
      </c>
      <c r="I422" s="1">
        <f>IF(C422=1,VLOOKUP(FoxFire!B422,balance!$AF:$AJ,2,FALSE),IF(C422=2,VLOOKUP(B422,balance!$AF:$AJ,3,FALSE),IF(C422=3,VLOOKUP(B422,balance!$AF:$AJ,4,FALSE),IF(C422=4,VLOOKUP(B422,balance!$AF:$AJ,5,FALSE),IF(C422=5,VLOOKUP(B422,balance!$AF:$AK,6,FALSE),0)))))*1000000000000</f>
        <v>575000000000</v>
      </c>
    </row>
    <row r="423" spans="1:9" x14ac:dyDescent="0.3">
      <c r="A423">
        <v>421</v>
      </c>
      <c r="B423">
        <f t="shared" si="13"/>
        <v>85</v>
      </c>
      <c r="C423">
        <f t="shared" si="12"/>
        <v>2</v>
      </c>
      <c r="D423">
        <v>9026</v>
      </c>
      <c r="E423" s="1">
        <f>IF(C423=1,VLOOKUP(B423,balance!$K:$P,2,FALSE),IF(C423=2,VLOOKUP(B423,balance!$K:$P,3,FALSE),IF(C423=3,VLOOKUP(B423,balance!$K:$P,4,FALSE),IF(C423=4,VLOOKUP(B423,balance!$K:$P,5,FALSE),IF(C423=5,VLOOKUP(B423-1,balance!$K:$P,6,FALSE),0)))))</f>
        <v>2350</v>
      </c>
      <c r="F423">
        <v>53</v>
      </c>
      <c r="G423">
        <f>IF(C423=1,VLOOKUP(FoxFire!B423,balance!$U:$Z,2,FALSE),IF(C423=2,VLOOKUP(B423,balance!$U:$Z,3,FALSE),IF(C423=3,VLOOKUP(B423,balance!$U:$Z,4,FALSE),IF(C423=4,VLOOKUP(B423,balance!$U:$Z,5,FALSE),IF(C423=5,VLOOKUP(B423-1,balance!$U:$Z,6,FALSE),0)))))/100</f>
        <v>1.8400000000000001E-3</v>
      </c>
      <c r="H423">
        <v>2</v>
      </c>
      <c r="I423" s="1">
        <f>IF(C423=1,VLOOKUP(FoxFire!B423,balance!$AF:$AJ,2,FALSE),IF(C423=2,VLOOKUP(B423,balance!$AF:$AJ,3,FALSE),IF(C423=3,VLOOKUP(B423,balance!$AF:$AJ,4,FALSE),IF(C423=4,VLOOKUP(B423,balance!$AF:$AJ,5,FALSE),IF(C423=5,VLOOKUP(B423,balance!$AF:$AK,6,FALSE),0)))))*1000000000000</f>
        <v>575000000000</v>
      </c>
    </row>
    <row r="424" spans="1:9" x14ac:dyDescent="0.3">
      <c r="A424">
        <v>422</v>
      </c>
      <c r="B424">
        <f t="shared" si="13"/>
        <v>85</v>
      </c>
      <c r="C424">
        <f t="shared" si="12"/>
        <v>3</v>
      </c>
      <c r="D424">
        <v>9026</v>
      </c>
      <c r="E424" s="1">
        <f>IF(C424=1,VLOOKUP(B424,balance!$K:$P,2,FALSE),IF(C424=2,VLOOKUP(B424,balance!$K:$P,3,FALSE),IF(C424=3,VLOOKUP(B424,balance!$K:$P,4,FALSE),IF(C424=4,VLOOKUP(B424,balance!$K:$P,5,FALSE),IF(C424=5,VLOOKUP(B424-1,balance!$K:$P,6,FALSE),0)))))</f>
        <v>2350</v>
      </c>
      <c r="F424">
        <v>53</v>
      </c>
      <c r="G424">
        <f>IF(C424=1,VLOOKUP(FoxFire!B424,balance!$U:$Z,2,FALSE),IF(C424=2,VLOOKUP(B424,balance!$U:$Z,3,FALSE),IF(C424=3,VLOOKUP(B424,balance!$U:$Z,4,FALSE),IF(C424=4,VLOOKUP(B424,balance!$U:$Z,5,FALSE),IF(C424=5,VLOOKUP(B424-1,balance!$U:$Z,6,FALSE),0)))))/100</f>
        <v>1.8400000000000001E-3</v>
      </c>
      <c r="H424">
        <v>2</v>
      </c>
      <c r="I424" s="1">
        <f>IF(C424=1,VLOOKUP(FoxFire!B424,balance!$AF:$AJ,2,FALSE),IF(C424=2,VLOOKUP(B424,balance!$AF:$AJ,3,FALSE),IF(C424=3,VLOOKUP(B424,balance!$AF:$AJ,4,FALSE),IF(C424=4,VLOOKUP(B424,balance!$AF:$AJ,5,FALSE),IF(C424=5,VLOOKUP(B424,balance!$AF:$AK,6,FALSE),0)))))*1000000000000</f>
        <v>575000000000</v>
      </c>
    </row>
    <row r="425" spans="1:9" x14ac:dyDescent="0.3">
      <c r="A425">
        <v>423</v>
      </c>
      <c r="B425">
        <f t="shared" si="13"/>
        <v>85</v>
      </c>
      <c r="C425">
        <f t="shared" si="12"/>
        <v>4</v>
      </c>
      <c r="D425">
        <v>9026</v>
      </c>
      <c r="E425" s="1">
        <f>IF(C425=1,VLOOKUP(B425,balance!$K:$P,2,FALSE),IF(C425=2,VLOOKUP(B425,balance!$K:$P,3,FALSE),IF(C425=3,VLOOKUP(B425,balance!$K:$P,4,FALSE),IF(C425=4,VLOOKUP(B425,balance!$K:$P,5,FALSE),IF(C425=5,VLOOKUP(B425-1,balance!$K:$P,6,FALSE),0)))))</f>
        <v>2350</v>
      </c>
      <c r="F425">
        <v>53</v>
      </c>
      <c r="G425">
        <f>IF(C425=1,VLOOKUP(FoxFire!B425,balance!$U:$Z,2,FALSE),IF(C425=2,VLOOKUP(B425,balance!$U:$Z,3,FALSE),IF(C425=3,VLOOKUP(B425,balance!$U:$Z,4,FALSE),IF(C425=4,VLOOKUP(B425,balance!$U:$Z,5,FALSE),IF(C425=5,VLOOKUP(B425-1,balance!$U:$Z,6,FALSE),0)))))/100</f>
        <v>1.8400000000000001E-3</v>
      </c>
      <c r="H425">
        <v>2</v>
      </c>
      <c r="I425" s="1">
        <f>IF(C425=1,VLOOKUP(FoxFire!B425,balance!$AF:$AJ,2,FALSE),IF(C425=2,VLOOKUP(B425,balance!$AF:$AJ,3,FALSE),IF(C425=3,VLOOKUP(B425,balance!$AF:$AJ,4,FALSE),IF(C425=4,VLOOKUP(B425,balance!$AF:$AJ,5,FALSE),IF(C425=5,VLOOKUP(B425,balance!$AF:$AK,6,FALSE),0)))))*1000000000000</f>
        <v>575000000000</v>
      </c>
    </row>
    <row r="426" spans="1:9" x14ac:dyDescent="0.3">
      <c r="A426">
        <v>424</v>
      </c>
      <c r="B426">
        <f t="shared" si="13"/>
        <v>86</v>
      </c>
      <c r="C426">
        <f t="shared" si="12"/>
        <v>5</v>
      </c>
      <c r="D426">
        <v>9026</v>
      </c>
      <c r="E426" s="1">
        <f>IF(C426=1,VLOOKUP(B426,balance!$K:$P,2,FALSE),IF(C426=2,VLOOKUP(B426,balance!$K:$P,3,FALSE),IF(C426=3,VLOOKUP(B426,balance!$K:$P,4,FALSE),IF(C426=4,VLOOKUP(B426,balance!$K:$P,5,FALSE),IF(C426=5,VLOOKUP(B426-1,balance!$K:$P,6,FALSE),0)))))</f>
        <v>41830</v>
      </c>
      <c r="F426">
        <v>53</v>
      </c>
      <c r="G426">
        <f>IF(C426=1,VLOOKUP(FoxFire!B426,balance!$U:$Z,2,FALSE),IF(C426=2,VLOOKUP(B426,balance!$U:$Z,3,FALSE),IF(C426=3,VLOOKUP(B426,balance!$U:$Z,4,FALSE),IF(C426=4,VLOOKUP(B426,balance!$U:$Z,5,FALSE),IF(C426=5,VLOOKUP(B426-1,balance!$U:$Z,6,FALSE),0)))))/100</f>
        <v>6.8634000000000004</v>
      </c>
      <c r="H426">
        <v>2</v>
      </c>
      <c r="I426" s="1">
        <f>IF(C426=1,VLOOKUP(FoxFire!B426,balance!$AF:$AJ,2,FALSE),IF(C426=2,VLOOKUP(B426,balance!$AF:$AJ,3,FALSE),IF(C426=3,VLOOKUP(B426,balance!$AF:$AJ,4,FALSE),IF(C426=4,VLOOKUP(B426,balance!$AF:$AJ,5,FALSE),IF(C426=5,VLOOKUP(B426,balance!$AF:$AK,6,FALSE),0)))))*1000000000000</f>
        <v>2350000000000</v>
      </c>
    </row>
    <row r="427" spans="1:9" x14ac:dyDescent="0.3">
      <c r="A427">
        <v>425</v>
      </c>
      <c r="B427">
        <f t="shared" si="13"/>
        <v>86</v>
      </c>
      <c r="C427">
        <f t="shared" si="12"/>
        <v>1</v>
      </c>
      <c r="D427">
        <v>9026</v>
      </c>
      <c r="E427" s="1">
        <f>IF(C427=1,VLOOKUP(B427,balance!$K:$P,2,FALSE),IF(C427=2,VLOOKUP(B427,balance!$K:$P,3,FALSE),IF(C427=3,VLOOKUP(B427,balance!$K:$P,4,FALSE),IF(C427=4,VLOOKUP(B427,balance!$K:$P,5,FALSE),IF(C427=5,VLOOKUP(B427-1,balance!$K:$P,6,FALSE),0)))))</f>
        <v>2375</v>
      </c>
      <c r="F427">
        <v>53</v>
      </c>
      <c r="G427">
        <f>IF(C427=1,VLOOKUP(FoxFire!B427,balance!$U:$Z,2,FALSE),IF(C427=2,VLOOKUP(B427,balance!$U:$Z,3,FALSE),IF(C427=3,VLOOKUP(B427,balance!$U:$Z,4,FALSE),IF(C427=4,VLOOKUP(B427,balance!$U:$Z,5,FALSE),IF(C427=5,VLOOKUP(B427-1,balance!$U:$Z,6,FALSE),0)))))/100</f>
        <v>1.8500000000000001E-3</v>
      </c>
      <c r="H427">
        <v>2</v>
      </c>
      <c r="I427" s="1">
        <f>IF(C427=1,VLOOKUP(FoxFire!B427,balance!$AF:$AJ,2,FALSE),IF(C427=2,VLOOKUP(B427,balance!$AF:$AJ,3,FALSE),IF(C427=3,VLOOKUP(B427,balance!$AF:$AJ,4,FALSE),IF(C427=4,VLOOKUP(B427,balance!$AF:$AJ,5,FALSE),IF(C427=5,VLOOKUP(B427,balance!$AF:$AK,6,FALSE),0)))))*1000000000000</f>
        <v>587500000000</v>
      </c>
    </row>
    <row r="428" spans="1:9" x14ac:dyDescent="0.3">
      <c r="A428">
        <v>426</v>
      </c>
      <c r="B428">
        <f t="shared" si="13"/>
        <v>86</v>
      </c>
      <c r="C428">
        <f t="shared" si="12"/>
        <v>2</v>
      </c>
      <c r="D428">
        <v>9026</v>
      </c>
      <c r="E428" s="1">
        <f>IF(C428=1,VLOOKUP(B428,balance!$K:$P,2,FALSE),IF(C428=2,VLOOKUP(B428,balance!$K:$P,3,FALSE),IF(C428=3,VLOOKUP(B428,balance!$K:$P,4,FALSE),IF(C428=4,VLOOKUP(B428,balance!$K:$P,5,FALSE),IF(C428=5,VLOOKUP(B428-1,balance!$K:$P,6,FALSE),0)))))</f>
        <v>2375</v>
      </c>
      <c r="F428">
        <v>53</v>
      </c>
      <c r="G428">
        <f>IF(C428=1,VLOOKUP(FoxFire!B428,balance!$U:$Z,2,FALSE),IF(C428=2,VLOOKUP(B428,balance!$U:$Z,3,FALSE),IF(C428=3,VLOOKUP(B428,balance!$U:$Z,4,FALSE),IF(C428=4,VLOOKUP(B428,balance!$U:$Z,5,FALSE),IF(C428=5,VLOOKUP(B428-1,balance!$U:$Z,6,FALSE),0)))))/100</f>
        <v>1.8500000000000001E-3</v>
      </c>
      <c r="H428">
        <v>2</v>
      </c>
      <c r="I428" s="1">
        <f>IF(C428=1,VLOOKUP(FoxFire!B428,balance!$AF:$AJ,2,FALSE),IF(C428=2,VLOOKUP(B428,balance!$AF:$AJ,3,FALSE),IF(C428=3,VLOOKUP(B428,balance!$AF:$AJ,4,FALSE),IF(C428=4,VLOOKUP(B428,balance!$AF:$AJ,5,FALSE),IF(C428=5,VLOOKUP(B428,balance!$AF:$AK,6,FALSE),0)))))*1000000000000</f>
        <v>587500000000</v>
      </c>
    </row>
    <row r="429" spans="1:9" x14ac:dyDescent="0.3">
      <c r="A429">
        <v>427</v>
      </c>
      <c r="B429">
        <f t="shared" si="13"/>
        <v>86</v>
      </c>
      <c r="C429">
        <f t="shared" si="12"/>
        <v>3</v>
      </c>
      <c r="D429">
        <v>9026</v>
      </c>
      <c r="E429" s="1">
        <f>IF(C429=1,VLOOKUP(B429,balance!$K:$P,2,FALSE),IF(C429=2,VLOOKUP(B429,balance!$K:$P,3,FALSE),IF(C429=3,VLOOKUP(B429,balance!$K:$P,4,FALSE),IF(C429=4,VLOOKUP(B429,balance!$K:$P,5,FALSE),IF(C429=5,VLOOKUP(B429-1,balance!$K:$P,6,FALSE),0)))))</f>
        <v>2375</v>
      </c>
      <c r="F429">
        <v>53</v>
      </c>
      <c r="G429">
        <f>IF(C429=1,VLOOKUP(FoxFire!B429,balance!$U:$Z,2,FALSE),IF(C429=2,VLOOKUP(B429,balance!$U:$Z,3,FALSE),IF(C429=3,VLOOKUP(B429,balance!$U:$Z,4,FALSE),IF(C429=4,VLOOKUP(B429,balance!$U:$Z,5,FALSE),IF(C429=5,VLOOKUP(B429-1,balance!$U:$Z,6,FALSE),0)))))/100</f>
        <v>1.8500000000000001E-3</v>
      </c>
      <c r="H429">
        <v>2</v>
      </c>
      <c r="I429" s="1">
        <f>IF(C429=1,VLOOKUP(FoxFire!B429,balance!$AF:$AJ,2,FALSE),IF(C429=2,VLOOKUP(B429,balance!$AF:$AJ,3,FALSE),IF(C429=3,VLOOKUP(B429,balance!$AF:$AJ,4,FALSE),IF(C429=4,VLOOKUP(B429,balance!$AF:$AJ,5,FALSE),IF(C429=5,VLOOKUP(B429,balance!$AF:$AK,6,FALSE),0)))))*1000000000000</f>
        <v>587500000000</v>
      </c>
    </row>
    <row r="430" spans="1:9" x14ac:dyDescent="0.3">
      <c r="A430">
        <v>428</v>
      </c>
      <c r="B430">
        <f t="shared" si="13"/>
        <v>86</v>
      </c>
      <c r="C430">
        <f t="shared" si="12"/>
        <v>4</v>
      </c>
      <c r="D430">
        <v>9026</v>
      </c>
      <c r="E430" s="1">
        <f>IF(C430=1,VLOOKUP(B430,balance!$K:$P,2,FALSE),IF(C430=2,VLOOKUP(B430,balance!$K:$P,3,FALSE),IF(C430=3,VLOOKUP(B430,balance!$K:$P,4,FALSE),IF(C430=4,VLOOKUP(B430,balance!$K:$P,5,FALSE),IF(C430=5,VLOOKUP(B430-1,balance!$K:$P,6,FALSE),0)))))</f>
        <v>2375</v>
      </c>
      <c r="F430">
        <v>53</v>
      </c>
      <c r="G430">
        <f>IF(C430=1,VLOOKUP(FoxFire!B430,balance!$U:$Z,2,FALSE),IF(C430=2,VLOOKUP(B430,balance!$U:$Z,3,FALSE),IF(C430=3,VLOOKUP(B430,balance!$U:$Z,4,FALSE),IF(C430=4,VLOOKUP(B430,balance!$U:$Z,5,FALSE),IF(C430=5,VLOOKUP(B430-1,balance!$U:$Z,6,FALSE),0)))))/100</f>
        <v>1.8500000000000001E-3</v>
      </c>
      <c r="H430">
        <v>2</v>
      </c>
      <c r="I430" s="1">
        <f>IF(C430=1,VLOOKUP(FoxFire!B430,balance!$AF:$AJ,2,FALSE),IF(C430=2,VLOOKUP(B430,balance!$AF:$AJ,3,FALSE),IF(C430=3,VLOOKUP(B430,balance!$AF:$AJ,4,FALSE),IF(C430=4,VLOOKUP(B430,balance!$AF:$AJ,5,FALSE),IF(C430=5,VLOOKUP(B430,balance!$AF:$AK,6,FALSE),0)))))*1000000000000</f>
        <v>587500000000</v>
      </c>
    </row>
    <row r="431" spans="1:9" x14ac:dyDescent="0.3">
      <c r="A431">
        <v>429</v>
      </c>
      <c r="B431">
        <f t="shared" si="13"/>
        <v>87</v>
      </c>
      <c r="C431">
        <f t="shared" si="12"/>
        <v>5</v>
      </c>
      <c r="D431">
        <v>9026</v>
      </c>
      <c r="E431" s="1">
        <f>IF(C431=1,VLOOKUP(B431,balance!$K:$P,2,FALSE),IF(C431=2,VLOOKUP(B431,balance!$K:$P,3,FALSE),IF(C431=3,VLOOKUP(B431,balance!$K:$P,4,FALSE),IF(C431=4,VLOOKUP(B431,balance!$K:$P,5,FALSE),IF(C431=5,VLOOKUP(B431-1,balance!$K:$P,6,FALSE),0)))))</f>
        <v>42750</v>
      </c>
      <c r="F431">
        <v>53</v>
      </c>
      <c r="G431">
        <f>IF(C431=1,VLOOKUP(FoxFire!B431,balance!$U:$Z,2,FALSE),IF(C431=2,VLOOKUP(B431,balance!$U:$Z,3,FALSE),IF(C431=3,VLOOKUP(B431,balance!$U:$Z,4,FALSE),IF(C431=4,VLOOKUP(B431,balance!$U:$Z,5,FALSE),IF(C431=5,VLOOKUP(B431-1,balance!$U:$Z,6,FALSE),0)))))/100</f>
        <v>7.5914999999999999</v>
      </c>
      <c r="H431">
        <v>2</v>
      </c>
      <c r="I431" s="1">
        <f>IF(C431=1,VLOOKUP(FoxFire!B431,balance!$AF:$AJ,2,FALSE),IF(C431=2,VLOOKUP(B431,balance!$AF:$AJ,3,FALSE),IF(C431=3,VLOOKUP(B431,balance!$AF:$AJ,4,FALSE),IF(C431=4,VLOOKUP(B431,balance!$AF:$AJ,5,FALSE),IF(C431=5,VLOOKUP(B431,balance!$AF:$AK,6,FALSE),0)))))*1000000000000</f>
        <v>2400000000000</v>
      </c>
    </row>
    <row r="432" spans="1:9" x14ac:dyDescent="0.3">
      <c r="A432">
        <v>430</v>
      </c>
      <c r="B432">
        <f t="shared" si="13"/>
        <v>87</v>
      </c>
      <c r="C432">
        <f t="shared" si="12"/>
        <v>1</v>
      </c>
      <c r="D432">
        <v>9026</v>
      </c>
      <c r="E432" s="1">
        <f>IF(C432=1,VLOOKUP(B432,balance!$K:$P,2,FALSE),IF(C432=2,VLOOKUP(B432,balance!$K:$P,3,FALSE),IF(C432=3,VLOOKUP(B432,balance!$K:$P,4,FALSE),IF(C432=4,VLOOKUP(B432,balance!$K:$P,5,FALSE),IF(C432=5,VLOOKUP(B432-1,balance!$K:$P,6,FALSE),0)))))</f>
        <v>2400</v>
      </c>
      <c r="F432">
        <v>53</v>
      </c>
      <c r="G432">
        <f>IF(C432=1,VLOOKUP(FoxFire!B432,balance!$U:$Z,2,FALSE),IF(C432=2,VLOOKUP(B432,balance!$U:$Z,3,FALSE),IF(C432=3,VLOOKUP(B432,balance!$U:$Z,4,FALSE),IF(C432=4,VLOOKUP(B432,balance!$U:$Z,5,FALSE),IF(C432=5,VLOOKUP(B432-1,balance!$U:$Z,6,FALSE),0)))))/100</f>
        <v>1.8599999999999999E-3</v>
      </c>
      <c r="H432">
        <v>2</v>
      </c>
      <c r="I432" s="1">
        <f>IF(C432=1,VLOOKUP(FoxFire!B432,balance!$AF:$AJ,2,FALSE),IF(C432=2,VLOOKUP(B432,balance!$AF:$AJ,3,FALSE),IF(C432=3,VLOOKUP(B432,balance!$AF:$AJ,4,FALSE),IF(C432=4,VLOOKUP(B432,balance!$AF:$AJ,5,FALSE),IF(C432=5,VLOOKUP(B432,balance!$AF:$AK,6,FALSE),0)))))*1000000000000</f>
        <v>600000000000</v>
      </c>
    </row>
    <row r="433" spans="1:9" x14ac:dyDescent="0.3">
      <c r="A433">
        <v>431</v>
      </c>
      <c r="B433">
        <f t="shared" si="13"/>
        <v>87</v>
      </c>
      <c r="C433">
        <f t="shared" si="12"/>
        <v>2</v>
      </c>
      <c r="D433">
        <v>9026</v>
      </c>
      <c r="E433" s="1">
        <f>IF(C433=1,VLOOKUP(B433,balance!$K:$P,2,FALSE),IF(C433=2,VLOOKUP(B433,balance!$K:$P,3,FALSE),IF(C433=3,VLOOKUP(B433,balance!$K:$P,4,FALSE),IF(C433=4,VLOOKUP(B433,balance!$K:$P,5,FALSE),IF(C433=5,VLOOKUP(B433-1,balance!$K:$P,6,FALSE),0)))))</f>
        <v>2400</v>
      </c>
      <c r="F433">
        <v>53</v>
      </c>
      <c r="G433">
        <f>IF(C433=1,VLOOKUP(FoxFire!B433,balance!$U:$Z,2,FALSE),IF(C433=2,VLOOKUP(B433,balance!$U:$Z,3,FALSE),IF(C433=3,VLOOKUP(B433,balance!$U:$Z,4,FALSE),IF(C433=4,VLOOKUP(B433,balance!$U:$Z,5,FALSE),IF(C433=5,VLOOKUP(B433-1,balance!$U:$Z,6,FALSE),0)))))/100</f>
        <v>1.8599999999999999E-3</v>
      </c>
      <c r="H433">
        <v>2</v>
      </c>
      <c r="I433" s="1">
        <f>IF(C433=1,VLOOKUP(FoxFire!B433,balance!$AF:$AJ,2,FALSE),IF(C433=2,VLOOKUP(B433,balance!$AF:$AJ,3,FALSE),IF(C433=3,VLOOKUP(B433,balance!$AF:$AJ,4,FALSE),IF(C433=4,VLOOKUP(B433,balance!$AF:$AJ,5,FALSE),IF(C433=5,VLOOKUP(B433,balance!$AF:$AK,6,FALSE),0)))))*1000000000000</f>
        <v>600000000000</v>
      </c>
    </row>
    <row r="434" spans="1:9" x14ac:dyDescent="0.3">
      <c r="A434">
        <v>432</v>
      </c>
      <c r="B434">
        <f t="shared" si="13"/>
        <v>87</v>
      </c>
      <c r="C434">
        <f t="shared" si="12"/>
        <v>3</v>
      </c>
      <c r="D434">
        <v>9026</v>
      </c>
      <c r="E434" s="1">
        <f>IF(C434=1,VLOOKUP(B434,balance!$K:$P,2,FALSE),IF(C434=2,VLOOKUP(B434,balance!$K:$P,3,FALSE),IF(C434=3,VLOOKUP(B434,balance!$K:$P,4,FALSE),IF(C434=4,VLOOKUP(B434,balance!$K:$P,5,FALSE),IF(C434=5,VLOOKUP(B434-1,balance!$K:$P,6,FALSE),0)))))</f>
        <v>2400</v>
      </c>
      <c r="F434">
        <v>53</v>
      </c>
      <c r="G434">
        <f>IF(C434=1,VLOOKUP(FoxFire!B434,balance!$U:$Z,2,FALSE),IF(C434=2,VLOOKUP(B434,balance!$U:$Z,3,FALSE),IF(C434=3,VLOOKUP(B434,balance!$U:$Z,4,FALSE),IF(C434=4,VLOOKUP(B434,balance!$U:$Z,5,FALSE),IF(C434=5,VLOOKUP(B434-1,balance!$U:$Z,6,FALSE),0)))))/100</f>
        <v>1.8599999999999999E-3</v>
      </c>
      <c r="H434">
        <v>2</v>
      </c>
      <c r="I434" s="1">
        <f>IF(C434=1,VLOOKUP(FoxFire!B434,balance!$AF:$AJ,2,FALSE),IF(C434=2,VLOOKUP(B434,balance!$AF:$AJ,3,FALSE),IF(C434=3,VLOOKUP(B434,balance!$AF:$AJ,4,FALSE),IF(C434=4,VLOOKUP(B434,balance!$AF:$AJ,5,FALSE),IF(C434=5,VLOOKUP(B434,balance!$AF:$AK,6,FALSE),0)))))*1000000000000</f>
        <v>600000000000</v>
      </c>
    </row>
    <row r="435" spans="1:9" x14ac:dyDescent="0.3">
      <c r="A435">
        <v>433</v>
      </c>
      <c r="B435">
        <f t="shared" si="13"/>
        <v>87</v>
      </c>
      <c r="C435">
        <f t="shared" si="12"/>
        <v>4</v>
      </c>
      <c r="D435">
        <v>9026</v>
      </c>
      <c r="E435" s="1">
        <f>IF(C435=1,VLOOKUP(B435,balance!$K:$P,2,FALSE),IF(C435=2,VLOOKUP(B435,balance!$K:$P,3,FALSE),IF(C435=3,VLOOKUP(B435,balance!$K:$P,4,FALSE),IF(C435=4,VLOOKUP(B435,balance!$K:$P,5,FALSE),IF(C435=5,VLOOKUP(B435-1,balance!$K:$P,6,FALSE),0)))))</f>
        <v>2400</v>
      </c>
      <c r="F435">
        <v>53</v>
      </c>
      <c r="G435">
        <f>IF(C435=1,VLOOKUP(FoxFire!B435,balance!$U:$Z,2,FALSE),IF(C435=2,VLOOKUP(B435,balance!$U:$Z,3,FALSE),IF(C435=3,VLOOKUP(B435,balance!$U:$Z,4,FALSE),IF(C435=4,VLOOKUP(B435,balance!$U:$Z,5,FALSE),IF(C435=5,VLOOKUP(B435-1,balance!$U:$Z,6,FALSE),0)))))/100</f>
        <v>1.8599999999999999E-3</v>
      </c>
      <c r="H435">
        <v>2</v>
      </c>
      <c r="I435" s="1">
        <f>IF(C435=1,VLOOKUP(FoxFire!B435,balance!$AF:$AJ,2,FALSE),IF(C435=2,VLOOKUP(B435,balance!$AF:$AJ,3,FALSE),IF(C435=3,VLOOKUP(B435,balance!$AF:$AJ,4,FALSE),IF(C435=4,VLOOKUP(B435,balance!$AF:$AJ,5,FALSE),IF(C435=5,VLOOKUP(B435,balance!$AF:$AK,6,FALSE),0)))))*1000000000000</f>
        <v>600000000000</v>
      </c>
    </row>
    <row r="436" spans="1:9" x14ac:dyDescent="0.3">
      <c r="A436">
        <v>434</v>
      </c>
      <c r="B436">
        <f t="shared" si="13"/>
        <v>88</v>
      </c>
      <c r="C436">
        <f t="shared" si="12"/>
        <v>5</v>
      </c>
      <c r="D436">
        <v>9026</v>
      </c>
      <c r="E436" s="1">
        <f>IF(C436=1,VLOOKUP(B436,balance!$K:$P,2,FALSE),IF(C436=2,VLOOKUP(B436,balance!$K:$P,3,FALSE),IF(C436=3,VLOOKUP(B436,balance!$K:$P,4,FALSE),IF(C436=4,VLOOKUP(B436,balance!$K:$P,5,FALSE),IF(C436=5,VLOOKUP(B436-1,balance!$K:$P,6,FALSE),0)))))</f>
        <v>43680</v>
      </c>
      <c r="F436">
        <v>53</v>
      </c>
      <c r="G436">
        <f>IF(C436=1,VLOOKUP(FoxFire!B436,balance!$U:$Z,2,FALSE),IF(C436=2,VLOOKUP(B436,balance!$U:$Z,3,FALSE),IF(C436=3,VLOOKUP(B436,balance!$U:$Z,4,FALSE),IF(C436=4,VLOOKUP(B436,balance!$U:$Z,5,FALSE),IF(C436=5,VLOOKUP(B436-1,balance!$U:$Z,6,FALSE),0)))))/100</f>
        <v>8.3964999999999996</v>
      </c>
      <c r="H436">
        <v>2</v>
      </c>
      <c r="I436" s="1">
        <f>IF(C436=1,VLOOKUP(FoxFire!B436,balance!$AF:$AJ,2,FALSE),IF(C436=2,VLOOKUP(B436,balance!$AF:$AJ,3,FALSE),IF(C436=3,VLOOKUP(B436,balance!$AF:$AJ,4,FALSE),IF(C436=4,VLOOKUP(B436,balance!$AF:$AJ,5,FALSE),IF(C436=5,VLOOKUP(B436,balance!$AF:$AK,6,FALSE),0)))))*1000000000000</f>
        <v>2450000000000</v>
      </c>
    </row>
    <row r="437" spans="1:9" x14ac:dyDescent="0.3">
      <c r="A437">
        <v>435</v>
      </c>
      <c r="B437">
        <f t="shared" si="13"/>
        <v>88</v>
      </c>
      <c r="C437">
        <f t="shared" si="12"/>
        <v>1</v>
      </c>
      <c r="D437">
        <v>9026</v>
      </c>
      <c r="E437" s="1">
        <f>IF(C437=1,VLOOKUP(B437,balance!$K:$P,2,FALSE),IF(C437=2,VLOOKUP(B437,balance!$K:$P,3,FALSE),IF(C437=3,VLOOKUP(B437,balance!$K:$P,4,FALSE),IF(C437=4,VLOOKUP(B437,balance!$K:$P,5,FALSE),IF(C437=5,VLOOKUP(B437-1,balance!$K:$P,6,FALSE),0)))))</f>
        <v>2425</v>
      </c>
      <c r="F437">
        <v>53</v>
      </c>
      <c r="G437">
        <f>IF(C437=1,VLOOKUP(FoxFire!B437,balance!$U:$Z,2,FALSE),IF(C437=2,VLOOKUP(B437,balance!$U:$Z,3,FALSE),IF(C437=3,VLOOKUP(B437,balance!$U:$Z,4,FALSE),IF(C437=4,VLOOKUP(B437,balance!$U:$Z,5,FALSE),IF(C437=5,VLOOKUP(B437-1,balance!$U:$Z,6,FALSE),0)))))/100</f>
        <v>1.8699999999999999E-3</v>
      </c>
      <c r="H437">
        <v>2</v>
      </c>
      <c r="I437" s="1">
        <f>IF(C437=1,VLOOKUP(FoxFire!B437,balance!$AF:$AJ,2,FALSE),IF(C437=2,VLOOKUP(B437,balance!$AF:$AJ,3,FALSE),IF(C437=3,VLOOKUP(B437,balance!$AF:$AJ,4,FALSE),IF(C437=4,VLOOKUP(B437,balance!$AF:$AJ,5,FALSE),IF(C437=5,VLOOKUP(B437,balance!$AF:$AK,6,FALSE),0)))))*1000000000000</f>
        <v>612500000000</v>
      </c>
    </row>
    <row r="438" spans="1:9" x14ac:dyDescent="0.3">
      <c r="A438">
        <v>436</v>
      </c>
      <c r="B438">
        <f t="shared" si="13"/>
        <v>88</v>
      </c>
      <c r="C438">
        <f t="shared" si="12"/>
        <v>2</v>
      </c>
      <c r="D438">
        <v>9026</v>
      </c>
      <c r="E438" s="1">
        <f>IF(C438=1,VLOOKUP(B438,balance!$K:$P,2,FALSE),IF(C438=2,VLOOKUP(B438,balance!$K:$P,3,FALSE),IF(C438=3,VLOOKUP(B438,balance!$K:$P,4,FALSE),IF(C438=4,VLOOKUP(B438,balance!$K:$P,5,FALSE),IF(C438=5,VLOOKUP(B438-1,balance!$K:$P,6,FALSE),0)))))</f>
        <v>2425</v>
      </c>
      <c r="F438">
        <v>53</v>
      </c>
      <c r="G438">
        <f>IF(C438=1,VLOOKUP(FoxFire!B438,balance!$U:$Z,2,FALSE),IF(C438=2,VLOOKUP(B438,balance!$U:$Z,3,FALSE),IF(C438=3,VLOOKUP(B438,balance!$U:$Z,4,FALSE),IF(C438=4,VLOOKUP(B438,balance!$U:$Z,5,FALSE),IF(C438=5,VLOOKUP(B438-1,balance!$U:$Z,6,FALSE),0)))))/100</f>
        <v>1.8699999999999999E-3</v>
      </c>
      <c r="H438">
        <v>2</v>
      </c>
      <c r="I438" s="1">
        <f>IF(C438=1,VLOOKUP(FoxFire!B438,balance!$AF:$AJ,2,FALSE),IF(C438=2,VLOOKUP(B438,balance!$AF:$AJ,3,FALSE),IF(C438=3,VLOOKUP(B438,balance!$AF:$AJ,4,FALSE),IF(C438=4,VLOOKUP(B438,balance!$AF:$AJ,5,FALSE),IF(C438=5,VLOOKUP(B438,balance!$AF:$AK,6,FALSE),0)))))*1000000000000</f>
        <v>612500000000</v>
      </c>
    </row>
    <row r="439" spans="1:9" x14ac:dyDescent="0.3">
      <c r="A439">
        <v>437</v>
      </c>
      <c r="B439">
        <f t="shared" si="13"/>
        <v>88</v>
      </c>
      <c r="C439">
        <f t="shared" si="12"/>
        <v>3</v>
      </c>
      <c r="D439">
        <v>9026</v>
      </c>
      <c r="E439" s="1">
        <f>IF(C439=1,VLOOKUP(B439,balance!$K:$P,2,FALSE),IF(C439=2,VLOOKUP(B439,balance!$K:$P,3,FALSE),IF(C439=3,VLOOKUP(B439,balance!$K:$P,4,FALSE),IF(C439=4,VLOOKUP(B439,balance!$K:$P,5,FALSE),IF(C439=5,VLOOKUP(B439-1,balance!$K:$P,6,FALSE),0)))))</f>
        <v>2425</v>
      </c>
      <c r="F439">
        <v>53</v>
      </c>
      <c r="G439">
        <f>IF(C439=1,VLOOKUP(FoxFire!B439,balance!$U:$Z,2,FALSE),IF(C439=2,VLOOKUP(B439,balance!$U:$Z,3,FALSE),IF(C439=3,VLOOKUP(B439,balance!$U:$Z,4,FALSE),IF(C439=4,VLOOKUP(B439,balance!$U:$Z,5,FALSE),IF(C439=5,VLOOKUP(B439-1,balance!$U:$Z,6,FALSE),0)))))/100</f>
        <v>1.8699999999999999E-3</v>
      </c>
      <c r="H439">
        <v>2</v>
      </c>
      <c r="I439" s="1">
        <f>IF(C439=1,VLOOKUP(FoxFire!B439,balance!$AF:$AJ,2,FALSE),IF(C439=2,VLOOKUP(B439,balance!$AF:$AJ,3,FALSE),IF(C439=3,VLOOKUP(B439,balance!$AF:$AJ,4,FALSE),IF(C439=4,VLOOKUP(B439,balance!$AF:$AJ,5,FALSE),IF(C439=5,VLOOKUP(B439,balance!$AF:$AK,6,FALSE),0)))))*1000000000000</f>
        <v>612500000000</v>
      </c>
    </row>
    <row r="440" spans="1:9" x14ac:dyDescent="0.3">
      <c r="A440">
        <v>438</v>
      </c>
      <c r="B440">
        <f t="shared" si="13"/>
        <v>88</v>
      </c>
      <c r="C440">
        <f t="shared" si="12"/>
        <v>4</v>
      </c>
      <c r="D440">
        <v>9026</v>
      </c>
      <c r="E440" s="1">
        <f>IF(C440=1,VLOOKUP(B440,balance!$K:$P,2,FALSE),IF(C440=2,VLOOKUP(B440,balance!$K:$P,3,FALSE),IF(C440=3,VLOOKUP(B440,balance!$K:$P,4,FALSE),IF(C440=4,VLOOKUP(B440,balance!$K:$P,5,FALSE),IF(C440=5,VLOOKUP(B440-1,balance!$K:$P,6,FALSE),0)))))</f>
        <v>2425</v>
      </c>
      <c r="F440">
        <v>53</v>
      </c>
      <c r="G440">
        <f>IF(C440=1,VLOOKUP(FoxFire!B440,balance!$U:$Z,2,FALSE),IF(C440=2,VLOOKUP(B440,balance!$U:$Z,3,FALSE),IF(C440=3,VLOOKUP(B440,balance!$U:$Z,4,FALSE),IF(C440=4,VLOOKUP(B440,balance!$U:$Z,5,FALSE),IF(C440=5,VLOOKUP(B440-1,balance!$U:$Z,6,FALSE),0)))))/100</f>
        <v>1.8699999999999999E-3</v>
      </c>
      <c r="H440">
        <v>2</v>
      </c>
      <c r="I440" s="1">
        <f>IF(C440=1,VLOOKUP(FoxFire!B440,balance!$AF:$AJ,2,FALSE),IF(C440=2,VLOOKUP(B440,balance!$AF:$AJ,3,FALSE),IF(C440=3,VLOOKUP(B440,balance!$AF:$AJ,4,FALSE),IF(C440=4,VLOOKUP(B440,balance!$AF:$AJ,5,FALSE),IF(C440=5,VLOOKUP(B440,balance!$AF:$AK,6,FALSE),0)))))*1000000000000</f>
        <v>612500000000</v>
      </c>
    </row>
    <row r="441" spans="1:9" x14ac:dyDescent="0.3">
      <c r="A441">
        <v>439</v>
      </c>
      <c r="B441">
        <f t="shared" si="13"/>
        <v>89</v>
      </c>
      <c r="C441">
        <f t="shared" si="12"/>
        <v>5</v>
      </c>
      <c r="D441">
        <v>9026</v>
      </c>
      <c r="E441" s="1">
        <f>IF(C441=1,VLOOKUP(B441,balance!$K:$P,2,FALSE),IF(C441=2,VLOOKUP(B441,balance!$K:$P,3,FALSE),IF(C441=3,VLOOKUP(B441,balance!$K:$P,4,FALSE),IF(C441=4,VLOOKUP(B441,balance!$K:$P,5,FALSE),IF(C441=5,VLOOKUP(B441-1,balance!$K:$P,6,FALSE),0)))))</f>
        <v>44620</v>
      </c>
      <c r="F441">
        <v>53</v>
      </c>
      <c r="G441">
        <f>IF(C441=1,VLOOKUP(FoxFire!B441,balance!$U:$Z,2,FALSE),IF(C441=2,VLOOKUP(B441,balance!$U:$Z,3,FALSE),IF(C441=3,VLOOKUP(B441,balance!$U:$Z,4,FALSE),IF(C441=4,VLOOKUP(B441,balance!$U:$Z,5,FALSE),IF(C441=5,VLOOKUP(B441-1,balance!$U:$Z,6,FALSE),0)))))/100</f>
        <v>9.2865000000000002</v>
      </c>
      <c r="H441">
        <v>2</v>
      </c>
      <c r="I441" s="1">
        <f>IF(C441=1,VLOOKUP(FoxFire!B441,balance!$AF:$AJ,2,FALSE),IF(C441=2,VLOOKUP(B441,balance!$AF:$AJ,3,FALSE),IF(C441=3,VLOOKUP(B441,balance!$AF:$AJ,4,FALSE),IF(C441=4,VLOOKUP(B441,balance!$AF:$AJ,5,FALSE),IF(C441=5,VLOOKUP(B441,balance!$AF:$AK,6,FALSE),0)))))*1000000000000</f>
        <v>2500000000000</v>
      </c>
    </row>
    <row r="442" spans="1:9" x14ac:dyDescent="0.3">
      <c r="A442">
        <v>440</v>
      </c>
      <c r="B442">
        <f t="shared" si="13"/>
        <v>89</v>
      </c>
      <c r="C442">
        <f t="shared" si="12"/>
        <v>1</v>
      </c>
      <c r="D442">
        <v>9026</v>
      </c>
      <c r="E442" s="1">
        <f>IF(C442=1,VLOOKUP(B442,balance!$K:$P,2,FALSE),IF(C442=2,VLOOKUP(B442,balance!$K:$P,3,FALSE),IF(C442=3,VLOOKUP(B442,balance!$K:$P,4,FALSE),IF(C442=4,VLOOKUP(B442,balance!$K:$P,5,FALSE),IF(C442=5,VLOOKUP(B442-1,balance!$K:$P,6,FALSE),0)))))</f>
        <v>2450</v>
      </c>
      <c r="F442">
        <v>53</v>
      </c>
      <c r="G442">
        <f>IF(C442=1,VLOOKUP(FoxFire!B442,balance!$U:$Z,2,FALSE),IF(C442=2,VLOOKUP(B442,balance!$U:$Z,3,FALSE),IF(C442=3,VLOOKUP(B442,balance!$U:$Z,4,FALSE),IF(C442=4,VLOOKUP(B442,balance!$U:$Z,5,FALSE),IF(C442=5,VLOOKUP(B442-1,balance!$U:$Z,6,FALSE),0)))))/100</f>
        <v>1.8799999999999999E-3</v>
      </c>
      <c r="H442">
        <v>2</v>
      </c>
      <c r="I442" s="1">
        <f>IF(C442=1,VLOOKUP(FoxFire!B442,balance!$AF:$AJ,2,FALSE),IF(C442=2,VLOOKUP(B442,balance!$AF:$AJ,3,FALSE),IF(C442=3,VLOOKUP(B442,balance!$AF:$AJ,4,FALSE),IF(C442=4,VLOOKUP(B442,balance!$AF:$AJ,5,FALSE),IF(C442=5,VLOOKUP(B442,balance!$AF:$AK,6,FALSE),0)))))*1000000000000</f>
        <v>625000000000</v>
      </c>
    </row>
    <row r="443" spans="1:9" x14ac:dyDescent="0.3">
      <c r="A443">
        <v>441</v>
      </c>
      <c r="B443">
        <f t="shared" si="13"/>
        <v>89</v>
      </c>
      <c r="C443">
        <f t="shared" si="12"/>
        <v>2</v>
      </c>
      <c r="D443">
        <v>9026</v>
      </c>
      <c r="E443" s="1">
        <f>IF(C443=1,VLOOKUP(B443,balance!$K:$P,2,FALSE),IF(C443=2,VLOOKUP(B443,balance!$K:$P,3,FALSE),IF(C443=3,VLOOKUP(B443,balance!$K:$P,4,FALSE),IF(C443=4,VLOOKUP(B443,balance!$K:$P,5,FALSE),IF(C443=5,VLOOKUP(B443-1,balance!$K:$P,6,FALSE),0)))))</f>
        <v>2450</v>
      </c>
      <c r="F443">
        <v>53</v>
      </c>
      <c r="G443">
        <f>IF(C443=1,VLOOKUP(FoxFire!B443,balance!$U:$Z,2,FALSE),IF(C443=2,VLOOKUP(B443,balance!$U:$Z,3,FALSE),IF(C443=3,VLOOKUP(B443,balance!$U:$Z,4,FALSE),IF(C443=4,VLOOKUP(B443,balance!$U:$Z,5,FALSE),IF(C443=5,VLOOKUP(B443-1,balance!$U:$Z,6,FALSE),0)))))/100</f>
        <v>1.8799999999999999E-3</v>
      </c>
      <c r="H443">
        <v>2</v>
      </c>
      <c r="I443" s="1">
        <f>IF(C443=1,VLOOKUP(FoxFire!B443,balance!$AF:$AJ,2,FALSE),IF(C443=2,VLOOKUP(B443,balance!$AF:$AJ,3,FALSE),IF(C443=3,VLOOKUP(B443,balance!$AF:$AJ,4,FALSE),IF(C443=4,VLOOKUP(B443,balance!$AF:$AJ,5,FALSE),IF(C443=5,VLOOKUP(B443,balance!$AF:$AK,6,FALSE),0)))))*1000000000000</f>
        <v>625000000000</v>
      </c>
    </row>
    <row r="444" spans="1:9" x14ac:dyDescent="0.3">
      <c r="A444">
        <v>442</v>
      </c>
      <c r="B444">
        <f t="shared" si="13"/>
        <v>89</v>
      </c>
      <c r="C444">
        <f t="shared" si="12"/>
        <v>3</v>
      </c>
      <c r="D444">
        <v>9026</v>
      </c>
      <c r="E444" s="1">
        <f>IF(C444=1,VLOOKUP(B444,balance!$K:$P,2,FALSE),IF(C444=2,VLOOKUP(B444,balance!$K:$P,3,FALSE),IF(C444=3,VLOOKUP(B444,balance!$K:$P,4,FALSE),IF(C444=4,VLOOKUP(B444,balance!$K:$P,5,FALSE),IF(C444=5,VLOOKUP(B444-1,balance!$K:$P,6,FALSE),0)))))</f>
        <v>2450</v>
      </c>
      <c r="F444">
        <v>53</v>
      </c>
      <c r="G444">
        <f>IF(C444=1,VLOOKUP(FoxFire!B444,balance!$U:$Z,2,FALSE),IF(C444=2,VLOOKUP(B444,balance!$U:$Z,3,FALSE),IF(C444=3,VLOOKUP(B444,balance!$U:$Z,4,FALSE),IF(C444=4,VLOOKUP(B444,balance!$U:$Z,5,FALSE),IF(C444=5,VLOOKUP(B444-1,balance!$U:$Z,6,FALSE),0)))))/100</f>
        <v>1.8799999999999999E-3</v>
      </c>
      <c r="H444">
        <v>2</v>
      </c>
      <c r="I444" s="1">
        <f>IF(C444=1,VLOOKUP(FoxFire!B444,balance!$AF:$AJ,2,FALSE),IF(C444=2,VLOOKUP(B444,balance!$AF:$AJ,3,FALSE),IF(C444=3,VLOOKUP(B444,balance!$AF:$AJ,4,FALSE),IF(C444=4,VLOOKUP(B444,balance!$AF:$AJ,5,FALSE),IF(C444=5,VLOOKUP(B444,balance!$AF:$AK,6,FALSE),0)))))*1000000000000</f>
        <v>625000000000</v>
      </c>
    </row>
    <row r="445" spans="1:9" x14ac:dyDescent="0.3">
      <c r="A445">
        <v>443</v>
      </c>
      <c r="B445">
        <f t="shared" si="13"/>
        <v>89</v>
      </c>
      <c r="C445">
        <f t="shared" si="12"/>
        <v>4</v>
      </c>
      <c r="D445">
        <v>9026</v>
      </c>
      <c r="E445" s="1">
        <f>IF(C445=1,VLOOKUP(B445,balance!$K:$P,2,FALSE),IF(C445=2,VLOOKUP(B445,balance!$K:$P,3,FALSE),IF(C445=3,VLOOKUP(B445,balance!$K:$P,4,FALSE),IF(C445=4,VLOOKUP(B445,balance!$K:$P,5,FALSE),IF(C445=5,VLOOKUP(B445-1,balance!$K:$P,6,FALSE),0)))))</f>
        <v>2450</v>
      </c>
      <c r="F445">
        <v>53</v>
      </c>
      <c r="G445">
        <f>IF(C445=1,VLOOKUP(FoxFire!B445,balance!$U:$Z,2,FALSE),IF(C445=2,VLOOKUP(B445,balance!$U:$Z,3,FALSE),IF(C445=3,VLOOKUP(B445,balance!$U:$Z,4,FALSE),IF(C445=4,VLOOKUP(B445,balance!$U:$Z,5,FALSE),IF(C445=5,VLOOKUP(B445-1,balance!$U:$Z,6,FALSE),0)))))/100</f>
        <v>1.8799999999999999E-3</v>
      </c>
      <c r="H445">
        <v>2</v>
      </c>
      <c r="I445" s="1">
        <f>IF(C445=1,VLOOKUP(FoxFire!B445,balance!$AF:$AJ,2,FALSE),IF(C445=2,VLOOKUP(B445,balance!$AF:$AJ,3,FALSE),IF(C445=3,VLOOKUP(B445,balance!$AF:$AJ,4,FALSE),IF(C445=4,VLOOKUP(B445,balance!$AF:$AJ,5,FALSE),IF(C445=5,VLOOKUP(B445,balance!$AF:$AK,6,FALSE),0)))))*1000000000000</f>
        <v>625000000000</v>
      </c>
    </row>
    <row r="446" spans="1:9" x14ac:dyDescent="0.3">
      <c r="A446">
        <v>444</v>
      </c>
      <c r="B446">
        <f t="shared" si="13"/>
        <v>90</v>
      </c>
      <c r="C446">
        <f t="shared" si="12"/>
        <v>5</v>
      </c>
      <c r="D446">
        <v>9026</v>
      </c>
      <c r="E446" s="1">
        <f>IF(C446=1,VLOOKUP(B446,balance!$K:$P,2,FALSE),IF(C446=2,VLOOKUP(B446,balance!$K:$P,3,FALSE),IF(C446=3,VLOOKUP(B446,balance!$K:$P,4,FALSE),IF(C446=4,VLOOKUP(B446,balance!$K:$P,5,FALSE),IF(C446=5,VLOOKUP(B446-1,balance!$K:$P,6,FALSE),0)))))</f>
        <v>45570</v>
      </c>
      <c r="F446">
        <v>53</v>
      </c>
      <c r="G446">
        <f>IF(C446=1,VLOOKUP(FoxFire!B446,balance!$U:$Z,2,FALSE),IF(C446=2,VLOOKUP(B446,balance!$U:$Z,3,FALSE),IF(C446=3,VLOOKUP(B446,balance!$U:$Z,4,FALSE),IF(C446=4,VLOOKUP(B446,balance!$U:$Z,5,FALSE),IF(C446=5,VLOOKUP(B446-1,balance!$U:$Z,6,FALSE),0)))))/100</f>
        <v>10.2706</v>
      </c>
      <c r="H446">
        <v>2</v>
      </c>
      <c r="I446" s="1">
        <f>IF(C446=1,VLOOKUP(FoxFire!B446,balance!$AF:$AJ,2,FALSE),IF(C446=2,VLOOKUP(B446,balance!$AF:$AJ,3,FALSE),IF(C446=3,VLOOKUP(B446,balance!$AF:$AJ,4,FALSE),IF(C446=4,VLOOKUP(B446,balance!$AF:$AJ,5,FALSE),IF(C446=5,VLOOKUP(B446,balance!$AF:$AK,6,FALSE),0)))))*1000000000000</f>
        <v>2550000000000</v>
      </c>
    </row>
    <row r="447" spans="1:9" x14ac:dyDescent="0.3">
      <c r="A447">
        <v>445</v>
      </c>
      <c r="B447">
        <f t="shared" si="13"/>
        <v>90</v>
      </c>
      <c r="C447">
        <f t="shared" si="12"/>
        <v>1</v>
      </c>
      <c r="D447">
        <v>9026</v>
      </c>
      <c r="E447" s="1">
        <f>IF(C447=1,VLOOKUP(B447,balance!$K:$P,2,FALSE),IF(C447=2,VLOOKUP(B447,balance!$K:$P,3,FALSE),IF(C447=3,VLOOKUP(B447,balance!$K:$P,4,FALSE),IF(C447=4,VLOOKUP(B447,balance!$K:$P,5,FALSE),IF(C447=5,VLOOKUP(B447-1,balance!$K:$P,6,FALSE),0)))))</f>
        <v>2475</v>
      </c>
      <c r="F447">
        <v>53</v>
      </c>
      <c r="G447">
        <f>IF(C447=1,VLOOKUP(FoxFire!B447,balance!$U:$Z,2,FALSE),IF(C447=2,VLOOKUP(B447,balance!$U:$Z,3,FALSE),IF(C447=3,VLOOKUP(B447,balance!$U:$Z,4,FALSE),IF(C447=4,VLOOKUP(B447,balance!$U:$Z,5,FALSE),IF(C447=5,VLOOKUP(B447-1,balance!$U:$Z,6,FALSE),0)))))/100</f>
        <v>1.89E-3</v>
      </c>
      <c r="H447">
        <v>2</v>
      </c>
      <c r="I447" s="1">
        <f>IF(C447=1,VLOOKUP(FoxFire!B447,balance!$AF:$AJ,2,FALSE),IF(C447=2,VLOOKUP(B447,balance!$AF:$AJ,3,FALSE),IF(C447=3,VLOOKUP(B447,balance!$AF:$AJ,4,FALSE),IF(C447=4,VLOOKUP(B447,balance!$AF:$AJ,5,FALSE),IF(C447=5,VLOOKUP(B447,balance!$AF:$AK,6,FALSE),0)))))*1000000000000</f>
        <v>637500000000</v>
      </c>
    </row>
    <row r="448" spans="1:9" x14ac:dyDescent="0.3">
      <c r="A448">
        <v>446</v>
      </c>
      <c r="B448">
        <f t="shared" si="13"/>
        <v>90</v>
      </c>
      <c r="C448">
        <f t="shared" si="12"/>
        <v>2</v>
      </c>
      <c r="D448">
        <v>9026</v>
      </c>
      <c r="E448" s="1">
        <f>IF(C448=1,VLOOKUP(B448,balance!$K:$P,2,FALSE),IF(C448=2,VLOOKUP(B448,balance!$K:$P,3,FALSE),IF(C448=3,VLOOKUP(B448,balance!$K:$P,4,FALSE),IF(C448=4,VLOOKUP(B448,balance!$K:$P,5,FALSE),IF(C448=5,VLOOKUP(B448-1,balance!$K:$P,6,FALSE),0)))))</f>
        <v>2475</v>
      </c>
      <c r="F448">
        <v>53</v>
      </c>
      <c r="G448">
        <f>IF(C448=1,VLOOKUP(FoxFire!B448,balance!$U:$Z,2,FALSE),IF(C448=2,VLOOKUP(B448,balance!$U:$Z,3,FALSE),IF(C448=3,VLOOKUP(B448,balance!$U:$Z,4,FALSE),IF(C448=4,VLOOKUP(B448,balance!$U:$Z,5,FALSE),IF(C448=5,VLOOKUP(B448-1,balance!$U:$Z,6,FALSE),0)))))/100</f>
        <v>1.89E-3</v>
      </c>
      <c r="H448">
        <v>2</v>
      </c>
      <c r="I448" s="1">
        <f>IF(C448=1,VLOOKUP(FoxFire!B448,balance!$AF:$AJ,2,FALSE),IF(C448=2,VLOOKUP(B448,balance!$AF:$AJ,3,FALSE),IF(C448=3,VLOOKUP(B448,balance!$AF:$AJ,4,FALSE),IF(C448=4,VLOOKUP(B448,balance!$AF:$AJ,5,FALSE),IF(C448=5,VLOOKUP(B448,balance!$AF:$AK,6,FALSE),0)))))*1000000000000</f>
        <v>637500000000</v>
      </c>
    </row>
    <row r="449" spans="1:9" x14ac:dyDescent="0.3">
      <c r="A449">
        <v>447</v>
      </c>
      <c r="B449">
        <f t="shared" si="13"/>
        <v>90</v>
      </c>
      <c r="C449">
        <f t="shared" si="12"/>
        <v>3</v>
      </c>
      <c r="D449">
        <v>9026</v>
      </c>
      <c r="E449" s="1">
        <f>IF(C449=1,VLOOKUP(B449,balance!$K:$P,2,FALSE),IF(C449=2,VLOOKUP(B449,balance!$K:$P,3,FALSE),IF(C449=3,VLOOKUP(B449,balance!$K:$P,4,FALSE),IF(C449=4,VLOOKUP(B449,balance!$K:$P,5,FALSE),IF(C449=5,VLOOKUP(B449-1,balance!$K:$P,6,FALSE),0)))))</f>
        <v>2475</v>
      </c>
      <c r="F449">
        <v>53</v>
      </c>
      <c r="G449">
        <f>IF(C449=1,VLOOKUP(FoxFire!B449,balance!$U:$Z,2,FALSE),IF(C449=2,VLOOKUP(B449,balance!$U:$Z,3,FALSE),IF(C449=3,VLOOKUP(B449,balance!$U:$Z,4,FALSE),IF(C449=4,VLOOKUP(B449,balance!$U:$Z,5,FALSE),IF(C449=5,VLOOKUP(B449-1,balance!$U:$Z,6,FALSE),0)))))/100</f>
        <v>1.89E-3</v>
      </c>
      <c r="H449">
        <v>2</v>
      </c>
      <c r="I449" s="1">
        <f>IF(C449=1,VLOOKUP(FoxFire!B449,balance!$AF:$AJ,2,FALSE),IF(C449=2,VLOOKUP(B449,balance!$AF:$AJ,3,FALSE),IF(C449=3,VLOOKUP(B449,balance!$AF:$AJ,4,FALSE),IF(C449=4,VLOOKUP(B449,balance!$AF:$AJ,5,FALSE),IF(C449=5,VLOOKUP(B449,balance!$AF:$AK,6,FALSE),0)))))*1000000000000</f>
        <v>637500000000</v>
      </c>
    </row>
    <row r="450" spans="1:9" x14ac:dyDescent="0.3">
      <c r="A450">
        <v>448</v>
      </c>
      <c r="B450">
        <f t="shared" si="13"/>
        <v>90</v>
      </c>
      <c r="C450">
        <f t="shared" si="12"/>
        <v>4</v>
      </c>
      <c r="D450">
        <v>9026</v>
      </c>
      <c r="E450" s="1">
        <f>IF(C450=1,VLOOKUP(B450,balance!$K:$P,2,FALSE),IF(C450=2,VLOOKUP(B450,balance!$K:$P,3,FALSE),IF(C450=3,VLOOKUP(B450,balance!$K:$P,4,FALSE),IF(C450=4,VLOOKUP(B450,balance!$K:$P,5,FALSE),IF(C450=5,VLOOKUP(B450-1,balance!$K:$P,6,FALSE),0)))))</f>
        <v>2475</v>
      </c>
      <c r="F450">
        <v>53</v>
      </c>
      <c r="G450">
        <f>IF(C450=1,VLOOKUP(FoxFire!B450,balance!$U:$Z,2,FALSE),IF(C450=2,VLOOKUP(B450,balance!$U:$Z,3,FALSE),IF(C450=3,VLOOKUP(B450,balance!$U:$Z,4,FALSE),IF(C450=4,VLOOKUP(B450,balance!$U:$Z,5,FALSE),IF(C450=5,VLOOKUP(B450-1,balance!$U:$Z,6,FALSE),0)))))/100</f>
        <v>1.89E-3</v>
      </c>
      <c r="H450">
        <v>2</v>
      </c>
      <c r="I450" s="1">
        <f>IF(C450=1,VLOOKUP(FoxFire!B450,balance!$AF:$AJ,2,FALSE),IF(C450=2,VLOOKUP(B450,balance!$AF:$AJ,3,FALSE),IF(C450=3,VLOOKUP(B450,balance!$AF:$AJ,4,FALSE),IF(C450=4,VLOOKUP(B450,balance!$AF:$AJ,5,FALSE),IF(C450=5,VLOOKUP(B450,balance!$AF:$AK,6,FALSE),0)))))*1000000000000</f>
        <v>637500000000</v>
      </c>
    </row>
    <row r="451" spans="1:9" x14ac:dyDescent="0.3">
      <c r="A451">
        <v>449</v>
      </c>
      <c r="B451">
        <f t="shared" si="13"/>
        <v>91</v>
      </c>
      <c r="C451">
        <f t="shared" si="12"/>
        <v>5</v>
      </c>
      <c r="D451">
        <v>9026</v>
      </c>
      <c r="E451" s="1">
        <f>IF(C451=1,VLOOKUP(B451,balance!$K:$P,2,FALSE),IF(C451=2,VLOOKUP(B451,balance!$K:$P,3,FALSE),IF(C451=3,VLOOKUP(B451,balance!$K:$P,4,FALSE),IF(C451=4,VLOOKUP(B451,balance!$K:$P,5,FALSE),IF(C451=5,VLOOKUP(B451-1,balance!$K:$P,6,FALSE),0)))))</f>
        <v>46530</v>
      </c>
      <c r="F451">
        <v>53</v>
      </c>
      <c r="G451">
        <f>IF(C451=1,VLOOKUP(FoxFire!B451,balance!$U:$Z,2,FALSE),IF(C451=2,VLOOKUP(B451,balance!$U:$Z,3,FALSE),IF(C451=3,VLOOKUP(B451,balance!$U:$Z,4,FALSE),IF(C451=4,VLOOKUP(B451,balance!$U:$Z,5,FALSE),IF(C451=5,VLOOKUP(B451-1,balance!$U:$Z,6,FALSE),0)))))/100</f>
        <v>11.358499999999999</v>
      </c>
      <c r="H451">
        <v>2</v>
      </c>
      <c r="I451" s="1">
        <f>IF(C451=1,VLOOKUP(FoxFire!B451,balance!$AF:$AJ,2,FALSE),IF(C451=2,VLOOKUP(B451,balance!$AF:$AJ,3,FALSE),IF(C451=3,VLOOKUP(B451,balance!$AF:$AJ,4,FALSE),IF(C451=4,VLOOKUP(B451,balance!$AF:$AJ,5,FALSE),IF(C451=5,VLOOKUP(B451,balance!$AF:$AK,6,FALSE),0)))))*1000000000000</f>
        <v>2600000000000</v>
      </c>
    </row>
    <row r="452" spans="1:9" x14ac:dyDescent="0.3">
      <c r="A452">
        <v>450</v>
      </c>
      <c r="B452">
        <f t="shared" si="13"/>
        <v>91</v>
      </c>
      <c r="C452">
        <f t="shared" si="12"/>
        <v>1</v>
      </c>
      <c r="D452">
        <v>9026</v>
      </c>
      <c r="E452" s="1">
        <f>IF(C452=1,VLOOKUP(B452,balance!$K:$P,2,FALSE),IF(C452=2,VLOOKUP(B452,balance!$K:$P,3,FALSE),IF(C452=3,VLOOKUP(B452,balance!$K:$P,4,FALSE),IF(C452=4,VLOOKUP(B452,balance!$K:$P,5,FALSE),IF(C452=5,VLOOKUP(B452-1,balance!$K:$P,6,FALSE),0)))))</f>
        <v>2500</v>
      </c>
      <c r="F452">
        <v>53</v>
      </c>
      <c r="G452">
        <f>IF(C452=1,VLOOKUP(FoxFire!B452,balance!$U:$Z,2,FALSE),IF(C452=2,VLOOKUP(B452,balance!$U:$Z,3,FALSE),IF(C452=3,VLOOKUP(B452,balance!$U:$Z,4,FALSE),IF(C452=4,VLOOKUP(B452,balance!$U:$Z,5,FALSE),IF(C452=5,VLOOKUP(B452-1,balance!$U:$Z,6,FALSE),0)))))/100</f>
        <v>1.9E-3</v>
      </c>
      <c r="H452">
        <v>2</v>
      </c>
      <c r="I452" s="1">
        <f>IF(C452=1,VLOOKUP(FoxFire!B452,balance!$AF:$AJ,2,FALSE),IF(C452=2,VLOOKUP(B452,balance!$AF:$AJ,3,FALSE),IF(C452=3,VLOOKUP(B452,balance!$AF:$AJ,4,FALSE),IF(C452=4,VLOOKUP(B452,balance!$AF:$AJ,5,FALSE),IF(C452=5,VLOOKUP(B452,balance!$AF:$AK,6,FALSE),0)))))*1000000000000</f>
        <v>650000000000</v>
      </c>
    </row>
    <row r="453" spans="1:9" x14ac:dyDescent="0.3">
      <c r="A453">
        <v>451</v>
      </c>
      <c r="B453">
        <f t="shared" si="13"/>
        <v>91</v>
      </c>
      <c r="C453">
        <f t="shared" si="12"/>
        <v>2</v>
      </c>
      <c r="D453">
        <v>9026</v>
      </c>
      <c r="E453" s="1">
        <f>IF(C453=1,VLOOKUP(B453,balance!$K:$P,2,FALSE),IF(C453=2,VLOOKUP(B453,balance!$K:$P,3,FALSE),IF(C453=3,VLOOKUP(B453,balance!$K:$P,4,FALSE),IF(C453=4,VLOOKUP(B453,balance!$K:$P,5,FALSE),IF(C453=5,VLOOKUP(B453-1,balance!$K:$P,6,FALSE),0)))))</f>
        <v>2500</v>
      </c>
      <c r="F453">
        <v>53</v>
      </c>
      <c r="G453">
        <f>IF(C453=1,VLOOKUP(FoxFire!B453,balance!$U:$Z,2,FALSE),IF(C453=2,VLOOKUP(B453,balance!$U:$Z,3,FALSE),IF(C453=3,VLOOKUP(B453,balance!$U:$Z,4,FALSE),IF(C453=4,VLOOKUP(B453,balance!$U:$Z,5,FALSE),IF(C453=5,VLOOKUP(B453-1,balance!$U:$Z,6,FALSE),0)))))/100</f>
        <v>1.9E-3</v>
      </c>
      <c r="H453">
        <v>2</v>
      </c>
      <c r="I453" s="1">
        <f>IF(C453=1,VLOOKUP(FoxFire!B453,balance!$AF:$AJ,2,FALSE),IF(C453=2,VLOOKUP(B453,balance!$AF:$AJ,3,FALSE),IF(C453=3,VLOOKUP(B453,balance!$AF:$AJ,4,FALSE),IF(C453=4,VLOOKUP(B453,balance!$AF:$AJ,5,FALSE),IF(C453=5,VLOOKUP(B453,balance!$AF:$AK,6,FALSE),0)))))*1000000000000</f>
        <v>650000000000</v>
      </c>
    </row>
    <row r="454" spans="1:9" x14ac:dyDescent="0.3">
      <c r="A454">
        <v>452</v>
      </c>
      <c r="B454">
        <f t="shared" si="13"/>
        <v>91</v>
      </c>
      <c r="C454">
        <f t="shared" si="12"/>
        <v>3</v>
      </c>
      <c r="D454">
        <v>9026</v>
      </c>
      <c r="E454" s="1">
        <f>IF(C454=1,VLOOKUP(B454,balance!$K:$P,2,FALSE),IF(C454=2,VLOOKUP(B454,balance!$K:$P,3,FALSE),IF(C454=3,VLOOKUP(B454,balance!$K:$P,4,FALSE),IF(C454=4,VLOOKUP(B454,balance!$K:$P,5,FALSE),IF(C454=5,VLOOKUP(B454-1,balance!$K:$P,6,FALSE),0)))))</f>
        <v>2500</v>
      </c>
      <c r="F454">
        <v>53</v>
      </c>
      <c r="G454">
        <f>IF(C454=1,VLOOKUP(FoxFire!B454,balance!$U:$Z,2,FALSE),IF(C454=2,VLOOKUP(B454,balance!$U:$Z,3,FALSE),IF(C454=3,VLOOKUP(B454,balance!$U:$Z,4,FALSE),IF(C454=4,VLOOKUP(B454,balance!$U:$Z,5,FALSE),IF(C454=5,VLOOKUP(B454-1,balance!$U:$Z,6,FALSE),0)))))/100</f>
        <v>1.9E-3</v>
      </c>
      <c r="H454">
        <v>2</v>
      </c>
      <c r="I454" s="1">
        <f>IF(C454=1,VLOOKUP(FoxFire!B454,balance!$AF:$AJ,2,FALSE),IF(C454=2,VLOOKUP(B454,balance!$AF:$AJ,3,FALSE),IF(C454=3,VLOOKUP(B454,balance!$AF:$AJ,4,FALSE),IF(C454=4,VLOOKUP(B454,balance!$AF:$AJ,5,FALSE),IF(C454=5,VLOOKUP(B454,balance!$AF:$AK,6,FALSE),0)))))*1000000000000</f>
        <v>650000000000</v>
      </c>
    </row>
    <row r="455" spans="1:9" x14ac:dyDescent="0.3">
      <c r="A455">
        <v>453</v>
      </c>
      <c r="B455">
        <f t="shared" si="13"/>
        <v>91</v>
      </c>
      <c r="C455">
        <f t="shared" si="12"/>
        <v>4</v>
      </c>
      <c r="D455">
        <v>9026</v>
      </c>
      <c r="E455" s="1">
        <f>IF(C455=1,VLOOKUP(B455,balance!$K:$P,2,FALSE),IF(C455=2,VLOOKUP(B455,balance!$K:$P,3,FALSE),IF(C455=3,VLOOKUP(B455,balance!$K:$P,4,FALSE),IF(C455=4,VLOOKUP(B455,balance!$K:$P,5,FALSE),IF(C455=5,VLOOKUP(B455-1,balance!$K:$P,6,FALSE),0)))))</f>
        <v>2500</v>
      </c>
      <c r="F455">
        <v>53</v>
      </c>
      <c r="G455">
        <f>IF(C455=1,VLOOKUP(FoxFire!B455,balance!$U:$Z,2,FALSE),IF(C455=2,VLOOKUP(B455,balance!$U:$Z,3,FALSE),IF(C455=3,VLOOKUP(B455,balance!$U:$Z,4,FALSE),IF(C455=4,VLOOKUP(B455,balance!$U:$Z,5,FALSE),IF(C455=5,VLOOKUP(B455-1,balance!$U:$Z,6,FALSE),0)))))/100</f>
        <v>1.9E-3</v>
      </c>
      <c r="H455">
        <v>2</v>
      </c>
      <c r="I455" s="1">
        <f>IF(C455=1,VLOOKUP(FoxFire!B455,balance!$AF:$AJ,2,FALSE),IF(C455=2,VLOOKUP(B455,balance!$AF:$AJ,3,FALSE),IF(C455=3,VLOOKUP(B455,balance!$AF:$AJ,4,FALSE),IF(C455=4,VLOOKUP(B455,balance!$AF:$AJ,5,FALSE),IF(C455=5,VLOOKUP(B455,balance!$AF:$AK,6,FALSE),0)))))*1000000000000</f>
        <v>650000000000</v>
      </c>
    </row>
    <row r="456" spans="1:9" x14ac:dyDescent="0.3">
      <c r="A456">
        <v>454</v>
      </c>
      <c r="B456">
        <f t="shared" si="13"/>
        <v>92</v>
      </c>
      <c r="C456">
        <f t="shared" ref="C456:C500" si="14">C451</f>
        <v>5</v>
      </c>
      <c r="D456">
        <v>9026</v>
      </c>
      <c r="E456" s="1">
        <f>IF(C456=1,VLOOKUP(B456,balance!$K:$P,2,FALSE),IF(C456=2,VLOOKUP(B456,balance!$K:$P,3,FALSE),IF(C456=3,VLOOKUP(B456,balance!$K:$P,4,FALSE),IF(C456=4,VLOOKUP(B456,balance!$K:$P,5,FALSE),IF(C456=5,VLOOKUP(B456-1,balance!$K:$P,6,FALSE),0)))))</f>
        <v>47500</v>
      </c>
      <c r="F456">
        <v>53</v>
      </c>
      <c r="G456">
        <f>IF(C456=1,VLOOKUP(FoxFire!B456,balance!$U:$Z,2,FALSE),IF(C456=2,VLOOKUP(B456,balance!$U:$Z,3,FALSE),IF(C456=3,VLOOKUP(B456,balance!$U:$Z,4,FALSE),IF(C456=4,VLOOKUP(B456,balance!$U:$Z,5,FALSE),IF(C456=5,VLOOKUP(B456-1,balance!$U:$Z,6,FALSE),0)))))/100</f>
        <v>12.561199999999999</v>
      </c>
      <c r="H456">
        <v>2</v>
      </c>
      <c r="I456" s="1">
        <f>IF(C456=1,VLOOKUP(FoxFire!B456,balance!$AF:$AJ,2,FALSE),IF(C456=2,VLOOKUP(B456,balance!$AF:$AJ,3,FALSE),IF(C456=3,VLOOKUP(B456,balance!$AF:$AJ,4,FALSE),IF(C456=4,VLOOKUP(B456,balance!$AF:$AJ,5,FALSE),IF(C456=5,VLOOKUP(B456,balance!$AF:$AK,6,FALSE),0)))))*1000000000000</f>
        <v>2650000000000</v>
      </c>
    </row>
    <row r="457" spans="1:9" x14ac:dyDescent="0.3">
      <c r="A457">
        <v>455</v>
      </c>
      <c r="B457">
        <f t="shared" si="13"/>
        <v>92</v>
      </c>
      <c r="C457">
        <f t="shared" si="14"/>
        <v>1</v>
      </c>
      <c r="D457">
        <v>9026</v>
      </c>
      <c r="E457" s="1">
        <f>IF(C457=1,VLOOKUP(B457,balance!$K:$P,2,FALSE),IF(C457=2,VLOOKUP(B457,balance!$K:$P,3,FALSE),IF(C457=3,VLOOKUP(B457,balance!$K:$P,4,FALSE),IF(C457=4,VLOOKUP(B457,balance!$K:$P,5,FALSE),IF(C457=5,VLOOKUP(B457-1,balance!$K:$P,6,FALSE),0)))))</f>
        <v>2525</v>
      </c>
      <c r="F457">
        <v>53</v>
      </c>
      <c r="G457">
        <f>IF(C457=1,VLOOKUP(FoxFire!B457,balance!$U:$Z,2,FALSE),IF(C457=2,VLOOKUP(B457,balance!$U:$Z,3,FALSE),IF(C457=3,VLOOKUP(B457,balance!$U:$Z,4,FALSE),IF(C457=4,VLOOKUP(B457,balance!$U:$Z,5,FALSE),IF(C457=5,VLOOKUP(B457-1,balance!$U:$Z,6,FALSE),0)))))/100</f>
        <v>1.91E-3</v>
      </c>
      <c r="H457">
        <v>2</v>
      </c>
      <c r="I457" s="1">
        <f>IF(C457=1,VLOOKUP(FoxFire!B457,balance!$AF:$AJ,2,FALSE),IF(C457=2,VLOOKUP(B457,balance!$AF:$AJ,3,FALSE),IF(C457=3,VLOOKUP(B457,balance!$AF:$AJ,4,FALSE),IF(C457=4,VLOOKUP(B457,balance!$AF:$AJ,5,FALSE),IF(C457=5,VLOOKUP(B457,balance!$AF:$AK,6,FALSE),0)))))*1000000000000</f>
        <v>662500000000</v>
      </c>
    </row>
    <row r="458" spans="1:9" x14ac:dyDescent="0.3">
      <c r="A458">
        <v>456</v>
      </c>
      <c r="B458">
        <f t="shared" si="13"/>
        <v>92</v>
      </c>
      <c r="C458">
        <f t="shared" si="14"/>
        <v>2</v>
      </c>
      <c r="D458">
        <v>9026</v>
      </c>
      <c r="E458" s="1">
        <f>IF(C458=1,VLOOKUP(B458,balance!$K:$P,2,FALSE),IF(C458=2,VLOOKUP(B458,balance!$K:$P,3,FALSE),IF(C458=3,VLOOKUP(B458,balance!$K:$P,4,FALSE),IF(C458=4,VLOOKUP(B458,balance!$K:$P,5,FALSE),IF(C458=5,VLOOKUP(B458-1,balance!$K:$P,6,FALSE),0)))))</f>
        <v>2525</v>
      </c>
      <c r="F458">
        <v>53</v>
      </c>
      <c r="G458">
        <f>IF(C458=1,VLOOKUP(FoxFire!B458,balance!$U:$Z,2,FALSE),IF(C458=2,VLOOKUP(B458,balance!$U:$Z,3,FALSE),IF(C458=3,VLOOKUP(B458,balance!$U:$Z,4,FALSE),IF(C458=4,VLOOKUP(B458,balance!$U:$Z,5,FALSE),IF(C458=5,VLOOKUP(B458-1,balance!$U:$Z,6,FALSE),0)))))/100</f>
        <v>1.91E-3</v>
      </c>
      <c r="H458">
        <v>2</v>
      </c>
      <c r="I458" s="1">
        <f>IF(C458=1,VLOOKUP(FoxFire!B458,balance!$AF:$AJ,2,FALSE),IF(C458=2,VLOOKUP(B458,balance!$AF:$AJ,3,FALSE),IF(C458=3,VLOOKUP(B458,balance!$AF:$AJ,4,FALSE),IF(C458=4,VLOOKUP(B458,balance!$AF:$AJ,5,FALSE),IF(C458=5,VLOOKUP(B458,balance!$AF:$AK,6,FALSE),0)))))*1000000000000</f>
        <v>662500000000</v>
      </c>
    </row>
    <row r="459" spans="1:9" x14ac:dyDescent="0.3">
      <c r="A459">
        <v>457</v>
      </c>
      <c r="B459">
        <f t="shared" si="13"/>
        <v>92</v>
      </c>
      <c r="C459">
        <f t="shared" si="14"/>
        <v>3</v>
      </c>
      <c r="D459">
        <v>9026</v>
      </c>
      <c r="E459" s="1">
        <f>IF(C459=1,VLOOKUP(B459,balance!$K:$P,2,FALSE),IF(C459=2,VLOOKUP(B459,balance!$K:$P,3,FALSE),IF(C459=3,VLOOKUP(B459,balance!$K:$P,4,FALSE),IF(C459=4,VLOOKUP(B459,balance!$K:$P,5,FALSE),IF(C459=5,VLOOKUP(B459-1,balance!$K:$P,6,FALSE),0)))))</f>
        <v>2525</v>
      </c>
      <c r="F459">
        <v>53</v>
      </c>
      <c r="G459">
        <f>IF(C459=1,VLOOKUP(FoxFire!B459,balance!$U:$Z,2,FALSE),IF(C459=2,VLOOKUP(B459,balance!$U:$Z,3,FALSE),IF(C459=3,VLOOKUP(B459,balance!$U:$Z,4,FALSE),IF(C459=4,VLOOKUP(B459,balance!$U:$Z,5,FALSE),IF(C459=5,VLOOKUP(B459-1,balance!$U:$Z,6,FALSE),0)))))/100</f>
        <v>1.91E-3</v>
      </c>
      <c r="H459">
        <v>2</v>
      </c>
      <c r="I459" s="1">
        <f>IF(C459=1,VLOOKUP(FoxFire!B459,balance!$AF:$AJ,2,FALSE),IF(C459=2,VLOOKUP(B459,balance!$AF:$AJ,3,FALSE),IF(C459=3,VLOOKUP(B459,balance!$AF:$AJ,4,FALSE),IF(C459=4,VLOOKUP(B459,balance!$AF:$AJ,5,FALSE),IF(C459=5,VLOOKUP(B459,balance!$AF:$AK,6,FALSE),0)))))*1000000000000</f>
        <v>662500000000</v>
      </c>
    </row>
    <row r="460" spans="1:9" x14ac:dyDescent="0.3">
      <c r="A460">
        <v>458</v>
      </c>
      <c r="B460">
        <f t="shared" ref="B460:B500" si="15">B455+1</f>
        <v>92</v>
      </c>
      <c r="C460">
        <f t="shared" si="14"/>
        <v>4</v>
      </c>
      <c r="D460">
        <v>9026</v>
      </c>
      <c r="E460" s="1">
        <f>IF(C460=1,VLOOKUP(B460,balance!$K:$P,2,FALSE),IF(C460=2,VLOOKUP(B460,balance!$K:$P,3,FALSE),IF(C460=3,VLOOKUP(B460,balance!$K:$P,4,FALSE),IF(C460=4,VLOOKUP(B460,balance!$K:$P,5,FALSE),IF(C460=5,VLOOKUP(B460-1,balance!$K:$P,6,FALSE),0)))))</f>
        <v>2525</v>
      </c>
      <c r="F460">
        <v>53</v>
      </c>
      <c r="G460">
        <f>IF(C460=1,VLOOKUP(FoxFire!B460,balance!$U:$Z,2,FALSE),IF(C460=2,VLOOKUP(B460,balance!$U:$Z,3,FALSE),IF(C460=3,VLOOKUP(B460,balance!$U:$Z,4,FALSE),IF(C460=4,VLOOKUP(B460,balance!$U:$Z,5,FALSE),IF(C460=5,VLOOKUP(B460-1,balance!$U:$Z,6,FALSE),0)))))/100</f>
        <v>1.91E-3</v>
      </c>
      <c r="H460">
        <v>2</v>
      </c>
      <c r="I460" s="1">
        <f>IF(C460=1,VLOOKUP(FoxFire!B460,balance!$AF:$AJ,2,FALSE),IF(C460=2,VLOOKUP(B460,balance!$AF:$AJ,3,FALSE),IF(C460=3,VLOOKUP(B460,balance!$AF:$AJ,4,FALSE),IF(C460=4,VLOOKUP(B460,balance!$AF:$AJ,5,FALSE),IF(C460=5,VLOOKUP(B460,balance!$AF:$AK,6,FALSE),0)))))*1000000000000</f>
        <v>662500000000</v>
      </c>
    </row>
    <row r="461" spans="1:9" x14ac:dyDescent="0.3">
      <c r="A461">
        <v>459</v>
      </c>
      <c r="B461">
        <f t="shared" si="15"/>
        <v>93</v>
      </c>
      <c r="C461">
        <f t="shared" si="14"/>
        <v>5</v>
      </c>
      <c r="D461">
        <v>9026</v>
      </c>
      <c r="E461" s="1">
        <f>IF(C461=1,VLOOKUP(B461,balance!$K:$P,2,FALSE),IF(C461=2,VLOOKUP(B461,balance!$K:$P,3,FALSE),IF(C461=3,VLOOKUP(B461,balance!$K:$P,4,FALSE),IF(C461=4,VLOOKUP(B461,balance!$K:$P,5,FALSE),IF(C461=5,VLOOKUP(B461-1,balance!$K:$P,6,FALSE),0)))))</f>
        <v>48480</v>
      </c>
      <c r="F461">
        <v>53</v>
      </c>
      <c r="G461">
        <f>IF(C461=1,VLOOKUP(FoxFire!B461,balance!$U:$Z,2,FALSE),IF(C461=2,VLOOKUP(B461,balance!$U:$Z,3,FALSE),IF(C461=3,VLOOKUP(B461,balance!$U:$Z,4,FALSE),IF(C461=4,VLOOKUP(B461,balance!$U:$Z,5,FALSE),IF(C461=5,VLOOKUP(B461-1,balance!$U:$Z,6,FALSE),0)))))/100</f>
        <v>13.890799999999999</v>
      </c>
      <c r="H461">
        <v>2</v>
      </c>
      <c r="I461" s="1">
        <f>IF(C461=1,VLOOKUP(FoxFire!B461,balance!$AF:$AJ,2,FALSE),IF(C461=2,VLOOKUP(B461,balance!$AF:$AJ,3,FALSE),IF(C461=3,VLOOKUP(B461,balance!$AF:$AJ,4,FALSE),IF(C461=4,VLOOKUP(B461,balance!$AF:$AJ,5,FALSE),IF(C461=5,VLOOKUP(B461,balance!$AF:$AK,6,FALSE),0)))))*1000000000000</f>
        <v>2700000000000</v>
      </c>
    </row>
    <row r="462" spans="1:9" x14ac:dyDescent="0.3">
      <c r="A462">
        <v>460</v>
      </c>
      <c r="B462">
        <f t="shared" si="15"/>
        <v>93</v>
      </c>
      <c r="C462">
        <f t="shared" si="14"/>
        <v>1</v>
      </c>
      <c r="D462">
        <v>9026</v>
      </c>
      <c r="E462" s="1">
        <f>IF(C462=1,VLOOKUP(B462,balance!$K:$P,2,FALSE),IF(C462=2,VLOOKUP(B462,balance!$K:$P,3,FALSE),IF(C462=3,VLOOKUP(B462,balance!$K:$P,4,FALSE),IF(C462=4,VLOOKUP(B462,balance!$K:$P,5,FALSE),IF(C462=5,VLOOKUP(B462-1,balance!$K:$P,6,FALSE),0)))))</f>
        <v>2550</v>
      </c>
      <c r="F462">
        <v>53</v>
      </c>
      <c r="G462">
        <f>IF(C462=1,VLOOKUP(FoxFire!B462,balance!$U:$Z,2,FALSE),IF(C462=2,VLOOKUP(B462,balance!$U:$Z,3,FALSE),IF(C462=3,VLOOKUP(B462,balance!$U:$Z,4,FALSE),IF(C462=4,VLOOKUP(B462,balance!$U:$Z,5,FALSE),IF(C462=5,VLOOKUP(B462-1,balance!$U:$Z,6,FALSE),0)))))/100</f>
        <v>1.92E-3</v>
      </c>
      <c r="H462">
        <v>2</v>
      </c>
      <c r="I462" s="1">
        <f>IF(C462=1,VLOOKUP(FoxFire!B462,balance!$AF:$AJ,2,FALSE),IF(C462=2,VLOOKUP(B462,balance!$AF:$AJ,3,FALSE),IF(C462=3,VLOOKUP(B462,balance!$AF:$AJ,4,FALSE),IF(C462=4,VLOOKUP(B462,balance!$AF:$AJ,5,FALSE),IF(C462=5,VLOOKUP(B462,balance!$AF:$AK,6,FALSE),0)))))*1000000000000</f>
        <v>675000000000</v>
      </c>
    </row>
    <row r="463" spans="1:9" x14ac:dyDescent="0.3">
      <c r="A463">
        <v>461</v>
      </c>
      <c r="B463">
        <f t="shared" si="15"/>
        <v>93</v>
      </c>
      <c r="C463">
        <f t="shared" si="14"/>
        <v>2</v>
      </c>
      <c r="D463">
        <v>9026</v>
      </c>
      <c r="E463" s="1">
        <f>IF(C463=1,VLOOKUP(B463,balance!$K:$P,2,FALSE),IF(C463=2,VLOOKUP(B463,balance!$K:$P,3,FALSE),IF(C463=3,VLOOKUP(B463,balance!$K:$P,4,FALSE),IF(C463=4,VLOOKUP(B463,balance!$K:$P,5,FALSE),IF(C463=5,VLOOKUP(B463-1,balance!$K:$P,6,FALSE),0)))))</f>
        <v>2550</v>
      </c>
      <c r="F463">
        <v>53</v>
      </c>
      <c r="G463">
        <f>IF(C463=1,VLOOKUP(FoxFire!B463,balance!$U:$Z,2,FALSE),IF(C463=2,VLOOKUP(B463,balance!$U:$Z,3,FALSE),IF(C463=3,VLOOKUP(B463,balance!$U:$Z,4,FALSE),IF(C463=4,VLOOKUP(B463,balance!$U:$Z,5,FALSE),IF(C463=5,VLOOKUP(B463-1,balance!$U:$Z,6,FALSE),0)))))/100</f>
        <v>1.92E-3</v>
      </c>
      <c r="H463">
        <v>2</v>
      </c>
      <c r="I463" s="1">
        <f>IF(C463=1,VLOOKUP(FoxFire!B463,balance!$AF:$AJ,2,FALSE),IF(C463=2,VLOOKUP(B463,balance!$AF:$AJ,3,FALSE),IF(C463=3,VLOOKUP(B463,balance!$AF:$AJ,4,FALSE),IF(C463=4,VLOOKUP(B463,balance!$AF:$AJ,5,FALSE),IF(C463=5,VLOOKUP(B463,balance!$AF:$AK,6,FALSE),0)))))*1000000000000</f>
        <v>675000000000</v>
      </c>
    </row>
    <row r="464" spans="1:9" x14ac:dyDescent="0.3">
      <c r="A464">
        <v>462</v>
      </c>
      <c r="B464">
        <f t="shared" si="15"/>
        <v>93</v>
      </c>
      <c r="C464">
        <f t="shared" si="14"/>
        <v>3</v>
      </c>
      <c r="D464">
        <v>9026</v>
      </c>
      <c r="E464" s="1">
        <f>IF(C464=1,VLOOKUP(B464,balance!$K:$P,2,FALSE),IF(C464=2,VLOOKUP(B464,balance!$K:$P,3,FALSE),IF(C464=3,VLOOKUP(B464,balance!$K:$P,4,FALSE),IF(C464=4,VLOOKUP(B464,balance!$K:$P,5,FALSE),IF(C464=5,VLOOKUP(B464-1,balance!$K:$P,6,FALSE),0)))))</f>
        <v>2550</v>
      </c>
      <c r="F464">
        <v>53</v>
      </c>
      <c r="G464">
        <f>IF(C464=1,VLOOKUP(FoxFire!B464,balance!$U:$Z,2,FALSE),IF(C464=2,VLOOKUP(B464,balance!$U:$Z,3,FALSE),IF(C464=3,VLOOKUP(B464,balance!$U:$Z,4,FALSE),IF(C464=4,VLOOKUP(B464,balance!$U:$Z,5,FALSE),IF(C464=5,VLOOKUP(B464-1,balance!$U:$Z,6,FALSE),0)))))/100</f>
        <v>1.92E-3</v>
      </c>
      <c r="H464">
        <v>2</v>
      </c>
      <c r="I464" s="1">
        <f>IF(C464=1,VLOOKUP(FoxFire!B464,balance!$AF:$AJ,2,FALSE),IF(C464=2,VLOOKUP(B464,balance!$AF:$AJ,3,FALSE),IF(C464=3,VLOOKUP(B464,balance!$AF:$AJ,4,FALSE),IF(C464=4,VLOOKUP(B464,balance!$AF:$AJ,5,FALSE),IF(C464=5,VLOOKUP(B464,balance!$AF:$AK,6,FALSE),0)))))*1000000000000</f>
        <v>675000000000</v>
      </c>
    </row>
    <row r="465" spans="1:9" x14ac:dyDescent="0.3">
      <c r="A465">
        <v>463</v>
      </c>
      <c r="B465">
        <f t="shared" si="15"/>
        <v>93</v>
      </c>
      <c r="C465">
        <f t="shared" si="14"/>
        <v>4</v>
      </c>
      <c r="D465">
        <v>9026</v>
      </c>
      <c r="E465" s="1">
        <f>IF(C465=1,VLOOKUP(B465,balance!$K:$P,2,FALSE),IF(C465=2,VLOOKUP(B465,balance!$K:$P,3,FALSE),IF(C465=3,VLOOKUP(B465,balance!$K:$P,4,FALSE),IF(C465=4,VLOOKUP(B465,balance!$K:$P,5,FALSE),IF(C465=5,VLOOKUP(B465-1,balance!$K:$P,6,FALSE),0)))))</f>
        <v>2550</v>
      </c>
      <c r="F465">
        <v>53</v>
      </c>
      <c r="G465">
        <f>IF(C465=1,VLOOKUP(FoxFire!B465,balance!$U:$Z,2,FALSE),IF(C465=2,VLOOKUP(B465,balance!$U:$Z,3,FALSE),IF(C465=3,VLOOKUP(B465,balance!$U:$Z,4,FALSE),IF(C465=4,VLOOKUP(B465,balance!$U:$Z,5,FALSE),IF(C465=5,VLOOKUP(B465-1,balance!$U:$Z,6,FALSE),0)))))/100</f>
        <v>1.92E-3</v>
      </c>
      <c r="H465">
        <v>2</v>
      </c>
      <c r="I465" s="1">
        <f>IF(C465=1,VLOOKUP(FoxFire!B465,balance!$AF:$AJ,2,FALSE),IF(C465=2,VLOOKUP(B465,balance!$AF:$AJ,3,FALSE),IF(C465=3,VLOOKUP(B465,balance!$AF:$AJ,4,FALSE),IF(C465=4,VLOOKUP(B465,balance!$AF:$AJ,5,FALSE),IF(C465=5,VLOOKUP(B465,balance!$AF:$AK,6,FALSE),0)))))*1000000000000</f>
        <v>675000000000</v>
      </c>
    </row>
    <row r="466" spans="1:9" x14ac:dyDescent="0.3">
      <c r="A466">
        <v>464</v>
      </c>
      <c r="B466">
        <f t="shared" si="15"/>
        <v>94</v>
      </c>
      <c r="C466">
        <f t="shared" si="14"/>
        <v>5</v>
      </c>
      <c r="D466">
        <v>9026</v>
      </c>
      <c r="E466" s="1">
        <f>IF(C466=1,VLOOKUP(B466,balance!$K:$P,2,FALSE),IF(C466=2,VLOOKUP(B466,balance!$K:$P,3,FALSE),IF(C466=3,VLOOKUP(B466,balance!$K:$P,4,FALSE),IF(C466=4,VLOOKUP(B466,balance!$K:$P,5,FALSE),IF(C466=5,VLOOKUP(B466-1,balance!$K:$P,6,FALSE),0)))))</f>
        <v>49470</v>
      </c>
      <c r="F466">
        <v>53</v>
      </c>
      <c r="G466">
        <f>IF(C466=1,VLOOKUP(FoxFire!B466,balance!$U:$Z,2,FALSE),IF(C466=2,VLOOKUP(B466,balance!$U:$Z,3,FALSE),IF(C466=3,VLOOKUP(B466,balance!$U:$Z,4,FALSE),IF(C466=4,VLOOKUP(B466,balance!$U:$Z,5,FALSE),IF(C466=5,VLOOKUP(B466-1,balance!$U:$Z,6,FALSE),0)))))/100</f>
        <v>15.3606</v>
      </c>
      <c r="H466">
        <v>2</v>
      </c>
      <c r="I466" s="1">
        <f>IF(C466=1,VLOOKUP(FoxFire!B466,balance!$AF:$AJ,2,FALSE),IF(C466=2,VLOOKUP(B466,balance!$AF:$AJ,3,FALSE),IF(C466=3,VLOOKUP(B466,balance!$AF:$AJ,4,FALSE),IF(C466=4,VLOOKUP(B466,balance!$AF:$AJ,5,FALSE),IF(C466=5,VLOOKUP(B466,balance!$AF:$AK,6,FALSE),0)))))*1000000000000</f>
        <v>2750000000000</v>
      </c>
    </row>
    <row r="467" spans="1:9" x14ac:dyDescent="0.3">
      <c r="A467">
        <v>465</v>
      </c>
      <c r="B467">
        <f t="shared" si="15"/>
        <v>94</v>
      </c>
      <c r="C467">
        <f t="shared" si="14"/>
        <v>1</v>
      </c>
      <c r="D467">
        <v>9026</v>
      </c>
      <c r="E467" s="1">
        <f>IF(C467=1,VLOOKUP(B467,balance!$K:$P,2,FALSE),IF(C467=2,VLOOKUP(B467,balance!$K:$P,3,FALSE),IF(C467=3,VLOOKUP(B467,balance!$K:$P,4,FALSE),IF(C467=4,VLOOKUP(B467,balance!$K:$P,5,FALSE),IF(C467=5,VLOOKUP(B467-1,balance!$K:$P,6,FALSE),0)))))</f>
        <v>2575</v>
      </c>
      <c r="F467">
        <v>53</v>
      </c>
      <c r="G467">
        <f>IF(C467=1,VLOOKUP(FoxFire!B467,balance!$U:$Z,2,FALSE),IF(C467=2,VLOOKUP(B467,balance!$U:$Z,3,FALSE),IF(C467=3,VLOOKUP(B467,balance!$U:$Z,4,FALSE),IF(C467=4,VLOOKUP(B467,balance!$U:$Z,5,FALSE),IF(C467=5,VLOOKUP(B467-1,balance!$U:$Z,6,FALSE),0)))))/100</f>
        <v>1.9300000000000001E-3</v>
      </c>
      <c r="H467">
        <v>2</v>
      </c>
      <c r="I467" s="1">
        <f>IF(C467=1,VLOOKUP(FoxFire!B467,balance!$AF:$AJ,2,FALSE),IF(C467=2,VLOOKUP(B467,balance!$AF:$AJ,3,FALSE),IF(C467=3,VLOOKUP(B467,balance!$AF:$AJ,4,FALSE),IF(C467=4,VLOOKUP(B467,balance!$AF:$AJ,5,FALSE),IF(C467=5,VLOOKUP(B467,balance!$AF:$AK,6,FALSE),0)))))*1000000000000</f>
        <v>687500000000</v>
      </c>
    </row>
    <row r="468" spans="1:9" x14ac:dyDescent="0.3">
      <c r="A468">
        <v>466</v>
      </c>
      <c r="B468">
        <f t="shared" si="15"/>
        <v>94</v>
      </c>
      <c r="C468">
        <f t="shared" si="14"/>
        <v>2</v>
      </c>
      <c r="D468">
        <v>9026</v>
      </c>
      <c r="E468" s="1">
        <f>IF(C468=1,VLOOKUP(B468,balance!$K:$P,2,FALSE),IF(C468=2,VLOOKUP(B468,balance!$K:$P,3,FALSE),IF(C468=3,VLOOKUP(B468,balance!$K:$P,4,FALSE),IF(C468=4,VLOOKUP(B468,balance!$K:$P,5,FALSE),IF(C468=5,VLOOKUP(B468-1,balance!$K:$P,6,FALSE),0)))))</f>
        <v>2575</v>
      </c>
      <c r="F468">
        <v>53</v>
      </c>
      <c r="G468">
        <f>IF(C468=1,VLOOKUP(FoxFire!B468,balance!$U:$Z,2,FALSE),IF(C468=2,VLOOKUP(B468,balance!$U:$Z,3,FALSE),IF(C468=3,VLOOKUP(B468,balance!$U:$Z,4,FALSE),IF(C468=4,VLOOKUP(B468,balance!$U:$Z,5,FALSE),IF(C468=5,VLOOKUP(B468-1,balance!$U:$Z,6,FALSE),0)))))/100</f>
        <v>1.9300000000000001E-3</v>
      </c>
      <c r="H468">
        <v>2</v>
      </c>
      <c r="I468" s="1">
        <f>IF(C468=1,VLOOKUP(FoxFire!B468,balance!$AF:$AJ,2,FALSE),IF(C468=2,VLOOKUP(B468,balance!$AF:$AJ,3,FALSE),IF(C468=3,VLOOKUP(B468,balance!$AF:$AJ,4,FALSE),IF(C468=4,VLOOKUP(B468,balance!$AF:$AJ,5,FALSE),IF(C468=5,VLOOKUP(B468,balance!$AF:$AK,6,FALSE),0)))))*1000000000000</f>
        <v>687500000000</v>
      </c>
    </row>
    <row r="469" spans="1:9" x14ac:dyDescent="0.3">
      <c r="A469">
        <v>467</v>
      </c>
      <c r="B469">
        <f t="shared" si="15"/>
        <v>94</v>
      </c>
      <c r="C469">
        <f t="shared" si="14"/>
        <v>3</v>
      </c>
      <c r="D469">
        <v>9026</v>
      </c>
      <c r="E469" s="1">
        <f>IF(C469=1,VLOOKUP(B469,balance!$K:$P,2,FALSE),IF(C469=2,VLOOKUP(B469,balance!$K:$P,3,FALSE),IF(C469=3,VLOOKUP(B469,balance!$K:$P,4,FALSE),IF(C469=4,VLOOKUP(B469,balance!$K:$P,5,FALSE),IF(C469=5,VLOOKUP(B469-1,balance!$K:$P,6,FALSE),0)))))</f>
        <v>2575</v>
      </c>
      <c r="F469">
        <v>53</v>
      </c>
      <c r="G469">
        <f>IF(C469=1,VLOOKUP(FoxFire!B469,balance!$U:$Z,2,FALSE),IF(C469=2,VLOOKUP(B469,balance!$U:$Z,3,FALSE),IF(C469=3,VLOOKUP(B469,balance!$U:$Z,4,FALSE),IF(C469=4,VLOOKUP(B469,balance!$U:$Z,5,FALSE),IF(C469=5,VLOOKUP(B469-1,balance!$U:$Z,6,FALSE),0)))))/100</f>
        <v>1.9300000000000001E-3</v>
      </c>
      <c r="H469">
        <v>2</v>
      </c>
      <c r="I469" s="1">
        <f>IF(C469=1,VLOOKUP(FoxFire!B469,balance!$AF:$AJ,2,FALSE),IF(C469=2,VLOOKUP(B469,balance!$AF:$AJ,3,FALSE),IF(C469=3,VLOOKUP(B469,balance!$AF:$AJ,4,FALSE),IF(C469=4,VLOOKUP(B469,balance!$AF:$AJ,5,FALSE),IF(C469=5,VLOOKUP(B469,balance!$AF:$AK,6,FALSE),0)))))*1000000000000</f>
        <v>687500000000</v>
      </c>
    </row>
    <row r="470" spans="1:9" x14ac:dyDescent="0.3">
      <c r="A470">
        <v>468</v>
      </c>
      <c r="B470">
        <f t="shared" si="15"/>
        <v>94</v>
      </c>
      <c r="C470">
        <f t="shared" si="14"/>
        <v>4</v>
      </c>
      <c r="D470">
        <v>9026</v>
      </c>
      <c r="E470" s="1">
        <f>IF(C470=1,VLOOKUP(B470,balance!$K:$P,2,FALSE),IF(C470=2,VLOOKUP(B470,balance!$K:$P,3,FALSE),IF(C470=3,VLOOKUP(B470,balance!$K:$P,4,FALSE),IF(C470=4,VLOOKUP(B470,balance!$K:$P,5,FALSE),IF(C470=5,VLOOKUP(B470-1,balance!$K:$P,6,FALSE),0)))))</f>
        <v>2575</v>
      </c>
      <c r="F470">
        <v>53</v>
      </c>
      <c r="G470">
        <f>IF(C470=1,VLOOKUP(FoxFire!B470,balance!$U:$Z,2,FALSE),IF(C470=2,VLOOKUP(B470,balance!$U:$Z,3,FALSE),IF(C470=3,VLOOKUP(B470,balance!$U:$Z,4,FALSE),IF(C470=4,VLOOKUP(B470,balance!$U:$Z,5,FALSE),IF(C470=5,VLOOKUP(B470-1,balance!$U:$Z,6,FALSE),0)))))/100</f>
        <v>1.9300000000000001E-3</v>
      </c>
      <c r="H470">
        <v>2</v>
      </c>
      <c r="I470" s="1">
        <f>IF(C470=1,VLOOKUP(FoxFire!B470,balance!$AF:$AJ,2,FALSE),IF(C470=2,VLOOKUP(B470,balance!$AF:$AJ,3,FALSE),IF(C470=3,VLOOKUP(B470,balance!$AF:$AJ,4,FALSE),IF(C470=4,VLOOKUP(B470,balance!$AF:$AJ,5,FALSE),IF(C470=5,VLOOKUP(B470,balance!$AF:$AK,6,FALSE),0)))))*1000000000000</f>
        <v>687500000000</v>
      </c>
    </row>
    <row r="471" spans="1:9" x14ac:dyDescent="0.3">
      <c r="A471">
        <v>469</v>
      </c>
      <c r="B471">
        <f t="shared" si="15"/>
        <v>95</v>
      </c>
      <c r="C471">
        <f t="shared" si="14"/>
        <v>5</v>
      </c>
      <c r="D471">
        <v>9026</v>
      </c>
      <c r="E471" s="1">
        <f>IF(C471=1,VLOOKUP(B471,balance!$K:$P,2,FALSE),IF(C471=2,VLOOKUP(B471,balance!$K:$P,3,FALSE),IF(C471=3,VLOOKUP(B471,balance!$K:$P,4,FALSE),IF(C471=4,VLOOKUP(B471,balance!$K:$P,5,FALSE),IF(C471=5,VLOOKUP(B471-1,balance!$K:$P,6,FALSE),0)))))</f>
        <v>50470</v>
      </c>
      <c r="F471">
        <v>53</v>
      </c>
      <c r="G471">
        <f>IF(C471=1,VLOOKUP(FoxFire!B471,balance!$U:$Z,2,FALSE),IF(C471=2,VLOOKUP(B471,balance!$U:$Z,3,FALSE),IF(C471=3,VLOOKUP(B471,balance!$U:$Z,4,FALSE),IF(C471=4,VLOOKUP(B471,balance!$U:$Z,5,FALSE),IF(C471=5,VLOOKUP(B471-1,balance!$U:$Z,6,FALSE),0)))))/100</f>
        <v>16.985399999999998</v>
      </c>
      <c r="H471">
        <v>2</v>
      </c>
      <c r="I471" s="1">
        <f>IF(C471=1,VLOOKUP(FoxFire!B471,balance!$AF:$AJ,2,FALSE),IF(C471=2,VLOOKUP(B471,balance!$AF:$AJ,3,FALSE),IF(C471=3,VLOOKUP(B471,balance!$AF:$AJ,4,FALSE),IF(C471=4,VLOOKUP(B471,balance!$AF:$AJ,5,FALSE),IF(C471=5,VLOOKUP(B471,balance!$AF:$AK,6,FALSE),0)))))*1000000000000</f>
        <v>2800000000000</v>
      </c>
    </row>
    <row r="472" spans="1:9" x14ac:dyDescent="0.3">
      <c r="A472">
        <v>470</v>
      </c>
      <c r="B472">
        <f t="shared" si="15"/>
        <v>95</v>
      </c>
      <c r="C472">
        <f t="shared" si="14"/>
        <v>1</v>
      </c>
      <c r="D472">
        <v>9026</v>
      </c>
      <c r="E472" s="1">
        <f>IF(C472=1,VLOOKUP(B472,balance!$K:$P,2,FALSE),IF(C472=2,VLOOKUP(B472,balance!$K:$P,3,FALSE),IF(C472=3,VLOOKUP(B472,balance!$K:$P,4,FALSE),IF(C472=4,VLOOKUP(B472,balance!$K:$P,5,FALSE),IF(C472=5,VLOOKUP(B472-1,balance!$K:$P,6,FALSE),0)))))</f>
        <v>2600</v>
      </c>
      <c r="F472">
        <v>53</v>
      </c>
      <c r="G472">
        <f>IF(C472=1,VLOOKUP(FoxFire!B472,balance!$U:$Z,2,FALSE),IF(C472=2,VLOOKUP(B472,balance!$U:$Z,3,FALSE),IF(C472=3,VLOOKUP(B472,balance!$U:$Z,4,FALSE),IF(C472=4,VLOOKUP(B472,balance!$U:$Z,5,FALSE),IF(C472=5,VLOOKUP(B472-1,balance!$U:$Z,6,FALSE),0)))))/100</f>
        <v>1.9400000000000001E-3</v>
      </c>
      <c r="H472">
        <v>2</v>
      </c>
      <c r="I472" s="1">
        <f>IF(C472=1,VLOOKUP(FoxFire!B472,balance!$AF:$AJ,2,FALSE),IF(C472=2,VLOOKUP(B472,balance!$AF:$AJ,3,FALSE),IF(C472=3,VLOOKUP(B472,balance!$AF:$AJ,4,FALSE),IF(C472=4,VLOOKUP(B472,balance!$AF:$AJ,5,FALSE),IF(C472=5,VLOOKUP(B472,balance!$AF:$AK,6,FALSE),0)))))*1000000000000</f>
        <v>700000000000</v>
      </c>
    </row>
    <row r="473" spans="1:9" x14ac:dyDescent="0.3">
      <c r="A473">
        <v>471</v>
      </c>
      <c r="B473">
        <f t="shared" si="15"/>
        <v>95</v>
      </c>
      <c r="C473">
        <f t="shared" si="14"/>
        <v>2</v>
      </c>
      <c r="D473">
        <v>9026</v>
      </c>
      <c r="E473" s="1">
        <f>IF(C473=1,VLOOKUP(B473,balance!$K:$P,2,FALSE),IF(C473=2,VLOOKUP(B473,balance!$K:$P,3,FALSE),IF(C473=3,VLOOKUP(B473,balance!$K:$P,4,FALSE),IF(C473=4,VLOOKUP(B473,balance!$K:$P,5,FALSE),IF(C473=5,VLOOKUP(B473-1,balance!$K:$P,6,FALSE),0)))))</f>
        <v>2600</v>
      </c>
      <c r="F473">
        <v>53</v>
      </c>
      <c r="G473">
        <f>IF(C473=1,VLOOKUP(FoxFire!B473,balance!$U:$Z,2,FALSE),IF(C473=2,VLOOKUP(B473,balance!$U:$Z,3,FALSE),IF(C473=3,VLOOKUP(B473,balance!$U:$Z,4,FALSE),IF(C473=4,VLOOKUP(B473,balance!$U:$Z,5,FALSE),IF(C473=5,VLOOKUP(B473-1,balance!$U:$Z,6,FALSE),0)))))/100</f>
        <v>1.9400000000000001E-3</v>
      </c>
      <c r="H473">
        <v>2</v>
      </c>
      <c r="I473" s="1">
        <f>IF(C473=1,VLOOKUP(FoxFire!B473,balance!$AF:$AJ,2,FALSE),IF(C473=2,VLOOKUP(B473,balance!$AF:$AJ,3,FALSE),IF(C473=3,VLOOKUP(B473,balance!$AF:$AJ,4,FALSE),IF(C473=4,VLOOKUP(B473,balance!$AF:$AJ,5,FALSE),IF(C473=5,VLOOKUP(B473,balance!$AF:$AK,6,FALSE),0)))))*1000000000000</f>
        <v>700000000000</v>
      </c>
    </row>
    <row r="474" spans="1:9" x14ac:dyDescent="0.3">
      <c r="A474">
        <v>472</v>
      </c>
      <c r="B474">
        <f t="shared" si="15"/>
        <v>95</v>
      </c>
      <c r="C474">
        <f t="shared" si="14"/>
        <v>3</v>
      </c>
      <c r="D474">
        <v>9026</v>
      </c>
      <c r="E474" s="1">
        <f>IF(C474=1,VLOOKUP(B474,balance!$K:$P,2,FALSE),IF(C474=2,VLOOKUP(B474,balance!$K:$P,3,FALSE),IF(C474=3,VLOOKUP(B474,balance!$K:$P,4,FALSE),IF(C474=4,VLOOKUP(B474,balance!$K:$P,5,FALSE),IF(C474=5,VLOOKUP(B474-1,balance!$K:$P,6,FALSE),0)))))</f>
        <v>2600</v>
      </c>
      <c r="F474">
        <v>53</v>
      </c>
      <c r="G474">
        <f>IF(C474=1,VLOOKUP(FoxFire!B474,balance!$U:$Z,2,FALSE),IF(C474=2,VLOOKUP(B474,balance!$U:$Z,3,FALSE),IF(C474=3,VLOOKUP(B474,balance!$U:$Z,4,FALSE),IF(C474=4,VLOOKUP(B474,balance!$U:$Z,5,FALSE),IF(C474=5,VLOOKUP(B474-1,balance!$U:$Z,6,FALSE),0)))))/100</f>
        <v>1.9400000000000001E-3</v>
      </c>
      <c r="H474">
        <v>2</v>
      </c>
      <c r="I474" s="1">
        <f>IF(C474=1,VLOOKUP(FoxFire!B474,balance!$AF:$AJ,2,FALSE),IF(C474=2,VLOOKUP(B474,balance!$AF:$AJ,3,FALSE),IF(C474=3,VLOOKUP(B474,balance!$AF:$AJ,4,FALSE),IF(C474=4,VLOOKUP(B474,balance!$AF:$AJ,5,FALSE),IF(C474=5,VLOOKUP(B474,balance!$AF:$AK,6,FALSE),0)))))*1000000000000</f>
        <v>700000000000</v>
      </c>
    </row>
    <row r="475" spans="1:9" x14ac:dyDescent="0.3">
      <c r="A475">
        <v>473</v>
      </c>
      <c r="B475">
        <f t="shared" si="15"/>
        <v>95</v>
      </c>
      <c r="C475">
        <f t="shared" si="14"/>
        <v>4</v>
      </c>
      <c r="D475">
        <v>9026</v>
      </c>
      <c r="E475" s="1">
        <f>IF(C475=1,VLOOKUP(B475,balance!$K:$P,2,FALSE),IF(C475=2,VLOOKUP(B475,balance!$K:$P,3,FALSE),IF(C475=3,VLOOKUP(B475,balance!$K:$P,4,FALSE),IF(C475=4,VLOOKUP(B475,balance!$K:$P,5,FALSE),IF(C475=5,VLOOKUP(B475-1,balance!$K:$P,6,FALSE),0)))))</f>
        <v>2600</v>
      </c>
      <c r="F475">
        <v>53</v>
      </c>
      <c r="G475">
        <f>IF(C475=1,VLOOKUP(FoxFire!B475,balance!$U:$Z,2,FALSE),IF(C475=2,VLOOKUP(B475,balance!$U:$Z,3,FALSE),IF(C475=3,VLOOKUP(B475,balance!$U:$Z,4,FALSE),IF(C475=4,VLOOKUP(B475,balance!$U:$Z,5,FALSE),IF(C475=5,VLOOKUP(B475-1,balance!$U:$Z,6,FALSE),0)))))/100</f>
        <v>1.9400000000000001E-3</v>
      </c>
      <c r="H475">
        <v>2</v>
      </c>
      <c r="I475" s="1">
        <f>IF(C475=1,VLOOKUP(FoxFire!B475,balance!$AF:$AJ,2,FALSE),IF(C475=2,VLOOKUP(B475,balance!$AF:$AJ,3,FALSE),IF(C475=3,VLOOKUP(B475,balance!$AF:$AJ,4,FALSE),IF(C475=4,VLOOKUP(B475,balance!$AF:$AJ,5,FALSE),IF(C475=5,VLOOKUP(B475,balance!$AF:$AK,6,FALSE),0)))))*1000000000000</f>
        <v>700000000000</v>
      </c>
    </row>
    <row r="476" spans="1:9" x14ac:dyDescent="0.3">
      <c r="A476">
        <v>474</v>
      </c>
      <c r="B476">
        <f t="shared" si="15"/>
        <v>96</v>
      </c>
      <c r="C476">
        <f t="shared" si="14"/>
        <v>5</v>
      </c>
      <c r="D476">
        <v>9026</v>
      </c>
      <c r="E476" s="1">
        <f>IF(C476=1,VLOOKUP(B476,balance!$K:$P,2,FALSE),IF(C476=2,VLOOKUP(B476,balance!$K:$P,3,FALSE),IF(C476=3,VLOOKUP(B476,balance!$K:$P,4,FALSE),IF(C476=4,VLOOKUP(B476,balance!$K:$P,5,FALSE),IF(C476=5,VLOOKUP(B476-1,balance!$K:$P,6,FALSE),0)))))</f>
        <v>51480</v>
      </c>
      <c r="F476">
        <v>53</v>
      </c>
      <c r="G476">
        <f>IF(C476=1,VLOOKUP(FoxFire!B476,balance!$U:$Z,2,FALSE),IF(C476=2,VLOOKUP(B476,balance!$U:$Z,3,FALSE),IF(C476=3,VLOOKUP(B476,balance!$U:$Z,4,FALSE),IF(C476=4,VLOOKUP(B476,balance!$U:$Z,5,FALSE),IF(C476=5,VLOOKUP(B476-1,balance!$U:$Z,6,FALSE),0)))))/100</f>
        <v>18.781600000000001</v>
      </c>
      <c r="H476">
        <v>2</v>
      </c>
      <c r="I476" s="1">
        <f>IF(C476=1,VLOOKUP(FoxFire!B476,balance!$AF:$AJ,2,FALSE),IF(C476=2,VLOOKUP(B476,balance!$AF:$AJ,3,FALSE),IF(C476=3,VLOOKUP(B476,balance!$AF:$AJ,4,FALSE),IF(C476=4,VLOOKUP(B476,balance!$AF:$AJ,5,FALSE),IF(C476=5,VLOOKUP(B476,balance!$AF:$AK,6,FALSE),0)))))*1000000000000</f>
        <v>2850000000000</v>
      </c>
    </row>
    <row r="477" spans="1:9" x14ac:dyDescent="0.3">
      <c r="A477">
        <v>475</v>
      </c>
      <c r="B477">
        <f t="shared" si="15"/>
        <v>96</v>
      </c>
      <c r="C477">
        <f t="shared" si="14"/>
        <v>1</v>
      </c>
      <c r="D477">
        <v>9026</v>
      </c>
      <c r="E477" s="1">
        <f>IF(C477=1,VLOOKUP(B477,balance!$K:$P,2,FALSE),IF(C477=2,VLOOKUP(B477,balance!$K:$P,3,FALSE),IF(C477=3,VLOOKUP(B477,balance!$K:$P,4,FALSE),IF(C477=4,VLOOKUP(B477,balance!$K:$P,5,FALSE),IF(C477=5,VLOOKUP(B477-1,balance!$K:$P,6,FALSE),0)))))</f>
        <v>2625</v>
      </c>
      <c r="F477">
        <v>53</v>
      </c>
      <c r="G477">
        <f>IF(C477=1,VLOOKUP(FoxFire!B477,balance!$U:$Z,2,FALSE),IF(C477=2,VLOOKUP(B477,balance!$U:$Z,3,FALSE),IF(C477=3,VLOOKUP(B477,balance!$U:$Z,4,FALSE),IF(C477=4,VLOOKUP(B477,balance!$U:$Z,5,FALSE),IF(C477=5,VLOOKUP(B477-1,balance!$U:$Z,6,FALSE),0)))))/100</f>
        <v>1.9500000000000001E-3</v>
      </c>
      <c r="H477">
        <v>2</v>
      </c>
      <c r="I477" s="1">
        <f>IF(C477=1,VLOOKUP(FoxFire!B477,balance!$AF:$AJ,2,FALSE),IF(C477=2,VLOOKUP(B477,balance!$AF:$AJ,3,FALSE),IF(C477=3,VLOOKUP(B477,balance!$AF:$AJ,4,FALSE),IF(C477=4,VLOOKUP(B477,balance!$AF:$AJ,5,FALSE),IF(C477=5,VLOOKUP(B477,balance!$AF:$AK,6,FALSE),0)))))*1000000000000</f>
        <v>712500000000</v>
      </c>
    </row>
    <row r="478" spans="1:9" x14ac:dyDescent="0.3">
      <c r="A478">
        <v>476</v>
      </c>
      <c r="B478">
        <f t="shared" si="15"/>
        <v>96</v>
      </c>
      <c r="C478">
        <f t="shared" si="14"/>
        <v>2</v>
      </c>
      <c r="D478">
        <v>9026</v>
      </c>
      <c r="E478" s="1">
        <f>IF(C478=1,VLOOKUP(B478,balance!$K:$P,2,FALSE),IF(C478=2,VLOOKUP(B478,balance!$K:$P,3,FALSE),IF(C478=3,VLOOKUP(B478,balance!$K:$P,4,FALSE),IF(C478=4,VLOOKUP(B478,balance!$K:$P,5,FALSE),IF(C478=5,VLOOKUP(B478-1,balance!$K:$P,6,FALSE),0)))))</f>
        <v>2625</v>
      </c>
      <c r="F478">
        <v>53</v>
      </c>
      <c r="G478">
        <f>IF(C478=1,VLOOKUP(FoxFire!B478,balance!$U:$Z,2,FALSE),IF(C478=2,VLOOKUP(B478,balance!$U:$Z,3,FALSE),IF(C478=3,VLOOKUP(B478,balance!$U:$Z,4,FALSE),IF(C478=4,VLOOKUP(B478,balance!$U:$Z,5,FALSE),IF(C478=5,VLOOKUP(B478-1,balance!$U:$Z,6,FALSE),0)))))/100</f>
        <v>1.9500000000000001E-3</v>
      </c>
      <c r="H478">
        <v>2</v>
      </c>
      <c r="I478" s="1">
        <f>IF(C478=1,VLOOKUP(FoxFire!B478,balance!$AF:$AJ,2,FALSE),IF(C478=2,VLOOKUP(B478,balance!$AF:$AJ,3,FALSE),IF(C478=3,VLOOKUP(B478,balance!$AF:$AJ,4,FALSE),IF(C478=4,VLOOKUP(B478,balance!$AF:$AJ,5,FALSE),IF(C478=5,VLOOKUP(B478,balance!$AF:$AK,6,FALSE),0)))))*1000000000000</f>
        <v>712500000000</v>
      </c>
    </row>
    <row r="479" spans="1:9" x14ac:dyDescent="0.3">
      <c r="A479">
        <v>477</v>
      </c>
      <c r="B479">
        <f t="shared" si="15"/>
        <v>96</v>
      </c>
      <c r="C479">
        <f t="shared" si="14"/>
        <v>3</v>
      </c>
      <c r="D479">
        <v>9026</v>
      </c>
      <c r="E479" s="1">
        <f>IF(C479=1,VLOOKUP(B479,balance!$K:$P,2,FALSE),IF(C479=2,VLOOKUP(B479,balance!$K:$P,3,FALSE),IF(C479=3,VLOOKUP(B479,balance!$K:$P,4,FALSE),IF(C479=4,VLOOKUP(B479,balance!$K:$P,5,FALSE),IF(C479=5,VLOOKUP(B479-1,balance!$K:$P,6,FALSE),0)))))</f>
        <v>2625</v>
      </c>
      <c r="F479">
        <v>53</v>
      </c>
      <c r="G479">
        <f>IF(C479=1,VLOOKUP(FoxFire!B479,balance!$U:$Z,2,FALSE),IF(C479=2,VLOOKUP(B479,balance!$U:$Z,3,FALSE),IF(C479=3,VLOOKUP(B479,balance!$U:$Z,4,FALSE),IF(C479=4,VLOOKUP(B479,balance!$U:$Z,5,FALSE),IF(C479=5,VLOOKUP(B479-1,balance!$U:$Z,6,FALSE),0)))))/100</f>
        <v>1.9500000000000001E-3</v>
      </c>
      <c r="H479">
        <v>2</v>
      </c>
      <c r="I479" s="1">
        <f>IF(C479=1,VLOOKUP(FoxFire!B479,balance!$AF:$AJ,2,FALSE),IF(C479=2,VLOOKUP(B479,balance!$AF:$AJ,3,FALSE),IF(C479=3,VLOOKUP(B479,balance!$AF:$AJ,4,FALSE),IF(C479=4,VLOOKUP(B479,balance!$AF:$AJ,5,FALSE),IF(C479=5,VLOOKUP(B479,balance!$AF:$AK,6,FALSE),0)))))*1000000000000</f>
        <v>712500000000</v>
      </c>
    </row>
    <row r="480" spans="1:9" x14ac:dyDescent="0.3">
      <c r="A480">
        <v>478</v>
      </c>
      <c r="B480">
        <f t="shared" si="15"/>
        <v>96</v>
      </c>
      <c r="C480">
        <f t="shared" si="14"/>
        <v>4</v>
      </c>
      <c r="D480">
        <v>9026</v>
      </c>
      <c r="E480" s="1">
        <f>IF(C480=1,VLOOKUP(B480,balance!$K:$P,2,FALSE),IF(C480=2,VLOOKUP(B480,balance!$K:$P,3,FALSE),IF(C480=3,VLOOKUP(B480,balance!$K:$P,4,FALSE),IF(C480=4,VLOOKUP(B480,balance!$K:$P,5,FALSE),IF(C480=5,VLOOKUP(B480-1,balance!$K:$P,6,FALSE),0)))))</f>
        <v>2625</v>
      </c>
      <c r="F480">
        <v>53</v>
      </c>
      <c r="G480">
        <f>IF(C480=1,VLOOKUP(FoxFire!B480,balance!$U:$Z,2,FALSE),IF(C480=2,VLOOKUP(B480,balance!$U:$Z,3,FALSE),IF(C480=3,VLOOKUP(B480,balance!$U:$Z,4,FALSE),IF(C480=4,VLOOKUP(B480,balance!$U:$Z,5,FALSE),IF(C480=5,VLOOKUP(B480-1,balance!$U:$Z,6,FALSE),0)))))/100</f>
        <v>1.9500000000000001E-3</v>
      </c>
      <c r="H480">
        <v>2</v>
      </c>
      <c r="I480" s="1">
        <f>IF(C480=1,VLOOKUP(FoxFire!B480,balance!$AF:$AJ,2,FALSE),IF(C480=2,VLOOKUP(B480,balance!$AF:$AJ,3,FALSE),IF(C480=3,VLOOKUP(B480,balance!$AF:$AJ,4,FALSE),IF(C480=4,VLOOKUP(B480,balance!$AF:$AJ,5,FALSE),IF(C480=5,VLOOKUP(B480,balance!$AF:$AK,6,FALSE),0)))))*1000000000000</f>
        <v>712500000000</v>
      </c>
    </row>
    <row r="481" spans="1:9" x14ac:dyDescent="0.3">
      <c r="A481">
        <v>479</v>
      </c>
      <c r="B481">
        <f t="shared" si="15"/>
        <v>97</v>
      </c>
      <c r="C481">
        <f t="shared" si="14"/>
        <v>5</v>
      </c>
      <c r="D481">
        <v>9026</v>
      </c>
      <c r="E481" s="1">
        <f>IF(C481=1,VLOOKUP(B481,balance!$K:$P,2,FALSE),IF(C481=2,VLOOKUP(B481,balance!$K:$P,3,FALSE),IF(C481=3,VLOOKUP(B481,balance!$K:$P,4,FALSE),IF(C481=4,VLOOKUP(B481,balance!$K:$P,5,FALSE),IF(C481=5,VLOOKUP(B481-1,balance!$K:$P,6,FALSE),0)))))</f>
        <v>52500</v>
      </c>
      <c r="F481">
        <v>53</v>
      </c>
      <c r="G481">
        <f>IF(C481=1,VLOOKUP(FoxFire!B481,balance!$U:$Z,2,FALSE),IF(C481=2,VLOOKUP(B481,balance!$U:$Z,3,FALSE),IF(C481=3,VLOOKUP(B481,balance!$U:$Z,4,FALSE),IF(C481=4,VLOOKUP(B481,balance!$U:$Z,5,FALSE),IF(C481=5,VLOOKUP(B481-1,balance!$U:$Z,6,FALSE),0)))))/100</f>
        <v>20.767000000000003</v>
      </c>
      <c r="H481">
        <v>2</v>
      </c>
      <c r="I481" s="1">
        <f>IF(C481=1,VLOOKUP(FoxFire!B481,balance!$AF:$AJ,2,FALSE),IF(C481=2,VLOOKUP(B481,balance!$AF:$AJ,3,FALSE),IF(C481=3,VLOOKUP(B481,balance!$AF:$AJ,4,FALSE),IF(C481=4,VLOOKUP(B481,balance!$AF:$AJ,5,FALSE),IF(C481=5,VLOOKUP(B481,balance!$AF:$AK,6,FALSE),0)))))*1000000000000</f>
        <v>2900000000000</v>
      </c>
    </row>
    <row r="482" spans="1:9" x14ac:dyDescent="0.3">
      <c r="A482">
        <v>480</v>
      </c>
      <c r="B482">
        <f t="shared" si="15"/>
        <v>97</v>
      </c>
      <c r="C482">
        <f t="shared" si="14"/>
        <v>1</v>
      </c>
      <c r="D482">
        <v>9026</v>
      </c>
      <c r="E482" s="1">
        <f>IF(C482=1,VLOOKUP(B482,balance!$K:$P,2,FALSE),IF(C482=2,VLOOKUP(B482,balance!$K:$P,3,FALSE),IF(C482=3,VLOOKUP(B482,balance!$K:$P,4,FALSE),IF(C482=4,VLOOKUP(B482,balance!$K:$P,5,FALSE),IF(C482=5,VLOOKUP(B482-1,balance!$K:$P,6,FALSE),0)))))</f>
        <v>2650</v>
      </c>
      <c r="F482">
        <v>53</v>
      </c>
      <c r="G482">
        <f>IF(C482=1,VLOOKUP(FoxFire!B482,balance!$U:$Z,2,FALSE),IF(C482=2,VLOOKUP(B482,balance!$U:$Z,3,FALSE),IF(C482=3,VLOOKUP(B482,balance!$U:$Z,4,FALSE),IF(C482=4,VLOOKUP(B482,balance!$U:$Z,5,FALSE),IF(C482=5,VLOOKUP(B482-1,balance!$U:$Z,6,FALSE),0)))))/100</f>
        <v>1.9599999999999999E-3</v>
      </c>
      <c r="H482">
        <v>2</v>
      </c>
      <c r="I482" s="1">
        <f>IF(C482=1,VLOOKUP(FoxFire!B482,balance!$AF:$AJ,2,FALSE),IF(C482=2,VLOOKUP(B482,balance!$AF:$AJ,3,FALSE),IF(C482=3,VLOOKUP(B482,balance!$AF:$AJ,4,FALSE),IF(C482=4,VLOOKUP(B482,balance!$AF:$AJ,5,FALSE),IF(C482=5,VLOOKUP(B482,balance!$AF:$AK,6,FALSE),0)))))*1000000000000</f>
        <v>725000000000</v>
      </c>
    </row>
    <row r="483" spans="1:9" x14ac:dyDescent="0.3">
      <c r="A483">
        <v>481</v>
      </c>
      <c r="B483">
        <f t="shared" si="15"/>
        <v>97</v>
      </c>
      <c r="C483">
        <f t="shared" si="14"/>
        <v>2</v>
      </c>
      <c r="D483">
        <v>9026</v>
      </c>
      <c r="E483" s="1">
        <f>IF(C483=1,VLOOKUP(B483,balance!$K:$P,2,FALSE),IF(C483=2,VLOOKUP(B483,balance!$K:$P,3,FALSE),IF(C483=3,VLOOKUP(B483,balance!$K:$P,4,FALSE),IF(C483=4,VLOOKUP(B483,balance!$K:$P,5,FALSE),IF(C483=5,VLOOKUP(B483-1,balance!$K:$P,6,FALSE),0)))))</f>
        <v>2650</v>
      </c>
      <c r="F483">
        <v>53</v>
      </c>
      <c r="G483">
        <f>IF(C483=1,VLOOKUP(FoxFire!B483,balance!$U:$Z,2,FALSE),IF(C483=2,VLOOKUP(B483,balance!$U:$Z,3,FALSE),IF(C483=3,VLOOKUP(B483,balance!$U:$Z,4,FALSE),IF(C483=4,VLOOKUP(B483,balance!$U:$Z,5,FALSE),IF(C483=5,VLOOKUP(B483-1,balance!$U:$Z,6,FALSE),0)))))/100</f>
        <v>1.9599999999999999E-3</v>
      </c>
      <c r="H483">
        <v>2</v>
      </c>
      <c r="I483" s="1">
        <f>IF(C483=1,VLOOKUP(FoxFire!B483,balance!$AF:$AJ,2,FALSE),IF(C483=2,VLOOKUP(B483,balance!$AF:$AJ,3,FALSE),IF(C483=3,VLOOKUP(B483,balance!$AF:$AJ,4,FALSE),IF(C483=4,VLOOKUP(B483,balance!$AF:$AJ,5,FALSE),IF(C483=5,VLOOKUP(B483,balance!$AF:$AK,6,FALSE),0)))))*1000000000000</f>
        <v>725000000000</v>
      </c>
    </row>
    <row r="484" spans="1:9" x14ac:dyDescent="0.3">
      <c r="A484">
        <v>482</v>
      </c>
      <c r="B484">
        <f t="shared" si="15"/>
        <v>97</v>
      </c>
      <c r="C484">
        <f t="shared" si="14"/>
        <v>3</v>
      </c>
      <c r="D484">
        <v>9026</v>
      </c>
      <c r="E484" s="1">
        <f>IF(C484=1,VLOOKUP(B484,balance!$K:$P,2,FALSE),IF(C484=2,VLOOKUP(B484,balance!$K:$P,3,FALSE),IF(C484=3,VLOOKUP(B484,balance!$K:$P,4,FALSE),IF(C484=4,VLOOKUP(B484,balance!$K:$P,5,FALSE),IF(C484=5,VLOOKUP(B484-1,balance!$K:$P,6,FALSE),0)))))</f>
        <v>2650</v>
      </c>
      <c r="F484">
        <v>53</v>
      </c>
      <c r="G484">
        <f>IF(C484=1,VLOOKUP(FoxFire!B484,balance!$U:$Z,2,FALSE),IF(C484=2,VLOOKUP(B484,balance!$U:$Z,3,FALSE),IF(C484=3,VLOOKUP(B484,balance!$U:$Z,4,FALSE),IF(C484=4,VLOOKUP(B484,balance!$U:$Z,5,FALSE),IF(C484=5,VLOOKUP(B484-1,balance!$U:$Z,6,FALSE),0)))))/100</f>
        <v>1.9599999999999999E-3</v>
      </c>
      <c r="H484">
        <v>2</v>
      </c>
      <c r="I484" s="1">
        <f>IF(C484=1,VLOOKUP(FoxFire!B484,balance!$AF:$AJ,2,FALSE),IF(C484=2,VLOOKUP(B484,balance!$AF:$AJ,3,FALSE),IF(C484=3,VLOOKUP(B484,balance!$AF:$AJ,4,FALSE),IF(C484=4,VLOOKUP(B484,balance!$AF:$AJ,5,FALSE),IF(C484=5,VLOOKUP(B484,balance!$AF:$AK,6,FALSE),0)))))*1000000000000</f>
        <v>725000000000</v>
      </c>
    </row>
    <row r="485" spans="1:9" x14ac:dyDescent="0.3">
      <c r="A485">
        <v>483</v>
      </c>
      <c r="B485">
        <f t="shared" si="15"/>
        <v>97</v>
      </c>
      <c r="C485">
        <f t="shared" si="14"/>
        <v>4</v>
      </c>
      <c r="D485">
        <v>9026</v>
      </c>
      <c r="E485" s="1">
        <f>IF(C485=1,VLOOKUP(B485,balance!$K:$P,2,FALSE),IF(C485=2,VLOOKUP(B485,balance!$K:$P,3,FALSE),IF(C485=3,VLOOKUP(B485,balance!$K:$P,4,FALSE),IF(C485=4,VLOOKUP(B485,balance!$K:$P,5,FALSE),IF(C485=5,VLOOKUP(B485-1,balance!$K:$P,6,FALSE),0)))))</f>
        <v>2650</v>
      </c>
      <c r="F485">
        <v>53</v>
      </c>
      <c r="G485">
        <f>IF(C485=1,VLOOKUP(FoxFire!B485,balance!$U:$Z,2,FALSE),IF(C485=2,VLOOKUP(B485,balance!$U:$Z,3,FALSE),IF(C485=3,VLOOKUP(B485,balance!$U:$Z,4,FALSE),IF(C485=4,VLOOKUP(B485,balance!$U:$Z,5,FALSE),IF(C485=5,VLOOKUP(B485-1,balance!$U:$Z,6,FALSE),0)))))/100</f>
        <v>1.9599999999999999E-3</v>
      </c>
      <c r="H485">
        <v>2</v>
      </c>
      <c r="I485" s="1">
        <f>IF(C485=1,VLOOKUP(FoxFire!B485,balance!$AF:$AJ,2,FALSE),IF(C485=2,VLOOKUP(B485,balance!$AF:$AJ,3,FALSE),IF(C485=3,VLOOKUP(B485,balance!$AF:$AJ,4,FALSE),IF(C485=4,VLOOKUP(B485,balance!$AF:$AJ,5,FALSE),IF(C485=5,VLOOKUP(B485,balance!$AF:$AK,6,FALSE),0)))))*1000000000000</f>
        <v>725000000000</v>
      </c>
    </row>
    <row r="486" spans="1:9" x14ac:dyDescent="0.3">
      <c r="A486">
        <v>484</v>
      </c>
      <c r="B486">
        <f t="shared" si="15"/>
        <v>98</v>
      </c>
      <c r="C486">
        <f t="shared" si="14"/>
        <v>5</v>
      </c>
      <c r="D486">
        <v>9026</v>
      </c>
      <c r="E486" s="1">
        <f>IF(C486=1,VLOOKUP(B486,balance!$K:$P,2,FALSE),IF(C486=2,VLOOKUP(B486,balance!$K:$P,3,FALSE),IF(C486=3,VLOOKUP(B486,balance!$K:$P,4,FALSE),IF(C486=4,VLOOKUP(B486,balance!$K:$P,5,FALSE),IF(C486=5,VLOOKUP(B486-1,balance!$K:$P,6,FALSE),0)))))</f>
        <v>53530</v>
      </c>
      <c r="F486">
        <v>53</v>
      </c>
      <c r="G486">
        <f>IF(C486=1,VLOOKUP(FoxFire!B486,balance!$U:$Z,2,FALSE),IF(C486=2,VLOOKUP(B486,balance!$U:$Z,3,FALSE),IF(C486=3,VLOOKUP(B486,balance!$U:$Z,4,FALSE),IF(C486=4,VLOOKUP(B486,balance!$U:$Z,5,FALSE),IF(C486=5,VLOOKUP(B486-1,balance!$U:$Z,6,FALSE),0)))))/100</f>
        <v>22.961600000000004</v>
      </c>
      <c r="H486">
        <v>2</v>
      </c>
      <c r="I486" s="1">
        <f>IF(C486=1,VLOOKUP(FoxFire!B486,balance!$AF:$AJ,2,FALSE),IF(C486=2,VLOOKUP(B486,balance!$AF:$AJ,3,FALSE),IF(C486=3,VLOOKUP(B486,balance!$AF:$AJ,4,FALSE),IF(C486=4,VLOOKUP(B486,balance!$AF:$AJ,5,FALSE),IF(C486=5,VLOOKUP(B486,balance!$AF:$AK,6,FALSE),0)))))*1000000000000</f>
        <v>2950000000000</v>
      </c>
    </row>
    <row r="487" spans="1:9" x14ac:dyDescent="0.3">
      <c r="A487">
        <v>485</v>
      </c>
      <c r="B487">
        <f t="shared" si="15"/>
        <v>98</v>
      </c>
      <c r="C487">
        <f t="shared" si="14"/>
        <v>1</v>
      </c>
      <c r="D487">
        <v>9026</v>
      </c>
      <c r="E487" s="1">
        <f>IF(C487=1,VLOOKUP(B487,balance!$K:$P,2,FALSE),IF(C487=2,VLOOKUP(B487,balance!$K:$P,3,FALSE),IF(C487=3,VLOOKUP(B487,balance!$K:$P,4,FALSE),IF(C487=4,VLOOKUP(B487,balance!$K:$P,5,FALSE),IF(C487=5,VLOOKUP(B487-1,balance!$K:$P,6,FALSE),0)))))</f>
        <v>2675</v>
      </c>
      <c r="F487">
        <v>53</v>
      </c>
      <c r="G487">
        <f>IF(C487=1,VLOOKUP(FoxFire!B487,balance!$U:$Z,2,FALSE),IF(C487=2,VLOOKUP(B487,balance!$U:$Z,3,FALSE),IF(C487=3,VLOOKUP(B487,balance!$U:$Z,4,FALSE),IF(C487=4,VLOOKUP(B487,balance!$U:$Z,5,FALSE),IF(C487=5,VLOOKUP(B487-1,balance!$U:$Z,6,FALSE),0)))))/100</f>
        <v>1.97E-3</v>
      </c>
      <c r="H487">
        <v>2</v>
      </c>
      <c r="I487" s="1">
        <f>IF(C487=1,VLOOKUP(FoxFire!B487,balance!$AF:$AJ,2,FALSE),IF(C487=2,VLOOKUP(B487,balance!$AF:$AJ,3,FALSE),IF(C487=3,VLOOKUP(B487,balance!$AF:$AJ,4,FALSE),IF(C487=4,VLOOKUP(B487,balance!$AF:$AJ,5,FALSE),IF(C487=5,VLOOKUP(B487,balance!$AF:$AK,6,FALSE),0)))))*1000000000000</f>
        <v>737500000000</v>
      </c>
    </row>
    <row r="488" spans="1:9" x14ac:dyDescent="0.3">
      <c r="A488">
        <v>486</v>
      </c>
      <c r="B488">
        <f t="shared" si="15"/>
        <v>98</v>
      </c>
      <c r="C488">
        <f t="shared" si="14"/>
        <v>2</v>
      </c>
      <c r="D488">
        <v>9026</v>
      </c>
      <c r="E488" s="1">
        <f>IF(C488=1,VLOOKUP(B488,balance!$K:$P,2,FALSE),IF(C488=2,VLOOKUP(B488,balance!$K:$P,3,FALSE),IF(C488=3,VLOOKUP(B488,balance!$K:$P,4,FALSE),IF(C488=4,VLOOKUP(B488,balance!$K:$P,5,FALSE),IF(C488=5,VLOOKUP(B488-1,balance!$K:$P,6,FALSE),0)))))</f>
        <v>2675</v>
      </c>
      <c r="F488">
        <v>53</v>
      </c>
      <c r="G488">
        <f>IF(C488=1,VLOOKUP(FoxFire!B488,balance!$U:$Z,2,FALSE),IF(C488=2,VLOOKUP(B488,balance!$U:$Z,3,FALSE),IF(C488=3,VLOOKUP(B488,balance!$U:$Z,4,FALSE),IF(C488=4,VLOOKUP(B488,balance!$U:$Z,5,FALSE),IF(C488=5,VLOOKUP(B488-1,balance!$U:$Z,6,FALSE),0)))))/100</f>
        <v>1.97E-3</v>
      </c>
      <c r="H488">
        <v>2</v>
      </c>
      <c r="I488" s="1">
        <f>IF(C488=1,VLOOKUP(FoxFire!B488,balance!$AF:$AJ,2,FALSE),IF(C488=2,VLOOKUP(B488,balance!$AF:$AJ,3,FALSE),IF(C488=3,VLOOKUP(B488,balance!$AF:$AJ,4,FALSE),IF(C488=4,VLOOKUP(B488,balance!$AF:$AJ,5,FALSE),IF(C488=5,VLOOKUP(B488,balance!$AF:$AK,6,FALSE),0)))))*1000000000000</f>
        <v>737500000000</v>
      </c>
    </row>
    <row r="489" spans="1:9" x14ac:dyDescent="0.3">
      <c r="A489">
        <v>487</v>
      </c>
      <c r="B489">
        <f t="shared" si="15"/>
        <v>98</v>
      </c>
      <c r="C489">
        <f t="shared" si="14"/>
        <v>3</v>
      </c>
      <c r="D489">
        <v>9026</v>
      </c>
      <c r="E489" s="1">
        <f>IF(C489=1,VLOOKUP(B489,balance!$K:$P,2,FALSE),IF(C489=2,VLOOKUP(B489,balance!$K:$P,3,FALSE),IF(C489=3,VLOOKUP(B489,balance!$K:$P,4,FALSE),IF(C489=4,VLOOKUP(B489,balance!$K:$P,5,FALSE),IF(C489=5,VLOOKUP(B489-1,balance!$K:$P,6,FALSE),0)))))</f>
        <v>2675</v>
      </c>
      <c r="F489">
        <v>53</v>
      </c>
      <c r="G489">
        <f>IF(C489=1,VLOOKUP(FoxFire!B489,balance!$U:$Z,2,FALSE),IF(C489=2,VLOOKUP(B489,balance!$U:$Z,3,FALSE),IF(C489=3,VLOOKUP(B489,balance!$U:$Z,4,FALSE),IF(C489=4,VLOOKUP(B489,balance!$U:$Z,5,FALSE),IF(C489=5,VLOOKUP(B489-1,balance!$U:$Z,6,FALSE),0)))))/100</f>
        <v>1.97E-3</v>
      </c>
      <c r="H489">
        <v>2</v>
      </c>
      <c r="I489" s="1">
        <f>IF(C489=1,VLOOKUP(FoxFire!B489,balance!$AF:$AJ,2,FALSE),IF(C489=2,VLOOKUP(B489,balance!$AF:$AJ,3,FALSE),IF(C489=3,VLOOKUP(B489,balance!$AF:$AJ,4,FALSE),IF(C489=4,VLOOKUP(B489,balance!$AF:$AJ,5,FALSE),IF(C489=5,VLOOKUP(B489,balance!$AF:$AK,6,FALSE),0)))))*1000000000000</f>
        <v>737500000000</v>
      </c>
    </row>
    <row r="490" spans="1:9" x14ac:dyDescent="0.3">
      <c r="A490">
        <v>488</v>
      </c>
      <c r="B490">
        <f t="shared" si="15"/>
        <v>98</v>
      </c>
      <c r="C490">
        <f t="shared" si="14"/>
        <v>4</v>
      </c>
      <c r="D490">
        <v>9026</v>
      </c>
      <c r="E490" s="1">
        <f>IF(C490=1,VLOOKUP(B490,balance!$K:$P,2,FALSE),IF(C490=2,VLOOKUP(B490,balance!$K:$P,3,FALSE),IF(C490=3,VLOOKUP(B490,balance!$K:$P,4,FALSE),IF(C490=4,VLOOKUP(B490,balance!$K:$P,5,FALSE),IF(C490=5,VLOOKUP(B490-1,balance!$K:$P,6,FALSE),0)))))</f>
        <v>2675</v>
      </c>
      <c r="F490">
        <v>53</v>
      </c>
      <c r="G490">
        <f>IF(C490=1,VLOOKUP(FoxFire!B490,balance!$U:$Z,2,FALSE),IF(C490=2,VLOOKUP(B490,balance!$U:$Z,3,FALSE),IF(C490=3,VLOOKUP(B490,balance!$U:$Z,4,FALSE),IF(C490=4,VLOOKUP(B490,balance!$U:$Z,5,FALSE),IF(C490=5,VLOOKUP(B490-1,balance!$U:$Z,6,FALSE),0)))))/100</f>
        <v>1.97E-3</v>
      </c>
      <c r="H490">
        <v>2</v>
      </c>
      <c r="I490" s="1">
        <f>IF(C490=1,VLOOKUP(FoxFire!B490,balance!$AF:$AJ,2,FALSE),IF(C490=2,VLOOKUP(B490,balance!$AF:$AJ,3,FALSE),IF(C490=3,VLOOKUP(B490,balance!$AF:$AJ,4,FALSE),IF(C490=4,VLOOKUP(B490,balance!$AF:$AJ,5,FALSE),IF(C490=5,VLOOKUP(B490,balance!$AF:$AK,6,FALSE),0)))))*1000000000000</f>
        <v>737500000000</v>
      </c>
    </row>
    <row r="491" spans="1:9" x14ac:dyDescent="0.3">
      <c r="A491">
        <v>489</v>
      </c>
      <c r="B491">
        <f t="shared" si="15"/>
        <v>99</v>
      </c>
      <c r="C491">
        <f t="shared" si="14"/>
        <v>5</v>
      </c>
      <c r="D491">
        <v>9026</v>
      </c>
      <c r="E491" s="1">
        <f>IF(C491=1,VLOOKUP(B491,balance!$K:$P,2,FALSE),IF(C491=2,VLOOKUP(B491,balance!$K:$P,3,FALSE),IF(C491=3,VLOOKUP(B491,balance!$K:$P,4,FALSE),IF(C491=4,VLOOKUP(B491,balance!$K:$P,5,FALSE),IF(C491=5,VLOOKUP(B491-1,balance!$K:$P,6,FALSE),0)))))</f>
        <v>54570</v>
      </c>
      <c r="F491">
        <v>53</v>
      </c>
      <c r="G491">
        <f>IF(C491=1,VLOOKUP(FoxFire!B491,balance!$U:$Z,2,FALSE),IF(C491=2,VLOOKUP(B491,balance!$U:$Z,3,FALSE),IF(C491=3,VLOOKUP(B491,balance!$U:$Z,4,FALSE),IF(C491=4,VLOOKUP(B491,balance!$U:$Z,5,FALSE),IF(C491=5,VLOOKUP(B491-1,balance!$U:$Z,6,FALSE),0)))))/100</f>
        <v>25.387400000000003</v>
      </c>
      <c r="H491">
        <v>2</v>
      </c>
      <c r="I491" s="1">
        <f>IF(C491=1,VLOOKUP(FoxFire!B491,balance!$AF:$AJ,2,FALSE),IF(C491=2,VLOOKUP(B491,balance!$AF:$AJ,3,FALSE),IF(C491=3,VLOOKUP(B491,balance!$AF:$AJ,4,FALSE),IF(C491=4,VLOOKUP(B491,balance!$AF:$AJ,5,FALSE),IF(C491=5,VLOOKUP(B491,balance!$AF:$AK,6,FALSE),0)))))*1000000000000</f>
        <v>3000000000000</v>
      </c>
    </row>
    <row r="492" spans="1:9" x14ac:dyDescent="0.3">
      <c r="A492">
        <v>490</v>
      </c>
      <c r="B492">
        <f t="shared" si="15"/>
        <v>99</v>
      </c>
      <c r="C492">
        <f t="shared" si="14"/>
        <v>1</v>
      </c>
      <c r="D492">
        <v>9026</v>
      </c>
      <c r="E492" s="1">
        <f>IF(C492=1,VLOOKUP(B492,balance!$K:$P,2,FALSE),IF(C492=2,VLOOKUP(B492,balance!$K:$P,3,FALSE),IF(C492=3,VLOOKUP(B492,balance!$K:$P,4,FALSE),IF(C492=4,VLOOKUP(B492,balance!$K:$P,5,FALSE),IF(C492=5,VLOOKUP(B492-1,balance!$K:$P,6,FALSE),0)))))</f>
        <v>2700</v>
      </c>
      <c r="F492">
        <v>53</v>
      </c>
      <c r="G492">
        <f>IF(C492=1,VLOOKUP(FoxFire!B492,balance!$U:$Z,2,FALSE),IF(C492=2,VLOOKUP(B492,balance!$U:$Z,3,FALSE),IF(C492=3,VLOOKUP(B492,balance!$U:$Z,4,FALSE),IF(C492=4,VLOOKUP(B492,balance!$U:$Z,5,FALSE),IF(C492=5,VLOOKUP(B492-1,balance!$U:$Z,6,FALSE),0)))))/100</f>
        <v>1.98E-3</v>
      </c>
      <c r="H492">
        <v>2</v>
      </c>
      <c r="I492" s="1">
        <f>IF(C492=1,VLOOKUP(FoxFire!B492,balance!$AF:$AJ,2,FALSE),IF(C492=2,VLOOKUP(B492,balance!$AF:$AJ,3,FALSE),IF(C492=3,VLOOKUP(B492,balance!$AF:$AJ,4,FALSE),IF(C492=4,VLOOKUP(B492,balance!$AF:$AJ,5,FALSE),IF(C492=5,VLOOKUP(B492,balance!$AF:$AK,6,FALSE),0)))))*1000000000000</f>
        <v>750000000000</v>
      </c>
    </row>
    <row r="493" spans="1:9" x14ac:dyDescent="0.3">
      <c r="A493">
        <v>491</v>
      </c>
      <c r="B493">
        <f t="shared" si="15"/>
        <v>99</v>
      </c>
      <c r="C493">
        <f t="shared" si="14"/>
        <v>2</v>
      </c>
      <c r="D493">
        <v>9026</v>
      </c>
      <c r="E493" s="1">
        <f>IF(C493=1,VLOOKUP(B493,balance!$K:$P,2,FALSE),IF(C493=2,VLOOKUP(B493,balance!$K:$P,3,FALSE),IF(C493=3,VLOOKUP(B493,balance!$K:$P,4,FALSE),IF(C493=4,VLOOKUP(B493,balance!$K:$P,5,FALSE),IF(C493=5,VLOOKUP(B493-1,balance!$K:$P,6,FALSE),0)))))</f>
        <v>2700</v>
      </c>
      <c r="F493">
        <v>53</v>
      </c>
      <c r="G493">
        <f>IF(C493=1,VLOOKUP(FoxFire!B493,balance!$U:$Z,2,FALSE),IF(C493=2,VLOOKUP(B493,balance!$U:$Z,3,FALSE),IF(C493=3,VLOOKUP(B493,balance!$U:$Z,4,FALSE),IF(C493=4,VLOOKUP(B493,balance!$U:$Z,5,FALSE),IF(C493=5,VLOOKUP(B493-1,balance!$U:$Z,6,FALSE),0)))))/100</f>
        <v>1.98E-3</v>
      </c>
      <c r="H493">
        <v>2</v>
      </c>
      <c r="I493" s="1">
        <f>IF(C493=1,VLOOKUP(FoxFire!B493,balance!$AF:$AJ,2,FALSE),IF(C493=2,VLOOKUP(B493,balance!$AF:$AJ,3,FALSE),IF(C493=3,VLOOKUP(B493,balance!$AF:$AJ,4,FALSE),IF(C493=4,VLOOKUP(B493,balance!$AF:$AJ,5,FALSE),IF(C493=5,VLOOKUP(B493,balance!$AF:$AK,6,FALSE),0)))))*1000000000000</f>
        <v>750000000000</v>
      </c>
    </row>
    <row r="494" spans="1:9" x14ac:dyDescent="0.3">
      <c r="A494">
        <v>492</v>
      </c>
      <c r="B494">
        <f t="shared" si="15"/>
        <v>99</v>
      </c>
      <c r="C494">
        <f t="shared" si="14"/>
        <v>3</v>
      </c>
      <c r="D494">
        <v>9026</v>
      </c>
      <c r="E494" s="1">
        <f>IF(C494=1,VLOOKUP(B494,balance!$K:$P,2,FALSE),IF(C494=2,VLOOKUP(B494,balance!$K:$P,3,FALSE),IF(C494=3,VLOOKUP(B494,balance!$K:$P,4,FALSE),IF(C494=4,VLOOKUP(B494,balance!$K:$P,5,FALSE),IF(C494=5,VLOOKUP(B494-1,balance!$K:$P,6,FALSE),0)))))</f>
        <v>2700</v>
      </c>
      <c r="F494">
        <v>53</v>
      </c>
      <c r="G494">
        <f>IF(C494=1,VLOOKUP(FoxFire!B494,balance!$U:$Z,2,FALSE),IF(C494=2,VLOOKUP(B494,balance!$U:$Z,3,FALSE),IF(C494=3,VLOOKUP(B494,balance!$U:$Z,4,FALSE),IF(C494=4,VLOOKUP(B494,balance!$U:$Z,5,FALSE),IF(C494=5,VLOOKUP(B494-1,balance!$U:$Z,6,FALSE),0)))))/100</f>
        <v>1.98E-3</v>
      </c>
      <c r="H494">
        <v>2</v>
      </c>
      <c r="I494" s="1">
        <f>IF(C494=1,VLOOKUP(FoxFire!B494,balance!$AF:$AJ,2,FALSE),IF(C494=2,VLOOKUP(B494,balance!$AF:$AJ,3,FALSE),IF(C494=3,VLOOKUP(B494,balance!$AF:$AJ,4,FALSE),IF(C494=4,VLOOKUP(B494,balance!$AF:$AJ,5,FALSE),IF(C494=5,VLOOKUP(B494,balance!$AF:$AK,6,FALSE),0)))))*1000000000000</f>
        <v>750000000000</v>
      </c>
    </row>
    <row r="495" spans="1:9" x14ac:dyDescent="0.3">
      <c r="A495">
        <v>493</v>
      </c>
      <c r="B495">
        <f t="shared" si="15"/>
        <v>99</v>
      </c>
      <c r="C495">
        <f t="shared" si="14"/>
        <v>4</v>
      </c>
      <c r="D495">
        <v>9026</v>
      </c>
      <c r="E495" s="1">
        <f>IF(C495=1,VLOOKUP(B495,balance!$K:$P,2,FALSE),IF(C495=2,VLOOKUP(B495,balance!$K:$P,3,FALSE),IF(C495=3,VLOOKUP(B495,balance!$K:$P,4,FALSE),IF(C495=4,VLOOKUP(B495,balance!$K:$P,5,FALSE),IF(C495=5,VLOOKUP(B495-1,balance!$K:$P,6,FALSE),0)))))</f>
        <v>2700</v>
      </c>
      <c r="F495">
        <v>53</v>
      </c>
      <c r="G495">
        <f>IF(C495=1,VLOOKUP(FoxFire!B495,balance!$U:$Z,2,FALSE),IF(C495=2,VLOOKUP(B495,balance!$U:$Z,3,FALSE),IF(C495=3,VLOOKUP(B495,balance!$U:$Z,4,FALSE),IF(C495=4,VLOOKUP(B495,balance!$U:$Z,5,FALSE),IF(C495=5,VLOOKUP(B495-1,balance!$U:$Z,6,FALSE),0)))))/100</f>
        <v>1.98E-3</v>
      </c>
      <c r="H495">
        <v>2</v>
      </c>
      <c r="I495" s="1">
        <f>IF(C495=1,VLOOKUP(FoxFire!B495,balance!$AF:$AJ,2,FALSE),IF(C495=2,VLOOKUP(B495,balance!$AF:$AJ,3,FALSE),IF(C495=3,VLOOKUP(B495,balance!$AF:$AJ,4,FALSE),IF(C495=4,VLOOKUP(B495,balance!$AF:$AJ,5,FALSE),IF(C495=5,VLOOKUP(B495,balance!$AF:$AK,6,FALSE),0)))))*1000000000000</f>
        <v>750000000000</v>
      </c>
    </row>
    <row r="496" spans="1:9" x14ac:dyDescent="0.3">
      <c r="A496">
        <v>494</v>
      </c>
      <c r="B496">
        <f t="shared" si="15"/>
        <v>100</v>
      </c>
      <c r="C496">
        <f t="shared" si="14"/>
        <v>5</v>
      </c>
      <c r="D496">
        <v>9026</v>
      </c>
      <c r="E496" s="1">
        <f>IF(C496=1,VLOOKUP(B496,balance!$K:$P,2,FALSE),IF(C496=2,VLOOKUP(B496,balance!$K:$P,3,FALSE),IF(C496=3,VLOOKUP(B496,balance!$K:$P,4,FALSE),IF(C496=4,VLOOKUP(B496,balance!$K:$P,5,FALSE),IF(C496=5,VLOOKUP(B496-1,balance!$K:$P,6,FALSE),0)))))</f>
        <v>55620</v>
      </c>
      <c r="F496">
        <v>53</v>
      </c>
      <c r="G496">
        <f>IF(C496=1,VLOOKUP(FoxFire!B496,balance!$U:$Z,2,FALSE),IF(C496=2,VLOOKUP(B496,balance!$U:$Z,3,FALSE),IF(C496=3,VLOOKUP(B496,balance!$U:$Z,4,FALSE),IF(C496=4,VLOOKUP(B496,balance!$U:$Z,5,FALSE),IF(C496=5,VLOOKUP(B496-1,balance!$U:$Z,6,FALSE),0)))))/100</f>
        <v>28.068700000000003</v>
      </c>
      <c r="H496">
        <v>2</v>
      </c>
      <c r="I496" s="1">
        <f>IF(C496=1,VLOOKUP(FoxFire!B496,balance!$AF:$AJ,2,FALSE),IF(C496=2,VLOOKUP(B496,balance!$AF:$AJ,3,FALSE),IF(C496=3,VLOOKUP(B496,balance!$AF:$AJ,4,FALSE),IF(C496=4,VLOOKUP(B496,balance!$AF:$AJ,5,FALSE),IF(C496=5,VLOOKUP(B496,balance!$AF:$AK,6,FALSE),0)))))*1000000000000</f>
        <v>3060000000000</v>
      </c>
    </row>
    <row r="497" spans="1:9" x14ac:dyDescent="0.3">
      <c r="A497">
        <v>495</v>
      </c>
      <c r="B497">
        <f t="shared" si="15"/>
        <v>100</v>
      </c>
      <c r="C497">
        <f t="shared" si="14"/>
        <v>1</v>
      </c>
      <c r="D497">
        <v>9026</v>
      </c>
      <c r="E497" s="1">
        <f>IF(C497=1,VLOOKUP(B497,balance!$K:$P,2,FALSE),IF(C497=2,VLOOKUP(B497,balance!$K:$P,3,FALSE),IF(C497=3,VLOOKUP(B497,balance!$K:$P,4,FALSE),IF(C497=4,VLOOKUP(B497,balance!$K:$P,5,FALSE),IF(C497=5,VLOOKUP(B497-1,balance!$K:$P,6,FALSE),0)))))</f>
        <v>2725</v>
      </c>
      <c r="F497">
        <v>53</v>
      </c>
      <c r="G497">
        <f>IF(C497=1,VLOOKUP(FoxFire!B497,balance!$U:$Z,2,FALSE),IF(C497=2,VLOOKUP(B497,balance!$U:$Z,3,FALSE),IF(C497=3,VLOOKUP(B497,balance!$U:$Z,4,FALSE),IF(C497=4,VLOOKUP(B497,balance!$U:$Z,5,FALSE),IF(C497=5,VLOOKUP(B497-1,balance!$U:$Z,6,FALSE),0)))))/100</f>
        <v>1.99E-3</v>
      </c>
      <c r="H497">
        <v>2</v>
      </c>
      <c r="I497" s="1">
        <f>IF(C497=1,VLOOKUP(FoxFire!B497,balance!$AF:$AJ,2,FALSE),IF(C497=2,VLOOKUP(B497,balance!$AF:$AJ,3,FALSE),IF(C497=3,VLOOKUP(B497,balance!$AF:$AJ,4,FALSE),IF(C497=4,VLOOKUP(B497,balance!$AF:$AJ,5,FALSE),IF(C497=5,VLOOKUP(B497,balance!$AF:$AK,6,FALSE),0)))))*1000000000000</f>
        <v>765000000000</v>
      </c>
    </row>
    <row r="498" spans="1:9" x14ac:dyDescent="0.3">
      <c r="A498">
        <v>496</v>
      </c>
      <c r="B498">
        <f t="shared" si="15"/>
        <v>100</v>
      </c>
      <c r="C498">
        <f t="shared" si="14"/>
        <v>2</v>
      </c>
      <c r="D498">
        <v>9026</v>
      </c>
      <c r="E498" s="1">
        <f>IF(C498=1,VLOOKUP(B498,balance!$K:$P,2,FALSE),IF(C498=2,VLOOKUP(B498,balance!$K:$P,3,FALSE),IF(C498=3,VLOOKUP(B498,balance!$K:$P,4,FALSE),IF(C498=4,VLOOKUP(B498,balance!$K:$P,5,FALSE),IF(C498=5,VLOOKUP(B498-1,balance!$K:$P,6,FALSE),0)))))</f>
        <v>2725</v>
      </c>
      <c r="F498">
        <v>53</v>
      </c>
      <c r="G498">
        <f>IF(C498=1,VLOOKUP(FoxFire!B498,balance!$U:$Z,2,FALSE),IF(C498=2,VLOOKUP(B498,balance!$U:$Z,3,FALSE),IF(C498=3,VLOOKUP(B498,balance!$U:$Z,4,FALSE),IF(C498=4,VLOOKUP(B498,balance!$U:$Z,5,FALSE),IF(C498=5,VLOOKUP(B498-1,balance!$U:$Z,6,FALSE),0)))))/100</f>
        <v>1.99E-3</v>
      </c>
      <c r="H498">
        <v>2</v>
      </c>
      <c r="I498" s="1">
        <f>IF(C498=1,VLOOKUP(FoxFire!B498,balance!$AF:$AJ,2,FALSE),IF(C498=2,VLOOKUP(B498,balance!$AF:$AJ,3,FALSE),IF(C498=3,VLOOKUP(B498,balance!$AF:$AJ,4,FALSE),IF(C498=4,VLOOKUP(B498,balance!$AF:$AJ,5,FALSE),IF(C498=5,VLOOKUP(B498,balance!$AF:$AK,6,FALSE),0)))))*1000000000000</f>
        <v>765000000000</v>
      </c>
    </row>
    <row r="499" spans="1:9" x14ac:dyDescent="0.3">
      <c r="A499">
        <v>497</v>
      </c>
      <c r="B499">
        <f t="shared" si="15"/>
        <v>100</v>
      </c>
      <c r="C499">
        <f t="shared" si="14"/>
        <v>3</v>
      </c>
      <c r="D499">
        <v>9026</v>
      </c>
      <c r="E499" s="1">
        <f>IF(C499=1,VLOOKUP(B499,balance!$K:$P,2,FALSE),IF(C499=2,VLOOKUP(B499,balance!$K:$P,3,FALSE),IF(C499=3,VLOOKUP(B499,balance!$K:$P,4,FALSE),IF(C499=4,VLOOKUP(B499,balance!$K:$P,5,FALSE),IF(C499=5,VLOOKUP(B499-1,balance!$K:$P,6,FALSE),0)))))</f>
        <v>2725</v>
      </c>
      <c r="F499">
        <v>53</v>
      </c>
      <c r="G499">
        <f>IF(C499=1,VLOOKUP(FoxFire!B499,balance!$U:$Z,2,FALSE),IF(C499=2,VLOOKUP(B499,balance!$U:$Z,3,FALSE),IF(C499=3,VLOOKUP(B499,balance!$U:$Z,4,FALSE),IF(C499=4,VLOOKUP(B499,balance!$U:$Z,5,FALSE),IF(C499=5,VLOOKUP(B499-1,balance!$U:$Z,6,FALSE),0)))))/100</f>
        <v>1.99E-3</v>
      </c>
      <c r="H499">
        <v>2</v>
      </c>
      <c r="I499" s="1">
        <f>IF(C499=1,VLOOKUP(FoxFire!B499,balance!$AF:$AJ,2,FALSE),IF(C499=2,VLOOKUP(B499,balance!$AF:$AJ,3,FALSE),IF(C499=3,VLOOKUP(B499,balance!$AF:$AJ,4,FALSE),IF(C499=4,VLOOKUP(B499,balance!$AF:$AJ,5,FALSE),IF(C499=5,VLOOKUP(B499,balance!$AF:$AK,6,FALSE),0)))))*1000000000000</f>
        <v>765000000000</v>
      </c>
    </row>
    <row r="500" spans="1:9" x14ac:dyDescent="0.3">
      <c r="A500">
        <v>498</v>
      </c>
      <c r="B500">
        <f t="shared" si="15"/>
        <v>100</v>
      </c>
      <c r="C500">
        <f t="shared" si="14"/>
        <v>4</v>
      </c>
      <c r="D500">
        <v>9026</v>
      </c>
      <c r="E500" s="1">
        <f>IF(C500=1,VLOOKUP(B500,balance!$K:$P,2,FALSE),IF(C500=2,VLOOKUP(B500,balance!$K:$P,3,FALSE),IF(C500=3,VLOOKUP(B500,balance!$K:$P,4,FALSE),IF(C500=4,VLOOKUP(B500,balance!$K:$P,5,FALSE),IF(C500=5,VLOOKUP(B500-1,balance!$K:$P,6,FALSE),0)))))</f>
        <v>2725</v>
      </c>
      <c r="F500">
        <v>53</v>
      </c>
      <c r="G500">
        <f>IF(C500=1,VLOOKUP(FoxFire!B500,balance!$U:$Z,2,FALSE),IF(C500=2,VLOOKUP(B500,balance!$U:$Z,3,FALSE),IF(C500=3,VLOOKUP(B500,balance!$U:$Z,4,FALSE),IF(C500=4,VLOOKUP(B500,balance!$U:$Z,5,FALSE),IF(C500=5,VLOOKUP(B500-1,balance!$U:$Z,6,FALSE),0)))))/100</f>
        <v>1.99E-3</v>
      </c>
      <c r="H500">
        <v>2</v>
      </c>
      <c r="I500" s="1">
        <f>IF(C500=1,VLOOKUP(FoxFire!B500,balance!$AF:$AJ,2,FALSE),IF(C500=2,VLOOKUP(B500,balance!$AF:$AJ,3,FALSE),IF(C500=3,VLOOKUP(B500,balance!$AF:$AJ,4,FALSE),IF(C500=4,VLOOKUP(B500,balance!$AF:$AJ,5,FALSE),IF(C500=5,VLOOKUP(B500,balance!$AF:$AK,6,FALSE),0)))))*1000000000000</f>
        <v>765000000000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Q105"/>
  <sheetViews>
    <sheetView topLeftCell="A10" zoomScaleNormal="100" workbookViewId="0">
      <pane xSplit="4" topLeftCell="X1" activePane="topRight" state="frozen"/>
      <selection activeCell="A7" sqref="A7"/>
      <selection pane="topRight" activeCell="AJ23" sqref="AJ23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1" max="11" width="8.75" style="2"/>
    <col min="17" max="17" width="11.75" bestFit="1" customWidth="1"/>
    <col min="19" max="19" width="10.25" bestFit="1" customWidth="1"/>
    <col min="20" max="20" width="9.25" bestFit="1" customWidth="1"/>
    <col min="28" max="28" width="9.25" bestFit="1" customWidth="1"/>
    <col min="29" max="29" width="10.25" bestFit="1" customWidth="1"/>
    <col min="31" max="31" width="21" bestFit="1" customWidth="1"/>
    <col min="41" max="41" width="23.5" bestFit="1" customWidth="1"/>
  </cols>
  <sheetData>
    <row r="1" spans="1:43" s="5" customFormat="1" x14ac:dyDescent="0.3">
      <c r="A1" s="15" t="s">
        <v>0</v>
      </c>
      <c r="B1" s="15"/>
      <c r="F1" s="6"/>
      <c r="K1" s="6"/>
    </row>
    <row r="2" spans="1:43" s="5" customFormat="1" x14ac:dyDescent="0.3">
      <c r="A2" s="15"/>
      <c r="B2" s="15"/>
      <c r="F2" s="6"/>
      <c r="K2" s="6"/>
    </row>
    <row r="3" spans="1:43" x14ac:dyDescent="0.3">
      <c r="AG3" t="s">
        <v>43</v>
      </c>
    </row>
    <row r="4" spans="1:43" x14ac:dyDescent="0.3">
      <c r="A4" s="14" t="s">
        <v>34</v>
      </c>
      <c r="B4" s="14"/>
      <c r="C4" s="14"/>
      <c r="D4" s="14"/>
      <c r="F4" s="2" t="s">
        <v>6</v>
      </c>
      <c r="G4" s="2" t="s">
        <v>7</v>
      </c>
      <c r="H4" s="2" t="s">
        <v>24</v>
      </c>
      <c r="I4" s="2" t="s">
        <v>8</v>
      </c>
      <c r="J4" s="2"/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9</v>
      </c>
      <c r="R4" s="2" t="s">
        <v>10</v>
      </c>
      <c r="S4" s="2" t="s">
        <v>14</v>
      </c>
      <c r="T4" s="2"/>
      <c r="U4" s="2" t="s">
        <v>6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10</v>
      </c>
      <c r="AB4" s="2" t="s">
        <v>11</v>
      </c>
      <c r="AC4" s="2" t="s">
        <v>12</v>
      </c>
      <c r="AD4" s="2" t="s">
        <v>13</v>
      </c>
      <c r="AE4" s="2"/>
      <c r="AF4" s="2" t="s">
        <v>6</v>
      </c>
      <c r="AG4" s="2" t="s">
        <v>1</v>
      </c>
      <c r="AH4" s="2" t="s">
        <v>2</v>
      </c>
      <c r="AI4" s="2" t="s">
        <v>3</v>
      </c>
      <c r="AJ4" s="2" t="s">
        <v>4</v>
      </c>
      <c r="AK4" s="2" t="s">
        <v>48</v>
      </c>
      <c r="AL4" s="2" t="s">
        <v>11</v>
      </c>
      <c r="AM4" s="2" t="s">
        <v>12</v>
      </c>
      <c r="AO4" s="2" t="s">
        <v>44</v>
      </c>
      <c r="AP4" s="2" t="s">
        <v>45</v>
      </c>
    </row>
    <row r="5" spans="1:43" x14ac:dyDescent="0.3">
      <c r="A5" t="s">
        <v>35</v>
      </c>
      <c r="F5" s="2">
        <v>1</v>
      </c>
      <c r="G5" s="1">
        <f t="shared" ref="G5:G34" si="0">I5*0.5</f>
        <v>1000</v>
      </c>
      <c r="H5" s="1">
        <f>SUM($G$5:G5)</f>
        <v>1000</v>
      </c>
      <c r="I5" s="1">
        <v>2000</v>
      </c>
      <c r="J5" s="1" t="s">
        <v>46</v>
      </c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L5</f>
        <v>250</v>
      </c>
      <c r="P5" s="1">
        <f>ROUNDUP(SUM(L5:O5)*R5,-1)</f>
        <v>1000</v>
      </c>
      <c r="Q5" s="1">
        <f>SUM(L5:P5)</f>
        <v>2000</v>
      </c>
      <c r="R5">
        <v>1</v>
      </c>
      <c r="S5" s="1">
        <f>SUM($Q$5:Q5)</f>
        <v>2000</v>
      </c>
      <c r="U5" s="2">
        <v>1</v>
      </c>
      <c r="V5">
        <v>0.1</v>
      </c>
      <c r="W5">
        <f>V5</f>
        <v>0.1</v>
      </c>
      <c r="X5">
        <f>V5</f>
        <v>0.1</v>
      </c>
      <c r="Y5">
        <f>V5</f>
        <v>0.1</v>
      </c>
      <c r="Z5">
        <f>ROUNDUP((SUM(V5:Y5)*(AA5)),2)</f>
        <v>0.4</v>
      </c>
      <c r="AA5">
        <v>1</v>
      </c>
      <c r="AB5" s="4">
        <f>SUM(V5:Z5)</f>
        <v>0.8</v>
      </c>
      <c r="AC5" s="4">
        <f>SUM($AB$5:AB5)</f>
        <v>0.8</v>
      </c>
      <c r="AF5" s="2">
        <v>1</v>
      </c>
      <c r="AG5">
        <f>AL5/8</f>
        <v>2.5000000000000001E-2</v>
      </c>
      <c r="AH5">
        <f>AG5</f>
        <v>2.5000000000000001E-2</v>
      </c>
      <c r="AI5">
        <f>AG5</f>
        <v>2.5000000000000001E-2</v>
      </c>
      <c r="AJ5">
        <f>AG5</f>
        <v>2.5000000000000001E-2</v>
      </c>
      <c r="AK5">
        <f>AL5/2</f>
        <v>0.1</v>
      </c>
      <c r="AL5">
        <v>0.2</v>
      </c>
      <c r="AM5">
        <f>SUM($AL$5:AL5)</f>
        <v>0.2</v>
      </c>
      <c r="AO5">
        <f>Q5/$I$24</f>
        <v>0.34482758620689657</v>
      </c>
      <c r="AP5">
        <f>AL5*1/AO5</f>
        <v>0.57999999999999996</v>
      </c>
      <c r="AQ5" s="4">
        <f>SUM($AO$5:AO5)</f>
        <v>0.34482758620689657</v>
      </c>
    </row>
    <row r="6" spans="1:43" x14ac:dyDescent="0.3">
      <c r="A6" t="s">
        <v>36</v>
      </c>
      <c r="F6" s="2">
        <v>2</v>
      </c>
      <c r="G6" s="1">
        <f t="shared" si="0"/>
        <v>1100</v>
      </c>
      <c r="H6" s="1">
        <f>SUM($G$5:G6)</f>
        <v>2100</v>
      </c>
      <c r="I6" s="1">
        <v>2200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34" si="2">L6</f>
        <v>275</v>
      </c>
      <c r="O6" s="1">
        <f t="shared" ref="O6:O34" si="3">L6</f>
        <v>275</v>
      </c>
      <c r="P6" s="1">
        <f t="shared" ref="P6:P69" si="4">ROUNDUP(SUM(L6:O6)*R6,-1)</f>
        <v>1100</v>
      </c>
      <c r="Q6" s="1">
        <f t="shared" ref="Q6:Q34" si="5">SUM(L6:P6)</f>
        <v>2200</v>
      </c>
      <c r="R6">
        <v>1</v>
      </c>
      <c r="S6" s="1">
        <f>SUM($Q$5:Q6)</f>
        <v>4200</v>
      </c>
      <c r="U6" s="2">
        <v>2</v>
      </c>
      <c r="V6">
        <v>0.10100000000000001</v>
      </c>
      <c r="W6">
        <f t="shared" ref="W6:W24" si="6">V6</f>
        <v>0.10100000000000001</v>
      </c>
      <c r="X6">
        <f t="shared" ref="X6:X24" si="7">V6</f>
        <v>0.10100000000000001</v>
      </c>
      <c r="Y6">
        <f t="shared" ref="Y6:Y24" si="8">V6</f>
        <v>0.10100000000000001</v>
      </c>
      <c r="Z6">
        <f t="shared" ref="Z6:Z69" si="9">ROUNDUP((SUM(V6:Y6)*(AA6)),2)</f>
        <v>0.45</v>
      </c>
      <c r="AA6">
        <f>AA5*1.01+0.1</f>
        <v>1.1100000000000001</v>
      </c>
      <c r="AB6" s="4">
        <f t="shared" ref="AB6:AB69" si="10">SUM(V6:Z6)</f>
        <v>0.85400000000000009</v>
      </c>
      <c r="AC6" s="4">
        <f>SUM($AB$5:AB6)</f>
        <v>1.6540000000000001</v>
      </c>
      <c r="AD6">
        <f>((AC6-AC5)/AC5)*100</f>
        <v>106.75000000000001</v>
      </c>
      <c r="AF6" s="2">
        <v>2</v>
      </c>
      <c r="AG6">
        <f t="shared" ref="AG6:AG69" si="11">AL6/8</f>
        <v>2.75E-2</v>
      </c>
      <c r="AH6">
        <f t="shared" ref="AH6:AH69" si="12">AG6</f>
        <v>2.75E-2</v>
      </c>
      <c r="AI6">
        <f t="shared" ref="AI6:AI54" si="13">AG6</f>
        <v>2.75E-2</v>
      </c>
      <c r="AJ6">
        <f t="shared" ref="AJ6:AJ54" si="14">AG6</f>
        <v>2.75E-2</v>
      </c>
      <c r="AK6">
        <f t="shared" ref="AK6:AK69" si="15">AL6/2</f>
        <v>0.11</v>
      </c>
      <c r="AL6">
        <v>0.22</v>
      </c>
      <c r="AM6">
        <f>SUM($AL$5:AL6)</f>
        <v>0.42000000000000004</v>
      </c>
      <c r="AO6">
        <f t="shared" ref="AO6:AO69" si="16">Q6/$I$24</f>
        <v>0.37931034482758619</v>
      </c>
      <c r="AP6">
        <f t="shared" ref="AP6:AP69" si="17">AL6*1/AO6</f>
        <v>0.58000000000000007</v>
      </c>
      <c r="AQ6" s="4">
        <f>SUM($AO$5:AO6)</f>
        <v>0.72413793103448276</v>
      </c>
    </row>
    <row r="7" spans="1:43" x14ac:dyDescent="0.3">
      <c r="A7" t="s">
        <v>37</v>
      </c>
      <c r="F7" s="2">
        <v>3</v>
      </c>
      <c r="G7" s="1">
        <f t="shared" si="0"/>
        <v>1200</v>
      </c>
      <c r="H7" s="1">
        <f>SUM($G$5:G7)</f>
        <v>3300</v>
      </c>
      <c r="I7" s="1">
        <v>2400</v>
      </c>
      <c r="J7" s="1"/>
      <c r="K7" s="2">
        <v>3</v>
      </c>
      <c r="L7" s="1">
        <f t="shared" ref="L7:L53" si="18">L6+25</f>
        <v>300</v>
      </c>
      <c r="M7" s="1">
        <f t="shared" si="1"/>
        <v>300</v>
      </c>
      <c r="N7" s="1">
        <f t="shared" si="2"/>
        <v>300</v>
      </c>
      <c r="O7" s="1">
        <f t="shared" si="3"/>
        <v>300</v>
      </c>
      <c r="P7" s="1">
        <f t="shared" si="4"/>
        <v>1200</v>
      </c>
      <c r="Q7" s="1">
        <f t="shared" si="5"/>
        <v>2400</v>
      </c>
      <c r="R7">
        <v>1</v>
      </c>
      <c r="S7" s="1">
        <f>SUM($Q$5:Q7)</f>
        <v>6600</v>
      </c>
      <c r="U7" s="2">
        <v>3</v>
      </c>
      <c r="V7">
        <v>0.10199999999999999</v>
      </c>
      <c r="W7">
        <f t="shared" si="6"/>
        <v>0.10199999999999999</v>
      </c>
      <c r="X7">
        <f t="shared" si="7"/>
        <v>0.10199999999999999</v>
      </c>
      <c r="Y7">
        <f t="shared" si="8"/>
        <v>0.10199999999999999</v>
      </c>
      <c r="Z7">
        <f t="shared" si="9"/>
        <v>0.5</v>
      </c>
      <c r="AA7">
        <f t="shared" ref="AA7:AA36" si="19">AA6*1.01+0.1</f>
        <v>1.2211000000000003</v>
      </c>
      <c r="AB7" s="4">
        <f t="shared" si="10"/>
        <v>0.90799999999999992</v>
      </c>
      <c r="AC7" s="4">
        <f>SUM($AB$5:AB7)</f>
        <v>2.5620000000000003</v>
      </c>
      <c r="AD7">
        <f t="shared" ref="AD7:AD70" si="20">((AC7-AC6)/AC6)*100</f>
        <v>54.897218863361552</v>
      </c>
      <c r="AF7" s="2">
        <v>3</v>
      </c>
      <c r="AG7">
        <f t="shared" si="11"/>
        <v>0.03</v>
      </c>
      <c r="AH7">
        <f t="shared" si="12"/>
        <v>0.03</v>
      </c>
      <c r="AI7">
        <f t="shared" si="13"/>
        <v>0.03</v>
      </c>
      <c r="AJ7">
        <f t="shared" si="14"/>
        <v>0.03</v>
      </c>
      <c r="AK7">
        <f t="shared" si="15"/>
        <v>0.12</v>
      </c>
      <c r="AL7">
        <v>0.24</v>
      </c>
      <c r="AM7">
        <f>SUM($AL$5:AL7)</f>
        <v>0.66</v>
      </c>
      <c r="AO7">
        <f t="shared" si="16"/>
        <v>0.41379310344827586</v>
      </c>
      <c r="AP7">
        <f t="shared" si="17"/>
        <v>0.57999999999999996</v>
      </c>
      <c r="AQ7" s="4">
        <f>SUM($AO$5:AO7)</f>
        <v>1.1379310344827587</v>
      </c>
    </row>
    <row r="8" spans="1:43" x14ac:dyDescent="0.3">
      <c r="A8" t="s">
        <v>38</v>
      </c>
      <c r="F8" s="2">
        <v>4</v>
      </c>
      <c r="G8" s="1">
        <f t="shared" si="0"/>
        <v>1300</v>
      </c>
      <c r="H8" s="1">
        <f>SUM($G$5:G8)</f>
        <v>4600</v>
      </c>
      <c r="I8" s="1">
        <v>2600</v>
      </c>
      <c r="J8" s="1"/>
      <c r="K8" s="2">
        <v>4</v>
      </c>
      <c r="L8" s="1">
        <f t="shared" si="18"/>
        <v>325</v>
      </c>
      <c r="M8" s="1">
        <f t="shared" si="1"/>
        <v>325</v>
      </c>
      <c r="N8" s="1">
        <f t="shared" si="2"/>
        <v>325</v>
      </c>
      <c r="O8" s="1">
        <f t="shared" si="3"/>
        <v>325</v>
      </c>
      <c r="P8" s="1">
        <f t="shared" si="4"/>
        <v>1300</v>
      </c>
      <c r="Q8" s="1">
        <f t="shared" si="5"/>
        <v>2600</v>
      </c>
      <c r="R8">
        <v>1</v>
      </c>
      <c r="S8" s="1">
        <f>SUM($Q$5:Q8)</f>
        <v>9200</v>
      </c>
      <c r="U8" s="2">
        <v>4</v>
      </c>
      <c r="V8">
        <v>0.10299999999999999</v>
      </c>
      <c r="W8">
        <f t="shared" si="6"/>
        <v>0.10299999999999999</v>
      </c>
      <c r="X8">
        <f t="shared" si="7"/>
        <v>0.10299999999999999</v>
      </c>
      <c r="Y8">
        <f t="shared" si="8"/>
        <v>0.10299999999999999</v>
      </c>
      <c r="Z8">
        <f t="shared" si="9"/>
        <v>0.55000000000000004</v>
      </c>
      <c r="AA8">
        <f t="shared" si="19"/>
        <v>1.3333110000000004</v>
      </c>
      <c r="AB8" s="4">
        <f t="shared" si="10"/>
        <v>0.96199999999999997</v>
      </c>
      <c r="AC8" s="4">
        <f>SUM($AB$5:AB8)</f>
        <v>3.524</v>
      </c>
      <c r="AD8">
        <f t="shared" si="20"/>
        <v>37.548790007806389</v>
      </c>
      <c r="AF8" s="2">
        <v>4</v>
      </c>
      <c r="AG8">
        <f t="shared" si="11"/>
        <v>3.2500000000000001E-2</v>
      </c>
      <c r="AH8">
        <f t="shared" si="12"/>
        <v>3.2500000000000001E-2</v>
      </c>
      <c r="AI8">
        <f t="shared" si="13"/>
        <v>3.2500000000000001E-2</v>
      </c>
      <c r="AJ8">
        <f t="shared" si="14"/>
        <v>3.2500000000000001E-2</v>
      </c>
      <c r="AK8">
        <f t="shared" si="15"/>
        <v>0.13</v>
      </c>
      <c r="AL8">
        <v>0.26</v>
      </c>
      <c r="AM8">
        <f>SUM($AL$5:AL8)</f>
        <v>0.92</v>
      </c>
      <c r="AO8">
        <f t="shared" si="16"/>
        <v>0.44827586206896552</v>
      </c>
      <c r="AP8">
        <f t="shared" si="17"/>
        <v>0.57999999999999996</v>
      </c>
      <c r="AQ8" s="4">
        <f>SUM($AO$5:AO8)</f>
        <v>1.5862068965517242</v>
      </c>
    </row>
    <row r="9" spans="1:43" x14ac:dyDescent="0.3">
      <c r="F9" s="2">
        <v>5</v>
      </c>
      <c r="G9" s="1">
        <f t="shared" si="0"/>
        <v>1400</v>
      </c>
      <c r="H9" s="1">
        <f>SUM($G$5:G9)</f>
        <v>6000</v>
      </c>
      <c r="I9" s="1">
        <v>2800</v>
      </c>
      <c r="J9" s="1"/>
      <c r="K9" s="2">
        <v>5</v>
      </c>
      <c r="L9" s="1">
        <f t="shared" si="18"/>
        <v>350</v>
      </c>
      <c r="M9" s="1">
        <f t="shared" si="1"/>
        <v>350</v>
      </c>
      <c r="N9" s="1">
        <f t="shared" si="2"/>
        <v>350</v>
      </c>
      <c r="O9" s="1">
        <f t="shared" si="3"/>
        <v>350</v>
      </c>
      <c r="P9" s="1">
        <f t="shared" si="4"/>
        <v>1400</v>
      </c>
      <c r="Q9" s="1">
        <f t="shared" si="5"/>
        <v>2800</v>
      </c>
      <c r="R9">
        <v>1</v>
      </c>
      <c r="S9" s="1">
        <f>SUM($Q$5:Q9)</f>
        <v>12000</v>
      </c>
      <c r="U9" s="2">
        <v>5</v>
      </c>
      <c r="V9">
        <v>0.104</v>
      </c>
      <c r="W9">
        <f t="shared" si="6"/>
        <v>0.104</v>
      </c>
      <c r="X9">
        <f t="shared" si="7"/>
        <v>0.104</v>
      </c>
      <c r="Y9">
        <f t="shared" si="8"/>
        <v>0.104</v>
      </c>
      <c r="Z9">
        <f t="shared" si="9"/>
        <v>0.61</v>
      </c>
      <c r="AA9">
        <f t="shared" si="19"/>
        <v>1.4466441100000005</v>
      </c>
      <c r="AB9" s="4">
        <f t="shared" si="10"/>
        <v>1.026</v>
      </c>
      <c r="AC9" s="4">
        <f>SUM($AB$5:AB9)</f>
        <v>4.55</v>
      </c>
      <c r="AD9">
        <f t="shared" si="20"/>
        <v>29.114642451759359</v>
      </c>
      <c r="AF9" s="2">
        <v>5</v>
      </c>
      <c r="AG9">
        <f t="shared" si="11"/>
        <v>3.5000000000000003E-2</v>
      </c>
      <c r="AH9">
        <f t="shared" si="12"/>
        <v>3.5000000000000003E-2</v>
      </c>
      <c r="AI9">
        <f t="shared" si="13"/>
        <v>3.5000000000000003E-2</v>
      </c>
      <c r="AJ9">
        <f t="shared" si="14"/>
        <v>3.5000000000000003E-2</v>
      </c>
      <c r="AK9">
        <f t="shared" si="15"/>
        <v>0.14000000000000001</v>
      </c>
      <c r="AL9">
        <v>0.28000000000000003</v>
      </c>
      <c r="AM9">
        <f>SUM($AL$5:AL9)</f>
        <v>1.2000000000000002</v>
      </c>
      <c r="AO9">
        <f t="shared" si="16"/>
        <v>0.48275862068965519</v>
      </c>
      <c r="AP9">
        <f t="shared" si="17"/>
        <v>0.58000000000000007</v>
      </c>
      <c r="AQ9" s="4">
        <f>SUM($AO$5:AO9)</f>
        <v>2.0689655172413794</v>
      </c>
    </row>
    <row r="10" spans="1:43" x14ac:dyDescent="0.3">
      <c r="A10" s="14" t="s">
        <v>39</v>
      </c>
      <c r="B10" s="14"/>
      <c r="C10" s="14"/>
      <c r="D10" s="14"/>
      <c r="F10" s="2">
        <v>6</v>
      </c>
      <c r="G10" s="1">
        <f t="shared" si="0"/>
        <v>1500</v>
      </c>
      <c r="H10" s="1">
        <f>SUM($G$5:G10)</f>
        <v>7500</v>
      </c>
      <c r="I10" s="1">
        <v>3000</v>
      </c>
      <c r="J10" s="1"/>
      <c r="K10" s="2">
        <v>6</v>
      </c>
      <c r="L10" s="1">
        <f t="shared" si="18"/>
        <v>375</v>
      </c>
      <c r="M10" s="1">
        <f t="shared" si="1"/>
        <v>375</v>
      </c>
      <c r="N10" s="1">
        <f t="shared" si="2"/>
        <v>375</v>
      </c>
      <c r="O10" s="1">
        <f t="shared" si="3"/>
        <v>375</v>
      </c>
      <c r="P10" s="1">
        <f t="shared" si="4"/>
        <v>1500</v>
      </c>
      <c r="Q10" s="1">
        <f t="shared" si="5"/>
        <v>3000</v>
      </c>
      <c r="R10">
        <v>1</v>
      </c>
      <c r="S10" s="1">
        <f>SUM($Q$5:Q10)</f>
        <v>15000</v>
      </c>
      <c r="U10" s="2">
        <v>6</v>
      </c>
      <c r="V10">
        <v>0.105</v>
      </c>
      <c r="W10">
        <f t="shared" si="6"/>
        <v>0.105</v>
      </c>
      <c r="X10">
        <f t="shared" si="7"/>
        <v>0.105</v>
      </c>
      <c r="Y10">
        <f t="shared" si="8"/>
        <v>0.105</v>
      </c>
      <c r="Z10">
        <f t="shared" si="9"/>
        <v>0.66</v>
      </c>
      <c r="AA10">
        <f t="shared" si="19"/>
        <v>1.5611105511000005</v>
      </c>
      <c r="AB10" s="4">
        <f t="shared" si="10"/>
        <v>1.08</v>
      </c>
      <c r="AC10" s="4">
        <f>SUM($AB$5:AB10)</f>
        <v>5.63</v>
      </c>
      <c r="AD10">
        <f t="shared" si="20"/>
        <v>23.736263736263737</v>
      </c>
      <c r="AF10" s="2">
        <v>6</v>
      </c>
      <c r="AG10">
        <f t="shared" si="11"/>
        <v>3.7499999999999999E-2</v>
      </c>
      <c r="AH10">
        <f t="shared" si="12"/>
        <v>3.7499999999999999E-2</v>
      </c>
      <c r="AI10">
        <f t="shared" si="13"/>
        <v>3.7499999999999999E-2</v>
      </c>
      <c r="AJ10">
        <f t="shared" si="14"/>
        <v>3.7499999999999999E-2</v>
      </c>
      <c r="AK10">
        <f t="shared" si="15"/>
        <v>0.15</v>
      </c>
      <c r="AL10">
        <v>0.3</v>
      </c>
      <c r="AM10">
        <f>SUM($AL$5:AL10)</f>
        <v>1.5000000000000002</v>
      </c>
      <c r="AO10">
        <f t="shared" si="16"/>
        <v>0.51724137931034486</v>
      </c>
      <c r="AP10">
        <f t="shared" si="17"/>
        <v>0.57999999999999996</v>
      </c>
      <c r="AQ10" s="4">
        <f>SUM($AO$5:AO10)</f>
        <v>2.5862068965517242</v>
      </c>
    </row>
    <row r="11" spans="1:43" x14ac:dyDescent="0.3">
      <c r="A11" s="2" t="s">
        <v>26</v>
      </c>
      <c r="B11" s="2">
        <v>25</v>
      </c>
      <c r="F11" s="2">
        <v>7</v>
      </c>
      <c r="G11" s="1">
        <f t="shared" si="0"/>
        <v>1600</v>
      </c>
      <c r="H11" s="1">
        <f>SUM($G$5:G11)</f>
        <v>9100</v>
      </c>
      <c r="I11" s="1">
        <v>3200</v>
      </c>
      <c r="J11" s="1"/>
      <c r="K11" s="2">
        <v>7</v>
      </c>
      <c r="L11" s="1">
        <f t="shared" si="18"/>
        <v>400</v>
      </c>
      <c r="M11" s="1">
        <f t="shared" si="1"/>
        <v>400</v>
      </c>
      <c r="N11" s="1">
        <f t="shared" si="2"/>
        <v>400</v>
      </c>
      <c r="O11" s="1">
        <f t="shared" si="3"/>
        <v>400</v>
      </c>
      <c r="P11" s="1">
        <f t="shared" si="4"/>
        <v>1600</v>
      </c>
      <c r="Q11" s="1">
        <f t="shared" si="5"/>
        <v>3200</v>
      </c>
      <c r="R11">
        <v>1</v>
      </c>
      <c r="S11" s="1">
        <f>SUM($Q$5:Q11)</f>
        <v>18200</v>
      </c>
      <c r="U11" s="2">
        <v>7</v>
      </c>
      <c r="V11">
        <v>0.106</v>
      </c>
      <c r="W11">
        <f t="shared" si="6"/>
        <v>0.106</v>
      </c>
      <c r="X11">
        <f t="shared" si="7"/>
        <v>0.106</v>
      </c>
      <c r="Y11">
        <f t="shared" si="8"/>
        <v>0.106</v>
      </c>
      <c r="Z11">
        <f t="shared" si="9"/>
        <v>0.72</v>
      </c>
      <c r="AA11">
        <f t="shared" si="19"/>
        <v>1.6767216566110006</v>
      </c>
      <c r="AB11" s="4">
        <f t="shared" si="10"/>
        <v>1.1439999999999999</v>
      </c>
      <c r="AC11" s="4">
        <f>SUM($AB$5:AB11)</f>
        <v>6.774</v>
      </c>
      <c r="AD11">
        <f t="shared" si="20"/>
        <v>20.319715808170518</v>
      </c>
      <c r="AF11" s="2">
        <v>7</v>
      </c>
      <c r="AG11">
        <f t="shared" si="11"/>
        <v>0.04</v>
      </c>
      <c r="AH11">
        <f t="shared" si="12"/>
        <v>0.04</v>
      </c>
      <c r="AI11">
        <f t="shared" si="13"/>
        <v>0.04</v>
      </c>
      <c r="AJ11">
        <f t="shared" si="14"/>
        <v>0.04</v>
      </c>
      <c r="AK11">
        <f t="shared" si="15"/>
        <v>0.16</v>
      </c>
      <c r="AL11">
        <v>0.32</v>
      </c>
      <c r="AM11">
        <f>SUM($AL$5:AL11)</f>
        <v>1.8200000000000003</v>
      </c>
      <c r="AO11">
        <f t="shared" si="16"/>
        <v>0.55172413793103448</v>
      </c>
      <c r="AP11">
        <f t="shared" si="17"/>
        <v>0.58000000000000007</v>
      </c>
      <c r="AQ11" s="4">
        <f>SUM($AO$5:AO11)</f>
        <v>3.1379310344827589</v>
      </c>
    </row>
    <row r="12" spans="1:43" x14ac:dyDescent="0.3">
      <c r="A12" s="2" t="s">
        <v>25</v>
      </c>
      <c r="B12" s="2">
        <v>3</v>
      </c>
      <c r="F12" s="2">
        <v>8</v>
      </c>
      <c r="G12" s="1">
        <f t="shared" si="0"/>
        <v>1700</v>
      </c>
      <c r="H12" s="1">
        <f>SUM($G$5:G12)</f>
        <v>10800</v>
      </c>
      <c r="I12" s="1">
        <v>3400</v>
      </c>
      <c r="J12" s="1"/>
      <c r="K12" s="2">
        <v>8</v>
      </c>
      <c r="L12" s="1">
        <f t="shared" si="18"/>
        <v>425</v>
      </c>
      <c r="M12" s="1">
        <f t="shared" si="1"/>
        <v>425</v>
      </c>
      <c r="N12" s="1">
        <f t="shared" si="2"/>
        <v>425</v>
      </c>
      <c r="O12" s="1">
        <f t="shared" si="3"/>
        <v>425</v>
      </c>
      <c r="P12" s="1">
        <f t="shared" si="4"/>
        <v>1700</v>
      </c>
      <c r="Q12" s="1">
        <f t="shared" si="5"/>
        <v>3400</v>
      </c>
      <c r="R12">
        <v>1</v>
      </c>
      <c r="S12" s="1">
        <f>SUM($Q$5:Q12)</f>
        <v>21600</v>
      </c>
      <c r="U12" s="2">
        <v>8</v>
      </c>
      <c r="V12">
        <v>0.107</v>
      </c>
      <c r="W12">
        <f t="shared" si="6"/>
        <v>0.107</v>
      </c>
      <c r="X12">
        <f t="shared" si="7"/>
        <v>0.107</v>
      </c>
      <c r="Y12">
        <f t="shared" si="8"/>
        <v>0.107</v>
      </c>
      <c r="Z12">
        <f t="shared" si="9"/>
        <v>0.77</v>
      </c>
      <c r="AA12">
        <f t="shared" si="19"/>
        <v>1.7934888731771106</v>
      </c>
      <c r="AB12" s="4">
        <f t="shared" si="10"/>
        <v>1.198</v>
      </c>
      <c r="AC12" s="4">
        <f>SUM($AB$5:AB12)</f>
        <v>7.9719999999999995</v>
      </c>
      <c r="AD12">
        <f t="shared" si="20"/>
        <v>17.685267198110417</v>
      </c>
      <c r="AF12" s="2">
        <v>8</v>
      </c>
      <c r="AG12">
        <f t="shared" si="11"/>
        <v>4.2500000000000003E-2</v>
      </c>
      <c r="AH12">
        <f t="shared" si="12"/>
        <v>4.2500000000000003E-2</v>
      </c>
      <c r="AI12">
        <f t="shared" si="13"/>
        <v>4.2500000000000003E-2</v>
      </c>
      <c r="AJ12">
        <f t="shared" si="14"/>
        <v>4.2500000000000003E-2</v>
      </c>
      <c r="AK12">
        <f t="shared" si="15"/>
        <v>0.17</v>
      </c>
      <c r="AL12">
        <v>0.34</v>
      </c>
      <c r="AM12">
        <f>SUM($AL$5:AL12)</f>
        <v>2.16</v>
      </c>
      <c r="AO12">
        <f t="shared" si="16"/>
        <v>0.58620689655172409</v>
      </c>
      <c r="AP12">
        <f t="shared" si="17"/>
        <v>0.58000000000000007</v>
      </c>
      <c r="AQ12" s="4">
        <f>SUM($AO$5:AO12)</f>
        <v>3.7241379310344831</v>
      </c>
    </row>
    <row r="13" spans="1:43" x14ac:dyDescent="0.3">
      <c r="A13" s="2" t="s">
        <v>27</v>
      </c>
      <c r="B13" s="2">
        <v>1</v>
      </c>
      <c r="F13" s="2">
        <v>9</v>
      </c>
      <c r="G13" s="1">
        <f t="shared" si="0"/>
        <v>1800</v>
      </c>
      <c r="H13" s="1">
        <f>SUM($G$5:G13)</f>
        <v>12600</v>
      </c>
      <c r="I13" s="1">
        <v>3600</v>
      </c>
      <c r="J13" s="1"/>
      <c r="K13" s="2">
        <v>9</v>
      </c>
      <c r="L13" s="1">
        <f t="shared" si="18"/>
        <v>450</v>
      </c>
      <c r="M13" s="1">
        <f t="shared" si="1"/>
        <v>450</v>
      </c>
      <c r="N13" s="1">
        <f t="shared" si="2"/>
        <v>450</v>
      </c>
      <c r="O13" s="1">
        <f t="shared" si="3"/>
        <v>450</v>
      </c>
      <c r="P13" s="1">
        <f t="shared" si="4"/>
        <v>1800</v>
      </c>
      <c r="Q13" s="1">
        <f t="shared" si="5"/>
        <v>3600</v>
      </c>
      <c r="R13">
        <v>1</v>
      </c>
      <c r="S13" s="1">
        <f>SUM($Q$5:Q13)</f>
        <v>25200</v>
      </c>
      <c r="U13" s="2">
        <v>9</v>
      </c>
      <c r="V13">
        <v>0.108</v>
      </c>
      <c r="W13">
        <f t="shared" si="6"/>
        <v>0.108</v>
      </c>
      <c r="X13">
        <f t="shared" si="7"/>
        <v>0.108</v>
      </c>
      <c r="Y13">
        <f t="shared" si="8"/>
        <v>0.108</v>
      </c>
      <c r="Z13">
        <f t="shared" si="9"/>
        <v>0.83</v>
      </c>
      <c r="AA13">
        <f t="shared" si="19"/>
        <v>1.9114237619088819</v>
      </c>
      <c r="AB13" s="4">
        <f t="shared" si="10"/>
        <v>1.262</v>
      </c>
      <c r="AC13" s="4">
        <f>SUM($AB$5:AB13)</f>
        <v>9.234</v>
      </c>
      <c r="AD13">
        <f t="shared" si="20"/>
        <v>15.830406422478681</v>
      </c>
      <c r="AF13" s="2">
        <v>9</v>
      </c>
      <c r="AG13">
        <f t="shared" si="11"/>
        <v>4.4999999999999998E-2</v>
      </c>
      <c r="AH13">
        <f t="shared" si="12"/>
        <v>4.4999999999999998E-2</v>
      </c>
      <c r="AI13">
        <f t="shared" si="13"/>
        <v>4.4999999999999998E-2</v>
      </c>
      <c r="AJ13">
        <f t="shared" si="14"/>
        <v>4.4999999999999998E-2</v>
      </c>
      <c r="AK13">
        <f t="shared" si="15"/>
        <v>0.18</v>
      </c>
      <c r="AL13">
        <v>0.36</v>
      </c>
      <c r="AM13">
        <f>SUM($AL$5:AL13)</f>
        <v>2.52</v>
      </c>
      <c r="AO13">
        <f t="shared" si="16"/>
        <v>0.62068965517241381</v>
      </c>
      <c r="AP13">
        <f t="shared" si="17"/>
        <v>0.57999999999999996</v>
      </c>
      <c r="AQ13" s="4">
        <f>SUM($AO$5:AO13)</f>
        <v>4.3448275862068968</v>
      </c>
    </row>
    <row r="14" spans="1:43" x14ac:dyDescent="0.3">
      <c r="A14" s="2" t="s">
        <v>28</v>
      </c>
      <c r="B14" s="8">
        <v>20000</v>
      </c>
      <c r="F14" s="2">
        <v>10</v>
      </c>
      <c r="G14" s="1">
        <f t="shared" si="0"/>
        <v>1900</v>
      </c>
      <c r="H14" s="1">
        <f>SUM($G$5:G14)</f>
        <v>14500</v>
      </c>
      <c r="I14" s="1">
        <v>3800</v>
      </c>
      <c r="J14" s="1"/>
      <c r="K14" s="2">
        <v>10</v>
      </c>
      <c r="L14" s="1">
        <f t="shared" si="18"/>
        <v>475</v>
      </c>
      <c r="M14" s="1">
        <f t="shared" si="1"/>
        <v>475</v>
      </c>
      <c r="N14" s="1">
        <f t="shared" si="2"/>
        <v>475</v>
      </c>
      <c r="O14" s="1">
        <f t="shared" si="3"/>
        <v>475</v>
      </c>
      <c r="P14" s="1">
        <f t="shared" si="4"/>
        <v>1900</v>
      </c>
      <c r="Q14" s="1">
        <f t="shared" si="5"/>
        <v>3800</v>
      </c>
      <c r="R14">
        <v>1</v>
      </c>
      <c r="S14" s="1">
        <f>SUM($Q$5:Q14)</f>
        <v>29000</v>
      </c>
      <c r="U14" s="2">
        <v>10</v>
      </c>
      <c r="V14">
        <v>0.109</v>
      </c>
      <c r="W14">
        <f t="shared" si="6"/>
        <v>0.109</v>
      </c>
      <c r="X14">
        <f t="shared" si="7"/>
        <v>0.109</v>
      </c>
      <c r="Y14">
        <f t="shared" si="8"/>
        <v>0.109</v>
      </c>
      <c r="Z14">
        <f t="shared" si="9"/>
        <v>0.89</v>
      </c>
      <c r="AA14">
        <f t="shared" si="19"/>
        <v>2.0305379995279709</v>
      </c>
      <c r="AB14" s="4">
        <f t="shared" si="10"/>
        <v>1.3260000000000001</v>
      </c>
      <c r="AC14" s="4">
        <f>SUM($AB$5:AB14)</f>
        <v>10.56</v>
      </c>
      <c r="AD14">
        <f t="shared" si="20"/>
        <v>14.35997400909682</v>
      </c>
      <c r="AF14" s="2">
        <v>10</v>
      </c>
      <c r="AG14">
        <f t="shared" si="11"/>
        <v>4.7500000000000001E-2</v>
      </c>
      <c r="AH14">
        <f t="shared" si="12"/>
        <v>4.7500000000000001E-2</v>
      </c>
      <c r="AI14">
        <f t="shared" si="13"/>
        <v>4.7500000000000001E-2</v>
      </c>
      <c r="AJ14">
        <f t="shared" si="14"/>
        <v>4.7500000000000001E-2</v>
      </c>
      <c r="AK14">
        <f t="shared" si="15"/>
        <v>0.19</v>
      </c>
      <c r="AL14">
        <v>0.38</v>
      </c>
      <c r="AM14">
        <f>SUM($AL$5:AL14)</f>
        <v>2.9</v>
      </c>
      <c r="AO14">
        <f t="shared" si="16"/>
        <v>0.65517241379310343</v>
      </c>
      <c r="AP14">
        <f t="shared" si="17"/>
        <v>0.58000000000000007</v>
      </c>
      <c r="AQ14" s="4">
        <f>SUM($AO$5:AO14)</f>
        <v>5</v>
      </c>
    </row>
    <row r="15" spans="1:43" x14ac:dyDescent="0.3">
      <c r="A15" s="2" t="s">
        <v>27</v>
      </c>
      <c r="B15" s="8">
        <v>5000</v>
      </c>
      <c r="F15" s="2">
        <v>11</v>
      </c>
      <c r="G15" s="1">
        <f t="shared" si="0"/>
        <v>2000</v>
      </c>
      <c r="H15" s="1">
        <f>SUM($G$5:G15)</f>
        <v>16500</v>
      </c>
      <c r="I15" s="1">
        <v>4000</v>
      </c>
      <c r="J15" s="1"/>
      <c r="K15" s="2">
        <v>11</v>
      </c>
      <c r="L15" s="1">
        <f t="shared" si="18"/>
        <v>500</v>
      </c>
      <c r="M15" s="1">
        <f t="shared" si="1"/>
        <v>500</v>
      </c>
      <c r="N15" s="1">
        <f t="shared" si="2"/>
        <v>500</v>
      </c>
      <c r="O15" s="1">
        <f t="shared" si="3"/>
        <v>500</v>
      </c>
      <c r="P15" s="1">
        <f t="shared" si="4"/>
        <v>2000</v>
      </c>
      <c r="Q15" s="1">
        <f t="shared" si="5"/>
        <v>4000</v>
      </c>
      <c r="R15">
        <v>1</v>
      </c>
      <c r="S15" s="1">
        <f>SUM($Q$5:Q15)</f>
        <v>33000</v>
      </c>
      <c r="U15" s="2">
        <v>11</v>
      </c>
      <c r="V15">
        <v>0.11</v>
      </c>
      <c r="W15">
        <f t="shared" si="6"/>
        <v>0.11</v>
      </c>
      <c r="X15">
        <f t="shared" si="7"/>
        <v>0.11</v>
      </c>
      <c r="Y15">
        <f t="shared" si="8"/>
        <v>0.11</v>
      </c>
      <c r="Z15">
        <f>ROUNDUP((SUM(V15:Y15)*(AA15)),2)</f>
        <v>0.95</v>
      </c>
      <c r="AA15">
        <f t="shared" si="19"/>
        <v>2.1508433795232507</v>
      </c>
      <c r="AB15" s="4">
        <f t="shared" si="10"/>
        <v>1.39</v>
      </c>
      <c r="AC15" s="4">
        <f>SUM($AB$5:AB15)</f>
        <v>11.950000000000001</v>
      </c>
      <c r="AD15">
        <f t="shared" si="20"/>
        <v>13.162878787878793</v>
      </c>
      <c r="AF15" s="2">
        <v>11</v>
      </c>
      <c r="AG15">
        <f t="shared" si="11"/>
        <v>0.05</v>
      </c>
      <c r="AH15">
        <f t="shared" si="12"/>
        <v>0.05</v>
      </c>
      <c r="AI15">
        <f t="shared" si="13"/>
        <v>0.05</v>
      </c>
      <c r="AJ15">
        <f t="shared" si="14"/>
        <v>0.05</v>
      </c>
      <c r="AK15">
        <f t="shared" si="15"/>
        <v>0.2</v>
      </c>
      <c r="AL15">
        <v>0.4</v>
      </c>
      <c r="AM15">
        <f>SUM($AL$5:AL15)</f>
        <v>3.3</v>
      </c>
      <c r="AO15">
        <f t="shared" si="16"/>
        <v>0.68965517241379315</v>
      </c>
      <c r="AP15">
        <f t="shared" si="17"/>
        <v>0.57999999999999996</v>
      </c>
      <c r="AQ15" s="4">
        <f>SUM($AO$5:AO15)</f>
        <v>5.6896551724137936</v>
      </c>
    </row>
    <row r="16" spans="1:43" x14ac:dyDescent="0.3">
      <c r="F16" s="2">
        <v>12</v>
      </c>
      <c r="G16" s="1">
        <f t="shared" si="0"/>
        <v>2100</v>
      </c>
      <c r="H16" s="1">
        <f>SUM($G$5:G16)</f>
        <v>18600</v>
      </c>
      <c r="I16" s="1">
        <v>4200</v>
      </c>
      <c r="J16" s="1"/>
      <c r="K16" s="2">
        <v>12</v>
      </c>
      <c r="L16" s="1">
        <f t="shared" si="18"/>
        <v>525</v>
      </c>
      <c r="M16" s="1">
        <f t="shared" si="1"/>
        <v>525</v>
      </c>
      <c r="N16" s="1">
        <f t="shared" si="2"/>
        <v>525</v>
      </c>
      <c r="O16" s="1">
        <f t="shared" si="3"/>
        <v>525</v>
      </c>
      <c r="P16" s="1">
        <f t="shared" si="4"/>
        <v>2100</v>
      </c>
      <c r="Q16" s="1">
        <f t="shared" si="5"/>
        <v>4200</v>
      </c>
      <c r="R16">
        <v>1</v>
      </c>
      <c r="S16" s="3">
        <f>SUM($Q$5:Q16)</f>
        <v>37200</v>
      </c>
      <c r="U16" s="2">
        <v>12</v>
      </c>
      <c r="V16">
        <v>0.111</v>
      </c>
      <c r="W16">
        <f t="shared" si="6"/>
        <v>0.111</v>
      </c>
      <c r="X16">
        <f t="shared" si="7"/>
        <v>0.111</v>
      </c>
      <c r="Y16">
        <f t="shared" si="8"/>
        <v>0.111</v>
      </c>
      <c r="Z16">
        <f t="shared" si="9"/>
        <v>1.01</v>
      </c>
      <c r="AA16">
        <f t="shared" si="19"/>
        <v>2.2723518133184832</v>
      </c>
      <c r="AB16" s="4">
        <f t="shared" si="10"/>
        <v>1.454</v>
      </c>
      <c r="AC16" s="7">
        <f>SUM($AB$5:AB16)</f>
        <v>13.404000000000002</v>
      </c>
      <c r="AD16">
        <f t="shared" si="20"/>
        <v>12.167364016736405</v>
      </c>
      <c r="AF16" s="2">
        <v>12</v>
      </c>
      <c r="AG16">
        <f t="shared" si="11"/>
        <v>5.2499999999999998E-2</v>
      </c>
      <c r="AH16">
        <f t="shared" si="12"/>
        <v>5.2499999999999998E-2</v>
      </c>
      <c r="AI16">
        <f t="shared" si="13"/>
        <v>5.2499999999999998E-2</v>
      </c>
      <c r="AJ16">
        <f t="shared" si="14"/>
        <v>5.2499999999999998E-2</v>
      </c>
      <c r="AK16">
        <f t="shared" si="15"/>
        <v>0.21</v>
      </c>
      <c r="AL16">
        <v>0.42</v>
      </c>
      <c r="AM16" s="9">
        <f>SUM($AL$5:AL16)</f>
        <v>3.7199999999999998</v>
      </c>
      <c r="AO16">
        <f t="shared" si="16"/>
        <v>0.72413793103448276</v>
      </c>
      <c r="AP16">
        <f t="shared" si="17"/>
        <v>0.57999999999999996</v>
      </c>
      <c r="AQ16" s="4">
        <f>SUM($AO$5:AO16)</f>
        <v>6.4137931034482767</v>
      </c>
    </row>
    <row r="17" spans="1:43" x14ac:dyDescent="0.3">
      <c r="A17" s="14" t="s">
        <v>40</v>
      </c>
      <c r="B17" s="14"/>
      <c r="C17" s="14"/>
      <c r="D17" s="14"/>
      <c r="F17" s="2">
        <v>13</v>
      </c>
      <c r="G17" s="1">
        <f t="shared" si="0"/>
        <v>2200</v>
      </c>
      <c r="H17" s="1">
        <f>SUM($G$5:G17)</f>
        <v>20800</v>
      </c>
      <c r="I17" s="1">
        <v>4400</v>
      </c>
      <c r="J17" s="1"/>
      <c r="K17" s="2">
        <v>13</v>
      </c>
      <c r="L17" s="1">
        <f t="shared" si="18"/>
        <v>550</v>
      </c>
      <c r="M17" s="1">
        <f t="shared" si="1"/>
        <v>550</v>
      </c>
      <c r="N17" s="1">
        <f t="shared" si="2"/>
        <v>550</v>
      </c>
      <c r="O17" s="1">
        <f t="shared" si="3"/>
        <v>550</v>
      </c>
      <c r="P17" s="1">
        <f t="shared" si="4"/>
        <v>2200</v>
      </c>
      <c r="Q17" s="1">
        <f t="shared" si="5"/>
        <v>4400</v>
      </c>
      <c r="R17">
        <v>1</v>
      </c>
      <c r="S17" s="1">
        <f>SUM($Q$5:Q17)</f>
        <v>41600</v>
      </c>
      <c r="U17" s="2">
        <v>13</v>
      </c>
      <c r="V17">
        <v>0.112</v>
      </c>
      <c r="W17">
        <f t="shared" si="6"/>
        <v>0.112</v>
      </c>
      <c r="X17">
        <f t="shared" si="7"/>
        <v>0.112</v>
      </c>
      <c r="Y17">
        <f t="shared" si="8"/>
        <v>0.112</v>
      </c>
      <c r="Z17">
        <f t="shared" si="9"/>
        <v>1.08</v>
      </c>
      <c r="AA17">
        <f t="shared" si="19"/>
        <v>2.3950753314516682</v>
      </c>
      <c r="AB17" s="4">
        <f t="shared" si="10"/>
        <v>1.528</v>
      </c>
      <c r="AC17" s="4">
        <f>SUM($AB$5:AB17)</f>
        <v>14.932000000000002</v>
      </c>
      <c r="AD17">
        <f t="shared" si="20"/>
        <v>11.399582214264401</v>
      </c>
      <c r="AF17" s="2">
        <v>13</v>
      </c>
      <c r="AG17">
        <f t="shared" si="11"/>
        <v>5.5E-2</v>
      </c>
      <c r="AH17">
        <f t="shared" si="12"/>
        <v>5.5E-2</v>
      </c>
      <c r="AI17">
        <f t="shared" si="13"/>
        <v>5.5E-2</v>
      </c>
      <c r="AJ17">
        <f t="shared" si="14"/>
        <v>5.5E-2</v>
      </c>
      <c r="AK17">
        <f t="shared" si="15"/>
        <v>0.22</v>
      </c>
      <c r="AL17">
        <v>0.44</v>
      </c>
      <c r="AM17">
        <f>SUM($AL$5:AL17)</f>
        <v>4.16</v>
      </c>
      <c r="AO17">
        <f t="shared" si="16"/>
        <v>0.75862068965517238</v>
      </c>
      <c r="AP17">
        <f t="shared" si="17"/>
        <v>0.58000000000000007</v>
      </c>
      <c r="AQ17" s="4">
        <f>SUM($AO$5:AO17)</f>
        <v>7.1724137931034493</v>
      </c>
    </row>
    <row r="18" spans="1:43" x14ac:dyDescent="0.3">
      <c r="A18" s="2" t="s">
        <v>42</v>
      </c>
      <c r="B18" s="2" t="s">
        <v>41</v>
      </c>
      <c r="C18" s="2" t="s">
        <v>6</v>
      </c>
      <c r="F18" s="2">
        <v>14</v>
      </c>
      <c r="G18" s="1">
        <f t="shared" si="0"/>
        <v>2300</v>
      </c>
      <c r="H18" s="1">
        <f>SUM($G$5:G18)</f>
        <v>23100</v>
      </c>
      <c r="I18" s="1">
        <v>4600</v>
      </c>
      <c r="J18" s="1"/>
      <c r="K18" s="2">
        <v>14</v>
      </c>
      <c r="L18" s="1">
        <f t="shared" si="18"/>
        <v>575</v>
      </c>
      <c r="M18" s="1">
        <f t="shared" si="1"/>
        <v>575</v>
      </c>
      <c r="N18" s="1">
        <f t="shared" si="2"/>
        <v>575</v>
      </c>
      <c r="O18" s="1">
        <f t="shared" si="3"/>
        <v>575</v>
      </c>
      <c r="P18" s="1">
        <f t="shared" si="4"/>
        <v>2300</v>
      </c>
      <c r="Q18" s="1">
        <f t="shared" si="5"/>
        <v>4600</v>
      </c>
      <c r="R18">
        <v>1</v>
      </c>
      <c r="S18" s="1">
        <f>SUM($Q$5:Q18)</f>
        <v>46200</v>
      </c>
      <c r="U18" s="2">
        <v>14</v>
      </c>
      <c r="V18">
        <v>0.113</v>
      </c>
      <c r="W18">
        <f t="shared" si="6"/>
        <v>0.113</v>
      </c>
      <c r="X18">
        <f t="shared" si="7"/>
        <v>0.113</v>
      </c>
      <c r="Y18">
        <f t="shared" si="8"/>
        <v>0.113</v>
      </c>
      <c r="Z18">
        <f t="shared" si="9"/>
        <v>1.1399999999999999</v>
      </c>
      <c r="AA18">
        <f t="shared" si="19"/>
        <v>2.5190260847661849</v>
      </c>
      <c r="AB18" s="4">
        <f t="shared" si="10"/>
        <v>1.5919999999999999</v>
      </c>
      <c r="AC18" s="4">
        <f>SUM($AB$5:AB18)</f>
        <v>16.524000000000001</v>
      </c>
      <c r="AD18">
        <f t="shared" si="20"/>
        <v>10.661666220198223</v>
      </c>
      <c r="AF18" s="2">
        <v>14</v>
      </c>
      <c r="AG18">
        <f t="shared" si="11"/>
        <v>5.7500000000000002E-2</v>
      </c>
      <c r="AH18">
        <f t="shared" si="12"/>
        <v>5.7500000000000002E-2</v>
      </c>
      <c r="AI18">
        <f t="shared" si="13"/>
        <v>5.7500000000000002E-2</v>
      </c>
      <c r="AJ18">
        <f t="shared" si="14"/>
        <v>5.7500000000000002E-2</v>
      </c>
      <c r="AK18">
        <f t="shared" si="15"/>
        <v>0.23</v>
      </c>
      <c r="AL18">
        <v>0.46</v>
      </c>
      <c r="AM18">
        <f>SUM($AL$5:AL18)</f>
        <v>4.62</v>
      </c>
      <c r="AO18">
        <f t="shared" si="16"/>
        <v>0.7931034482758621</v>
      </c>
      <c r="AP18">
        <f t="shared" si="17"/>
        <v>0.57999999999999996</v>
      </c>
      <c r="AQ18" s="4">
        <f>SUM($AO$5:AO18)</f>
        <v>7.9655172413793114</v>
      </c>
    </row>
    <row r="19" spans="1:43" x14ac:dyDescent="0.3">
      <c r="A19" s="2" t="s">
        <v>29</v>
      </c>
      <c r="B19" s="8">
        <f>(B11+B12+B13)*I24+B14+B15</f>
        <v>193200</v>
      </c>
      <c r="C19" s="2">
        <v>32</v>
      </c>
      <c r="F19" s="2">
        <v>15</v>
      </c>
      <c r="G19" s="1">
        <f t="shared" si="0"/>
        <v>2400</v>
      </c>
      <c r="H19" s="1">
        <f>SUM($G$5:G19)</f>
        <v>25500</v>
      </c>
      <c r="I19" s="1">
        <v>4800</v>
      </c>
      <c r="J19" s="1"/>
      <c r="K19" s="2">
        <v>15</v>
      </c>
      <c r="L19" s="1">
        <f t="shared" si="18"/>
        <v>600</v>
      </c>
      <c r="M19" s="1">
        <f t="shared" si="1"/>
        <v>600</v>
      </c>
      <c r="N19" s="1">
        <f t="shared" si="2"/>
        <v>600</v>
      </c>
      <c r="O19" s="1">
        <f t="shared" si="3"/>
        <v>600</v>
      </c>
      <c r="P19" s="1">
        <f t="shared" si="4"/>
        <v>2400</v>
      </c>
      <c r="Q19" s="1">
        <f t="shared" si="5"/>
        <v>4800</v>
      </c>
      <c r="R19">
        <v>1</v>
      </c>
      <c r="S19" s="1">
        <f>SUM($Q$5:Q19)</f>
        <v>51000</v>
      </c>
      <c r="U19" s="2">
        <v>15</v>
      </c>
      <c r="V19">
        <v>0.114</v>
      </c>
      <c r="W19">
        <f t="shared" si="6"/>
        <v>0.114</v>
      </c>
      <c r="X19">
        <f t="shared" si="7"/>
        <v>0.114</v>
      </c>
      <c r="Y19">
        <f t="shared" si="8"/>
        <v>0.114</v>
      </c>
      <c r="Z19">
        <f t="shared" si="9"/>
        <v>1.21</v>
      </c>
      <c r="AA19">
        <f t="shared" si="19"/>
        <v>2.644216345613847</v>
      </c>
      <c r="AB19" s="4">
        <f t="shared" si="10"/>
        <v>1.6659999999999999</v>
      </c>
      <c r="AC19" s="4">
        <f>SUM($AB$5:AB19)</f>
        <v>18.190000000000001</v>
      </c>
      <c r="AD19">
        <f t="shared" si="20"/>
        <v>10.082304526748972</v>
      </c>
      <c r="AF19" s="2">
        <v>15</v>
      </c>
      <c r="AG19">
        <f t="shared" si="11"/>
        <v>0.06</v>
      </c>
      <c r="AH19">
        <f t="shared" si="12"/>
        <v>0.06</v>
      </c>
      <c r="AI19">
        <f t="shared" si="13"/>
        <v>0.06</v>
      </c>
      <c r="AJ19">
        <f t="shared" si="14"/>
        <v>0.06</v>
      </c>
      <c r="AK19">
        <f t="shared" si="15"/>
        <v>0.24</v>
      </c>
      <c r="AL19">
        <v>0.48</v>
      </c>
      <c r="AM19">
        <f>SUM($AL$5:AL19)</f>
        <v>5.0999999999999996</v>
      </c>
      <c r="AO19">
        <f t="shared" si="16"/>
        <v>0.82758620689655171</v>
      </c>
      <c r="AP19">
        <f t="shared" si="17"/>
        <v>0.57999999999999996</v>
      </c>
      <c r="AQ19" s="4">
        <f>SUM($AO$5:AO19)</f>
        <v>8.793103448275863</v>
      </c>
    </row>
    <row r="20" spans="1:43" x14ac:dyDescent="0.3">
      <c r="A20" s="2" t="s">
        <v>30</v>
      </c>
      <c r="B20" s="8">
        <f>B19+($B$12+$B$13*7)*$I$24+$B$15*7</f>
        <v>286200</v>
      </c>
      <c r="C20" s="2">
        <v>38</v>
      </c>
      <c r="F20" s="2">
        <v>16</v>
      </c>
      <c r="G20" s="1">
        <f t="shared" si="0"/>
        <v>2500</v>
      </c>
      <c r="H20" s="1">
        <f>SUM($G$5:G20)</f>
        <v>28000</v>
      </c>
      <c r="I20" s="1">
        <v>5000</v>
      </c>
      <c r="J20" s="1"/>
      <c r="K20" s="2">
        <v>16</v>
      </c>
      <c r="L20" s="1">
        <f t="shared" si="18"/>
        <v>625</v>
      </c>
      <c r="M20" s="1">
        <f t="shared" si="1"/>
        <v>625</v>
      </c>
      <c r="N20" s="1">
        <f t="shared" si="2"/>
        <v>625</v>
      </c>
      <c r="O20" s="1">
        <f t="shared" si="3"/>
        <v>625</v>
      </c>
      <c r="P20" s="1">
        <f t="shared" si="4"/>
        <v>2630</v>
      </c>
      <c r="Q20" s="1">
        <f t="shared" si="5"/>
        <v>5130</v>
      </c>
      <c r="R20">
        <f>R19+0.05</f>
        <v>1.05</v>
      </c>
      <c r="S20" s="1">
        <f>SUM($Q$5:Q20)</f>
        <v>56130</v>
      </c>
      <c r="U20" s="2">
        <v>16</v>
      </c>
      <c r="V20">
        <v>0.115</v>
      </c>
      <c r="W20">
        <f t="shared" si="6"/>
        <v>0.115</v>
      </c>
      <c r="X20">
        <f t="shared" si="7"/>
        <v>0.115</v>
      </c>
      <c r="Y20">
        <f t="shared" si="8"/>
        <v>0.115</v>
      </c>
      <c r="Z20">
        <f t="shared" si="9"/>
        <v>1.28</v>
      </c>
      <c r="AA20">
        <f t="shared" si="19"/>
        <v>2.7706585090699858</v>
      </c>
      <c r="AB20" s="4">
        <f t="shared" si="10"/>
        <v>1.74</v>
      </c>
      <c r="AC20" s="4">
        <f>SUM($AB$5:AB20)</f>
        <v>19.93</v>
      </c>
      <c r="AD20">
        <f t="shared" si="20"/>
        <v>9.565695437053316</v>
      </c>
      <c r="AF20" s="2">
        <v>16</v>
      </c>
      <c r="AG20">
        <f t="shared" si="11"/>
        <v>6.25E-2</v>
      </c>
      <c r="AH20">
        <f t="shared" si="12"/>
        <v>6.25E-2</v>
      </c>
      <c r="AI20">
        <f t="shared" si="13"/>
        <v>6.25E-2</v>
      </c>
      <c r="AJ20">
        <f t="shared" si="14"/>
        <v>6.25E-2</v>
      </c>
      <c r="AK20">
        <f t="shared" si="15"/>
        <v>0.25</v>
      </c>
      <c r="AL20">
        <v>0.5</v>
      </c>
      <c r="AM20">
        <f>SUM($AL$5:AL20)</f>
        <v>5.6</v>
      </c>
      <c r="AO20">
        <f t="shared" si="16"/>
        <v>0.8844827586206897</v>
      </c>
      <c r="AP20">
        <f t="shared" si="17"/>
        <v>0.56530214424951264</v>
      </c>
      <c r="AQ20" s="4">
        <f>SUM($AO$5:AO20)</f>
        <v>9.677586206896553</v>
      </c>
    </row>
    <row r="21" spans="1:43" x14ac:dyDescent="0.3">
      <c r="A21" s="2" t="s">
        <v>31</v>
      </c>
      <c r="B21" s="8">
        <f>B20+($B$12+$B$13*7)*$I$24+$B$15*7</f>
        <v>379200</v>
      </c>
      <c r="C21" s="2">
        <v>44</v>
      </c>
      <c r="F21" s="2">
        <v>17</v>
      </c>
      <c r="G21" s="1">
        <f t="shared" si="0"/>
        <v>2600</v>
      </c>
      <c r="H21" s="1">
        <f>SUM($G$5:G21)</f>
        <v>30600</v>
      </c>
      <c r="I21" s="1">
        <v>5200</v>
      </c>
      <c r="J21" s="1"/>
      <c r="K21" s="2">
        <v>17</v>
      </c>
      <c r="L21" s="1">
        <f t="shared" si="18"/>
        <v>650</v>
      </c>
      <c r="M21" s="1">
        <f t="shared" si="1"/>
        <v>650</v>
      </c>
      <c r="N21" s="1">
        <f t="shared" si="2"/>
        <v>650</v>
      </c>
      <c r="O21" s="1">
        <f t="shared" si="3"/>
        <v>650</v>
      </c>
      <c r="P21" s="1">
        <f t="shared" si="4"/>
        <v>2860</v>
      </c>
      <c r="Q21" s="1">
        <f t="shared" si="5"/>
        <v>5460</v>
      </c>
      <c r="R21">
        <f t="shared" ref="R21:R34" si="21">R20+0.05</f>
        <v>1.1000000000000001</v>
      </c>
      <c r="S21" s="1">
        <f>SUM($Q$5:Q21)</f>
        <v>61590</v>
      </c>
      <c r="T21" s="1"/>
      <c r="U21" s="2">
        <v>17</v>
      </c>
      <c r="V21">
        <v>0.11600000000000001</v>
      </c>
      <c r="W21">
        <f t="shared" si="6"/>
        <v>0.11600000000000001</v>
      </c>
      <c r="X21">
        <f t="shared" si="7"/>
        <v>0.11600000000000001</v>
      </c>
      <c r="Y21">
        <f t="shared" si="8"/>
        <v>0.11600000000000001</v>
      </c>
      <c r="Z21">
        <f t="shared" si="9"/>
        <v>1.35</v>
      </c>
      <c r="AA21">
        <f t="shared" si="19"/>
        <v>2.8983650941606856</v>
      </c>
      <c r="AB21" s="4">
        <f t="shared" si="10"/>
        <v>1.8140000000000001</v>
      </c>
      <c r="AC21" s="4">
        <f>SUM($AB$5:AB21)</f>
        <v>21.744</v>
      </c>
      <c r="AD21">
        <f t="shared" si="20"/>
        <v>9.1018564977420979</v>
      </c>
      <c r="AF21" s="2">
        <v>17</v>
      </c>
      <c r="AG21">
        <f t="shared" si="11"/>
        <v>6.5000000000000002E-2</v>
      </c>
      <c r="AH21">
        <f t="shared" si="12"/>
        <v>6.5000000000000002E-2</v>
      </c>
      <c r="AI21">
        <f t="shared" si="13"/>
        <v>6.5000000000000002E-2</v>
      </c>
      <c r="AJ21">
        <f t="shared" si="14"/>
        <v>6.5000000000000002E-2</v>
      </c>
      <c r="AK21">
        <f t="shared" si="15"/>
        <v>0.26</v>
      </c>
      <c r="AL21">
        <v>0.52</v>
      </c>
      <c r="AM21">
        <f>SUM($AL$5:AL21)</f>
        <v>6.1199999999999992</v>
      </c>
      <c r="AO21">
        <f t="shared" si="16"/>
        <v>0.94137931034482758</v>
      </c>
      <c r="AP21">
        <f t="shared" si="17"/>
        <v>0.55238095238095242</v>
      </c>
      <c r="AQ21" s="4">
        <f>SUM($AO$5:AO21)</f>
        <v>10.618965517241381</v>
      </c>
    </row>
    <row r="22" spans="1:43" x14ac:dyDescent="0.3">
      <c r="A22" s="2" t="s">
        <v>32</v>
      </c>
      <c r="B22" s="8">
        <f>B21+($B$12+$B$13*7)*$I$24+$B$15*7</f>
        <v>472200</v>
      </c>
      <c r="C22" s="2">
        <v>49</v>
      </c>
      <c r="F22" s="2">
        <v>18</v>
      </c>
      <c r="G22" s="1">
        <f t="shared" si="0"/>
        <v>2700</v>
      </c>
      <c r="H22" s="1">
        <f>SUM($G$5:G22)</f>
        <v>33300</v>
      </c>
      <c r="I22" s="1">
        <v>5400</v>
      </c>
      <c r="J22" s="1"/>
      <c r="K22" s="2">
        <v>18</v>
      </c>
      <c r="L22" s="1">
        <f t="shared" si="18"/>
        <v>675</v>
      </c>
      <c r="M22" s="1">
        <f t="shared" si="1"/>
        <v>675</v>
      </c>
      <c r="N22" s="1">
        <f t="shared" si="2"/>
        <v>675</v>
      </c>
      <c r="O22" s="1">
        <f t="shared" si="3"/>
        <v>675</v>
      </c>
      <c r="P22" s="1">
        <f t="shared" si="4"/>
        <v>3110</v>
      </c>
      <c r="Q22" s="1">
        <f t="shared" si="5"/>
        <v>5810</v>
      </c>
      <c r="R22">
        <f t="shared" si="21"/>
        <v>1.1500000000000001</v>
      </c>
      <c r="S22" s="1">
        <f>SUM($Q$5:Q22)</f>
        <v>67400</v>
      </c>
      <c r="U22" s="2">
        <v>18</v>
      </c>
      <c r="V22">
        <v>0.11700000000000001</v>
      </c>
      <c r="W22">
        <f t="shared" si="6"/>
        <v>0.11700000000000001</v>
      </c>
      <c r="X22">
        <f t="shared" si="7"/>
        <v>0.11700000000000001</v>
      </c>
      <c r="Y22">
        <f t="shared" si="8"/>
        <v>0.11700000000000001</v>
      </c>
      <c r="Z22">
        <f t="shared" si="9"/>
        <v>1.42</v>
      </c>
      <c r="AA22">
        <f t="shared" si="19"/>
        <v>3.0273487451022927</v>
      </c>
      <c r="AB22" s="4">
        <f t="shared" si="10"/>
        <v>1.8879999999999999</v>
      </c>
      <c r="AC22" s="4">
        <f>SUM($AB$5:AB22)</f>
        <v>23.631999999999998</v>
      </c>
      <c r="AD22">
        <f t="shared" si="20"/>
        <v>8.6828550404709262</v>
      </c>
      <c r="AF22" s="2">
        <v>18</v>
      </c>
      <c r="AG22">
        <f t="shared" si="11"/>
        <v>6.7500000000000004E-2</v>
      </c>
      <c r="AH22">
        <f t="shared" si="12"/>
        <v>6.7500000000000004E-2</v>
      </c>
      <c r="AI22">
        <f t="shared" si="13"/>
        <v>6.7500000000000004E-2</v>
      </c>
      <c r="AJ22">
        <f t="shared" si="14"/>
        <v>6.7500000000000004E-2</v>
      </c>
      <c r="AK22">
        <f t="shared" si="15"/>
        <v>0.27</v>
      </c>
      <c r="AL22">
        <v>0.54</v>
      </c>
      <c r="AM22">
        <f>SUM($AL$5:AL22)</f>
        <v>6.6599999999999993</v>
      </c>
      <c r="AO22">
        <f t="shared" si="16"/>
        <v>1.0017241379310344</v>
      </c>
      <c r="AP22">
        <f t="shared" si="17"/>
        <v>0.53907056798623065</v>
      </c>
      <c r="AQ22" s="4">
        <f>SUM($AO$5:AO22)</f>
        <v>11.620689655172416</v>
      </c>
    </row>
    <row r="23" spans="1:43" x14ac:dyDescent="0.3">
      <c r="A23" s="2" t="s">
        <v>33</v>
      </c>
      <c r="B23" s="8">
        <f>B22+($B$12+$B$13*7)*$I$24+$B$15*7</f>
        <v>565200</v>
      </c>
      <c r="C23" s="2">
        <v>53</v>
      </c>
      <c r="F23" s="2">
        <v>19</v>
      </c>
      <c r="G23" s="1">
        <f t="shared" si="0"/>
        <v>2800</v>
      </c>
      <c r="H23" s="1">
        <f>SUM($G$5:G23)</f>
        <v>36100</v>
      </c>
      <c r="I23" s="1">
        <v>5600</v>
      </c>
      <c r="J23" s="1"/>
      <c r="K23" s="2">
        <v>19</v>
      </c>
      <c r="L23" s="1">
        <f t="shared" si="18"/>
        <v>700</v>
      </c>
      <c r="M23" s="1">
        <f t="shared" si="1"/>
        <v>700</v>
      </c>
      <c r="N23" s="1">
        <f t="shared" si="2"/>
        <v>700</v>
      </c>
      <c r="O23" s="1">
        <f t="shared" si="3"/>
        <v>700</v>
      </c>
      <c r="P23" s="1">
        <f t="shared" si="4"/>
        <v>3360</v>
      </c>
      <c r="Q23" s="1">
        <f t="shared" si="5"/>
        <v>6160</v>
      </c>
      <c r="R23">
        <f t="shared" si="21"/>
        <v>1.2000000000000002</v>
      </c>
      <c r="S23" s="1">
        <f>SUM($Q$5:Q23)</f>
        <v>73560</v>
      </c>
      <c r="U23" s="2">
        <v>19</v>
      </c>
      <c r="V23">
        <v>0.11799999999999999</v>
      </c>
      <c r="W23">
        <f t="shared" si="6"/>
        <v>0.11799999999999999</v>
      </c>
      <c r="X23">
        <f t="shared" si="7"/>
        <v>0.11799999999999999</v>
      </c>
      <c r="Y23">
        <f t="shared" si="8"/>
        <v>0.11799999999999999</v>
      </c>
      <c r="Z23">
        <f t="shared" si="9"/>
        <v>1.5</v>
      </c>
      <c r="AA23">
        <f t="shared" si="19"/>
        <v>3.1576222325533156</v>
      </c>
      <c r="AB23" s="4">
        <f t="shared" si="10"/>
        <v>1.972</v>
      </c>
      <c r="AC23" s="7">
        <f>SUM($AB$5:AB23)</f>
        <v>25.603999999999999</v>
      </c>
      <c r="AD23">
        <f t="shared" si="20"/>
        <v>8.344617467840223</v>
      </c>
      <c r="AF23" s="2">
        <v>19</v>
      </c>
      <c r="AG23">
        <f t="shared" si="11"/>
        <v>7.0000000000000007E-2</v>
      </c>
      <c r="AH23">
        <f t="shared" si="12"/>
        <v>7.0000000000000007E-2</v>
      </c>
      <c r="AI23">
        <f t="shared" si="13"/>
        <v>7.0000000000000007E-2</v>
      </c>
      <c r="AJ23">
        <f t="shared" si="14"/>
        <v>7.0000000000000007E-2</v>
      </c>
      <c r="AK23">
        <f t="shared" si="15"/>
        <v>0.28000000000000003</v>
      </c>
      <c r="AL23">
        <v>0.56000000000000005</v>
      </c>
      <c r="AM23">
        <f>SUM($AL$5:AL23)</f>
        <v>7.2199999999999989</v>
      </c>
      <c r="AO23">
        <f t="shared" si="16"/>
        <v>1.0620689655172413</v>
      </c>
      <c r="AP23">
        <f t="shared" si="17"/>
        <v>0.52727272727272734</v>
      </c>
      <c r="AQ23" s="4">
        <f>SUM($AO$5:AO23)</f>
        <v>12.682758620689658</v>
      </c>
    </row>
    <row r="24" spans="1:43" x14ac:dyDescent="0.3">
      <c r="F24" s="2">
        <v>20</v>
      </c>
      <c r="G24" s="1">
        <f t="shared" si="0"/>
        <v>2900</v>
      </c>
      <c r="H24" s="3">
        <f>SUM($G$5:G24)</f>
        <v>39000</v>
      </c>
      <c r="I24" s="1">
        <v>5800</v>
      </c>
      <c r="J24" s="1" t="s">
        <v>47</v>
      </c>
      <c r="K24" s="2">
        <v>20</v>
      </c>
      <c r="L24" s="1">
        <f t="shared" si="18"/>
        <v>725</v>
      </c>
      <c r="M24" s="1">
        <f t="shared" si="1"/>
        <v>725</v>
      </c>
      <c r="N24" s="1">
        <f t="shared" si="2"/>
        <v>725</v>
      </c>
      <c r="O24" s="1">
        <f t="shared" si="3"/>
        <v>725</v>
      </c>
      <c r="P24" s="1">
        <f t="shared" si="4"/>
        <v>3630</v>
      </c>
      <c r="Q24" s="1">
        <f t="shared" si="5"/>
        <v>6530</v>
      </c>
      <c r="R24">
        <f t="shared" si="21"/>
        <v>1.2500000000000002</v>
      </c>
      <c r="S24" s="1">
        <f>SUM($Q$5:Q24)</f>
        <v>80090</v>
      </c>
      <c r="T24" s="1"/>
      <c r="U24" s="2">
        <v>20</v>
      </c>
      <c r="V24">
        <v>0.11899999999999999</v>
      </c>
      <c r="W24">
        <f t="shared" si="6"/>
        <v>0.11899999999999999</v>
      </c>
      <c r="X24">
        <f t="shared" si="7"/>
        <v>0.11899999999999999</v>
      </c>
      <c r="Y24">
        <f t="shared" si="8"/>
        <v>0.11899999999999999</v>
      </c>
      <c r="Z24">
        <f t="shared" si="9"/>
        <v>1.57</v>
      </c>
      <c r="AA24">
        <f t="shared" si="19"/>
        <v>3.2891984548788491</v>
      </c>
      <c r="AB24" s="4">
        <f t="shared" si="10"/>
        <v>2.0460000000000003</v>
      </c>
      <c r="AC24" s="4">
        <f>SUM($AB$5:AB24)</f>
        <v>27.65</v>
      </c>
      <c r="AD24">
        <f t="shared" si="20"/>
        <v>7.9909389157944046</v>
      </c>
      <c r="AF24" s="2">
        <v>20</v>
      </c>
      <c r="AG24">
        <f t="shared" si="11"/>
        <v>7.2499999999999995E-2</v>
      </c>
      <c r="AH24">
        <f t="shared" si="12"/>
        <v>7.2499999999999995E-2</v>
      </c>
      <c r="AI24">
        <f t="shared" si="13"/>
        <v>7.2499999999999995E-2</v>
      </c>
      <c r="AJ24">
        <f t="shared" si="14"/>
        <v>7.2499999999999995E-2</v>
      </c>
      <c r="AK24">
        <f t="shared" si="15"/>
        <v>0.28999999999999998</v>
      </c>
      <c r="AL24">
        <v>0.57999999999999996</v>
      </c>
      <c r="AM24">
        <f>SUM($AL$5:AL24)</f>
        <v>7.7999999999999989</v>
      </c>
      <c r="AO24">
        <f t="shared" si="16"/>
        <v>1.1258620689655172</v>
      </c>
      <c r="AP24">
        <f t="shared" si="17"/>
        <v>0.51516079632465539</v>
      </c>
      <c r="AQ24" s="4">
        <f>SUM($AO$5:AO24)</f>
        <v>13.808620689655175</v>
      </c>
    </row>
    <row r="25" spans="1:43" x14ac:dyDescent="0.3">
      <c r="F25" s="2">
        <v>21</v>
      </c>
      <c r="G25" s="1">
        <f t="shared" si="0"/>
        <v>3000</v>
      </c>
      <c r="H25" s="1">
        <f>SUM($G$5:G25)</f>
        <v>42000</v>
      </c>
      <c r="I25" s="1">
        <v>6000</v>
      </c>
      <c r="J25" s="1"/>
      <c r="K25" s="2">
        <v>21</v>
      </c>
      <c r="L25" s="1">
        <f t="shared" si="18"/>
        <v>750</v>
      </c>
      <c r="M25" s="1">
        <f t="shared" si="1"/>
        <v>750</v>
      </c>
      <c r="N25" s="1">
        <f t="shared" si="2"/>
        <v>750</v>
      </c>
      <c r="O25" s="1">
        <f t="shared" si="3"/>
        <v>750</v>
      </c>
      <c r="P25" s="1">
        <f t="shared" si="4"/>
        <v>3900</v>
      </c>
      <c r="Q25" s="1">
        <f t="shared" si="5"/>
        <v>6900</v>
      </c>
      <c r="R25">
        <f t="shared" si="21"/>
        <v>1.3000000000000003</v>
      </c>
      <c r="S25" s="1">
        <f>SUM($Q$5:Q25)</f>
        <v>86990</v>
      </c>
      <c r="U25" s="2">
        <v>21</v>
      </c>
      <c r="V25">
        <v>0.12</v>
      </c>
      <c r="W25">
        <f t="shared" ref="W25:W56" si="22">V25</f>
        <v>0.12</v>
      </c>
      <c r="X25">
        <f t="shared" ref="X25:X56" si="23">V25</f>
        <v>0.12</v>
      </c>
      <c r="Y25">
        <f t="shared" ref="Y25:Y56" si="24">V25</f>
        <v>0.12</v>
      </c>
      <c r="Z25">
        <f t="shared" si="9"/>
        <v>1.65</v>
      </c>
      <c r="AA25">
        <f t="shared" si="19"/>
        <v>3.4220904394276377</v>
      </c>
      <c r="AB25" s="4">
        <f t="shared" si="10"/>
        <v>2.13</v>
      </c>
      <c r="AC25" s="4">
        <f>SUM($AB$5:AB25)</f>
        <v>29.779999999999998</v>
      </c>
      <c r="AD25">
        <f t="shared" si="20"/>
        <v>7.7034358047016251</v>
      </c>
      <c r="AF25" s="2">
        <v>21</v>
      </c>
      <c r="AG25">
        <f t="shared" si="11"/>
        <v>7.4999999999999997E-2</v>
      </c>
      <c r="AH25">
        <f t="shared" si="12"/>
        <v>7.4999999999999997E-2</v>
      </c>
      <c r="AI25">
        <f t="shared" si="13"/>
        <v>7.4999999999999997E-2</v>
      </c>
      <c r="AJ25">
        <f t="shared" si="14"/>
        <v>7.4999999999999997E-2</v>
      </c>
      <c r="AK25">
        <f t="shared" si="15"/>
        <v>0.3</v>
      </c>
      <c r="AL25">
        <v>0.6</v>
      </c>
      <c r="AM25">
        <f>SUM($AL$5:AL25)</f>
        <v>8.3999999999999986</v>
      </c>
      <c r="AO25">
        <f t="shared" si="16"/>
        <v>1.1896551724137931</v>
      </c>
      <c r="AP25">
        <f t="shared" si="17"/>
        <v>0.5043478260869565</v>
      </c>
      <c r="AQ25" s="4">
        <f>SUM($AO$5:AO25)</f>
        <v>14.998275862068969</v>
      </c>
    </row>
    <row r="26" spans="1:43" x14ac:dyDescent="0.3">
      <c r="F26" s="2">
        <v>22</v>
      </c>
      <c r="G26" s="1">
        <f t="shared" si="0"/>
        <v>3100</v>
      </c>
      <c r="H26" s="1">
        <f>SUM($G$5:G26)</f>
        <v>45100</v>
      </c>
      <c r="I26" s="1">
        <v>6200</v>
      </c>
      <c r="J26" s="1"/>
      <c r="K26" s="2">
        <v>22</v>
      </c>
      <c r="L26" s="1">
        <f t="shared" si="18"/>
        <v>775</v>
      </c>
      <c r="M26" s="1">
        <f t="shared" si="1"/>
        <v>775</v>
      </c>
      <c r="N26" s="1">
        <f t="shared" si="2"/>
        <v>775</v>
      </c>
      <c r="O26" s="1">
        <f t="shared" si="3"/>
        <v>775</v>
      </c>
      <c r="P26" s="1">
        <f t="shared" si="4"/>
        <v>4190</v>
      </c>
      <c r="Q26" s="1">
        <f t="shared" si="5"/>
        <v>7290</v>
      </c>
      <c r="R26">
        <f t="shared" si="21"/>
        <v>1.3500000000000003</v>
      </c>
      <c r="S26" s="1">
        <f>SUM($Q$5:Q26)</f>
        <v>94280</v>
      </c>
      <c r="U26" s="2">
        <v>22</v>
      </c>
      <c r="V26">
        <v>0.121</v>
      </c>
      <c r="W26">
        <f t="shared" si="22"/>
        <v>0.121</v>
      </c>
      <c r="X26">
        <f t="shared" si="23"/>
        <v>0.121</v>
      </c>
      <c r="Y26">
        <f t="shared" si="24"/>
        <v>0.121</v>
      </c>
      <c r="Z26">
        <f t="shared" si="9"/>
        <v>1.73</v>
      </c>
      <c r="AA26">
        <f t="shared" si="19"/>
        <v>3.5563113438219141</v>
      </c>
      <c r="AB26" s="4">
        <f t="shared" si="10"/>
        <v>2.214</v>
      </c>
      <c r="AC26" s="4">
        <f>SUM($AB$5:AB26)</f>
        <v>31.993999999999996</v>
      </c>
      <c r="AD26">
        <f t="shared" si="20"/>
        <v>7.4345198119543277</v>
      </c>
      <c r="AF26" s="2">
        <v>22</v>
      </c>
      <c r="AG26">
        <f t="shared" si="11"/>
        <v>0.08</v>
      </c>
      <c r="AH26">
        <f t="shared" si="12"/>
        <v>0.08</v>
      </c>
      <c r="AI26">
        <f t="shared" si="13"/>
        <v>0.08</v>
      </c>
      <c r="AJ26">
        <f t="shared" si="14"/>
        <v>0.08</v>
      </c>
      <c r="AK26">
        <f>AL26/2</f>
        <v>0.32</v>
      </c>
      <c r="AL26">
        <v>0.64</v>
      </c>
      <c r="AM26">
        <f>SUM($AL$5:AL26)</f>
        <v>9.0399999999999991</v>
      </c>
      <c r="AO26">
        <f t="shared" si="16"/>
        <v>1.2568965517241379</v>
      </c>
      <c r="AP26">
        <f t="shared" si="17"/>
        <v>0.50919067215363512</v>
      </c>
      <c r="AQ26" s="4">
        <f>SUM($AO$5:AO26)</f>
        <v>16.255172413793108</v>
      </c>
    </row>
    <row r="27" spans="1:43" x14ac:dyDescent="0.3">
      <c r="F27" s="2">
        <v>23</v>
      </c>
      <c r="G27" s="1">
        <f t="shared" si="0"/>
        <v>3200</v>
      </c>
      <c r="H27" s="1">
        <f>SUM($G$5:G27)</f>
        <v>48300</v>
      </c>
      <c r="I27" s="1">
        <v>6400</v>
      </c>
      <c r="J27" s="1"/>
      <c r="K27" s="2">
        <v>23</v>
      </c>
      <c r="L27" s="1">
        <f t="shared" si="18"/>
        <v>800</v>
      </c>
      <c r="M27" s="1">
        <f t="shared" si="1"/>
        <v>800</v>
      </c>
      <c r="N27" s="1">
        <f t="shared" si="2"/>
        <v>800</v>
      </c>
      <c r="O27" s="1">
        <f t="shared" si="3"/>
        <v>800</v>
      </c>
      <c r="P27" s="1">
        <f t="shared" si="4"/>
        <v>4480</v>
      </c>
      <c r="Q27" s="1">
        <f t="shared" si="5"/>
        <v>7680</v>
      </c>
      <c r="R27">
        <f t="shared" si="21"/>
        <v>1.4000000000000004</v>
      </c>
      <c r="S27" s="1">
        <f>SUM($Q$5:Q27)</f>
        <v>101960</v>
      </c>
      <c r="U27" s="2">
        <v>23</v>
      </c>
      <c r="V27">
        <v>0.122</v>
      </c>
      <c r="W27">
        <f t="shared" si="22"/>
        <v>0.122</v>
      </c>
      <c r="X27">
        <f t="shared" si="23"/>
        <v>0.122</v>
      </c>
      <c r="Y27">
        <f t="shared" si="24"/>
        <v>0.122</v>
      </c>
      <c r="Z27">
        <f t="shared" si="9"/>
        <v>1.81</v>
      </c>
      <c r="AA27">
        <f t="shared" si="19"/>
        <v>3.6918744572601332</v>
      </c>
      <c r="AB27" s="4">
        <f t="shared" si="10"/>
        <v>2.298</v>
      </c>
      <c r="AC27" s="4">
        <f>SUM($AB$5:AB27)</f>
        <v>34.291999999999994</v>
      </c>
      <c r="AD27">
        <f t="shared" si="20"/>
        <v>7.1825967368881622</v>
      </c>
      <c r="AF27" s="2">
        <v>23</v>
      </c>
      <c r="AG27">
        <f t="shared" si="11"/>
        <v>8.5000000000000006E-2</v>
      </c>
      <c r="AH27">
        <f t="shared" si="12"/>
        <v>8.5000000000000006E-2</v>
      </c>
      <c r="AI27">
        <f t="shared" si="13"/>
        <v>8.5000000000000006E-2</v>
      </c>
      <c r="AJ27">
        <f t="shared" si="14"/>
        <v>8.5000000000000006E-2</v>
      </c>
      <c r="AK27">
        <f t="shared" si="15"/>
        <v>0.34</v>
      </c>
      <c r="AL27">
        <v>0.68</v>
      </c>
      <c r="AM27">
        <f>SUM($AL$5:AL27)</f>
        <v>9.7199999999999989</v>
      </c>
      <c r="AO27">
        <f t="shared" si="16"/>
        <v>1.3241379310344827</v>
      </c>
      <c r="AP27">
        <f t="shared" si="17"/>
        <v>0.51354166666666667</v>
      </c>
      <c r="AQ27" s="4">
        <f>SUM($AO$5:AO27)</f>
        <v>17.57931034482759</v>
      </c>
    </row>
    <row r="28" spans="1:43" x14ac:dyDescent="0.3">
      <c r="F28" s="2">
        <v>24</v>
      </c>
      <c r="G28" s="1">
        <f t="shared" si="0"/>
        <v>3300</v>
      </c>
      <c r="H28" s="1">
        <f>SUM($G$5:G28)</f>
        <v>51600</v>
      </c>
      <c r="I28" s="1">
        <v>6600</v>
      </c>
      <c r="J28" s="1"/>
      <c r="K28" s="2">
        <v>24</v>
      </c>
      <c r="L28" s="1">
        <f t="shared" si="18"/>
        <v>825</v>
      </c>
      <c r="M28" s="1">
        <f t="shared" si="1"/>
        <v>825</v>
      </c>
      <c r="N28" s="1">
        <f t="shared" si="2"/>
        <v>825</v>
      </c>
      <c r="O28" s="1">
        <f t="shared" si="3"/>
        <v>825</v>
      </c>
      <c r="P28" s="1">
        <f t="shared" si="4"/>
        <v>4790</v>
      </c>
      <c r="Q28" s="1">
        <f t="shared" si="5"/>
        <v>8090</v>
      </c>
      <c r="R28">
        <f t="shared" si="21"/>
        <v>1.4500000000000004</v>
      </c>
      <c r="S28" s="1">
        <f>SUM($Q$5:Q28)</f>
        <v>110050</v>
      </c>
      <c r="U28" s="2">
        <v>24</v>
      </c>
      <c r="V28">
        <v>0.123</v>
      </c>
      <c r="W28">
        <f t="shared" si="22"/>
        <v>0.123</v>
      </c>
      <c r="X28">
        <f t="shared" si="23"/>
        <v>0.123</v>
      </c>
      <c r="Y28">
        <f t="shared" si="24"/>
        <v>0.123</v>
      </c>
      <c r="Z28">
        <f t="shared" si="9"/>
        <v>1.89</v>
      </c>
      <c r="AA28">
        <f t="shared" si="19"/>
        <v>3.8287932018327346</v>
      </c>
      <c r="AB28" s="4">
        <f t="shared" si="10"/>
        <v>2.3819999999999997</v>
      </c>
      <c r="AC28" s="4">
        <f>SUM($AB$5:AB28)</f>
        <v>36.673999999999992</v>
      </c>
      <c r="AD28">
        <f t="shared" si="20"/>
        <v>6.9462265251370532</v>
      </c>
      <c r="AF28" s="2">
        <v>24</v>
      </c>
      <c r="AG28">
        <f t="shared" si="11"/>
        <v>0.09</v>
      </c>
      <c r="AH28">
        <f t="shared" si="12"/>
        <v>0.09</v>
      </c>
      <c r="AI28">
        <f t="shared" si="13"/>
        <v>0.09</v>
      </c>
      <c r="AJ28">
        <f t="shared" si="14"/>
        <v>0.09</v>
      </c>
      <c r="AK28">
        <f t="shared" si="15"/>
        <v>0.36</v>
      </c>
      <c r="AL28">
        <v>0.72</v>
      </c>
      <c r="AM28">
        <f>SUM($AL$5:AL28)</f>
        <v>10.44</v>
      </c>
      <c r="AO28">
        <f t="shared" si="16"/>
        <v>1.3948275862068966</v>
      </c>
      <c r="AP28">
        <f t="shared" si="17"/>
        <v>0.51619283065512978</v>
      </c>
      <c r="AQ28" s="4">
        <f>SUM($AO$5:AO28)</f>
        <v>18.974137931034488</v>
      </c>
    </row>
    <row r="29" spans="1:43" x14ac:dyDescent="0.3">
      <c r="F29" s="2">
        <v>25</v>
      </c>
      <c r="G29" s="1">
        <f t="shared" si="0"/>
        <v>3400</v>
      </c>
      <c r="H29" s="1">
        <f>SUM($G$5:G29)</f>
        <v>55000</v>
      </c>
      <c r="I29" s="1">
        <v>6800</v>
      </c>
      <c r="J29" s="1"/>
      <c r="K29" s="2">
        <v>25</v>
      </c>
      <c r="L29" s="1">
        <f t="shared" si="18"/>
        <v>850</v>
      </c>
      <c r="M29" s="1">
        <f t="shared" si="1"/>
        <v>850</v>
      </c>
      <c r="N29" s="1">
        <f t="shared" si="2"/>
        <v>850</v>
      </c>
      <c r="O29" s="1">
        <f t="shared" si="3"/>
        <v>850</v>
      </c>
      <c r="P29" s="1">
        <f t="shared" si="4"/>
        <v>5100</v>
      </c>
      <c r="Q29" s="1">
        <f t="shared" si="5"/>
        <v>8500</v>
      </c>
      <c r="R29">
        <f t="shared" si="21"/>
        <v>1.5000000000000004</v>
      </c>
      <c r="S29" s="1">
        <f>SUM($Q$5:Q29)</f>
        <v>118550</v>
      </c>
      <c r="U29" s="2">
        <v>25</v>
      </c>
      <c r="V29">
        <v>0.124</v>
      </c>
      <c r="W29">
        <f t="shared" si="22"/>
        <v>0.124</v>
      </c>
      <c r="X29">
        <f t="shared" si="23"/>
        <v>0.124</v>
      </c>
      <c r="Y29">
        <f t="shared" si="24"/>
        <v>0.124</v>
      </c>
      <c r="Z29">
        <f t="shared" si="9"/>
        <v>1.97</v>
      </c>
      <c r="AA29">
        <f t="shared" si="19"/>
        <v>3.9670811338510621</v>
      </c>
      <c r="AB29" s="4">
        <f t="shared" si="10"/>
        <v>2.4660000000000002</v>
      </c>
      <c r="AC29" s="4">
        <f>SUM($AB$5:AB29)</f>
        <v>39.139999999999993</v>
      </c>
      <c r="AD29">
        <f t="shared" si="20"/>
        <v>6.7241097235098479</v>
      </c>
      <c r="AF29" s="2">
        <v>25</v>
      </c>
      <c r="AG29">
        <f t="shared" si="11"/>
        <v>9.5000000000000001E-2</v>
      </c>
      <c r="AH29">
        <f t="shared" si="12"/>
        <v>9.5000000000000001E-2</v>
      </c>
      <c r="AI29">
        <f t="shared" si="13"/>
        <v>9.5000000000000001E-2</v>
      </c>
      <c r="AJ29">
        <f t="shared" si="14"/>
        <v>9.5000000000000001E-2</v>
      </c>
      <c r="AK29">
        <f t="shared" si="15"/>
        <v>0.38</v>
      </c>
      <c r="AL29">
        <v>0.76</v>
      </c>
      <c r="AM29">
        <f>SUM($AL$5:AL29)</f>
        <v>11.2</v>
      </c>
      <c r="AO29">
        <f t="shared" si="16"/>
        <v>1.4655172413793103</v>
      </c>
      <c r="AP29">
        <f t="shared" si="17"/>
        <v>0.51858823529411768</v>
      </c>
      <c r="AQ29" s="4">
        <f>SUM($AO$5:AO29)</f>
        <v>20.439655172413797</v>
      </c>
    </row>
    <row r="30" spans="1:43" x14ac:dyDescent="0.3">
      <c r="F30" s="2">
        <v>26</v>
      </c>
      <c r="G30" s="1">
        <f t="shared" si="0"/>
        <v>3500</v>
      </c>
      <c r="H30" s="1">
        <f>SUM($G$5:G30)</f>
        <v>58500</v>
      </c>
      <c r="I30" s="1">
        <v>7000</v>
      </c>
      <c r="J30" s="1"/>
      <c r="K30" s="2">
        <v>26</v>
      </c>
      <c r="L30" s="1">
        <f t="shared" si="18"/>
        <v>875</v>
      </c>
      <c r="M30" s="1">
        <f t="shared" si="1"/>
        <v>875</v>
      </c>
      <c r="N30" s="1">
        <f t="shared" si="2"/>
        <v>875</v>
      </c>
      <c r="O30" s="1">
        <f t="shared" si="3"/>
        <v>875</v>
      </c>
      <c r="P30" s="1">
        <f t="shared" si="4"/>
        <v>5430</v>
      </c>
      <c r="Q30" s="1">
        <f t="shared" si="5"/>
        <v>8930</v>
      </c>
      <c r="R30">
        <f t="shared" si="21"/>
        <v>1.5500000000000005</v>
      </c>
      <c r="S30" s="1">
        <f>SUM($Q$5:Q30)</f>
        <v>127480</v>
      </c>
      <c r="U30" s="2">
        <v>26</v>
      </c>
      <c r="V30">
        <v>0.125</v>
      </c>
      <c r="W30">
        <f t="shared" si="22"/>
        <v>0.125</v>
      </c>
      <c r="X30">
        <f t="shared" si="23"/>
        <v>0.125</v>
      </c>
      <c r="Y30">
        <f t="shared" si="24"/>
        <v>0.125</v>
      </c>
      <c r="Z30">
        <f t="shared" si="9"/>
        <v>2.0599999999999996</v>
      </c>
      <c r="AA30">
        <f t="shared" si="19"/>
        <v>4.106751945189572</v>
      </c>
      <c r="AB30" s="4">
        <f t="shared" si="10"/>
        <v>2.5599999999999996</v>
      </c>
      <c r="AC30" s="4">
        <f>SUM($AB$5:AB30)</f>
        <v>41.699999999999996</v>
      </c>
      <c r="AD30">
        <f t="shared" si="20"/>
        <v>6.5406234031681203</v>
      </c>
      <c r="AF30" s="2">
        <v>26</v>
      </c>
      <c r="AG30">
        <f t="shared" si="11"/>
        <v>0.1</v>
      </c>
      <c r="AH30">
        <f t="shared" si="12"/>
        <v>0.1</v>
      </c>
      <c r="AI30">
        <f t="shared" si="13"/>
        <v>0.1</v>
      </c>
      <c r="AJ30">
        <f t="shared" si="14"/>
        <v>0.1</v>
      </c>
      <c r="AK30">
        <f t="shared" si="15"/>
        <v>0.4</v>
      </c>
      <c r="AL30">
        <v>0.8</v>
      </c>
      <c r="AM30">
        <f>SUM($AL$5:AL30)</f>
        <v>12</v>
      </c>
      <c r="AO30">
        <f t="shared" si="16"/>
        <v>1.539655172413793</v>
      </c>
      <c r="AP30">
        <f t="shared" si="17"/>
        <v>0.51959686450167974</v>
      </c>
      <c r="AQ30" s="4">
        <f>SUM($AO$5:AO30)</f>
        <v>21.979310344827589</v>
      </c>
    </row>
    <row r="31" spans="1:43" x14ac:dyDescent="0.3">
      <c r="F31" s="2">
        <v>27</v>
      </c>
      <c r="G31" s="1">
        <f t="shared" si="0"/>
        <v>3600</v>
      </c>
      <c r="H31" s="1">
        <f>SUM($G$5:G31)</f>
        <v>62100</v>
      </c>
      <c r="I31" s="1">
        <v>7200</v>
      </c>
      <c r="J31" s="1"/>
      <c r="K31" s="2">
        <v>27</v>
      </c>
      <c r="L31" s="1">
        <f t="shared" si="18"/>
        <v>900</v>
      </c>
      <c r="M31" s="1">
        <f t="shared" si="1"/>
        <v>900</v>
      </c>
      <c r="N31" s="1">
        <f t="shared" si="2"/>
        <v>900</v>
      </c>
      <c r="O31" s="1">
        <f t="shared" si="3"/>
        <v>900</v>
      </c>
      <c r="P31" s="1">
        <f t="shared" si="4"/>
        <v>5760</v>
      </c>
      <c r="Q31" s="1">
        <f t="shared" si="5"/>
        <v>9360</v>
      </c>
      <c r="R31">
        <f t="shared" si="21"/>
        <v>1.6000000000000005</v>
      </c>
      <c r="S31" s="1">
        <f>SUM($Q$5:Q31)</f>
        <v>136840</v>
      </c>
      <c r="U31" s="2">
        <v>27</v>
      </c>
      <c r="V31">
        <v>0.126</v>
      </c>
      <c r="W31">
        <f t="shared" si="22"/>
        <v>0.126</v>
      </c>
      <c r="X31">
        <f t="shared" si="23"/>
        <v>0.126</v>
      </c>
      <c r="Y31">
        <f t="shared" si="24"/>
        <v>0.126</v>
      </c>
      <c r="Z31">
        <f t="shared" si="9"/>
        <v>2.15</v>
      </c>
      <c r="AA31">
        <f t="shared" si="19"/>
        <v>4.2478194646414673</v>
      </c>
      <c r="AB31" s="4">
        <f t="shared" si="10"/>
        <v>2.6539999999999999</v>
      </c>
      <c r="AC31" s="4">
        <f>SUM($AB$5:AB31)</f>
        <v>44.353999999999999</v>
      </c>
      <c r="AD31">
        <f t="shared" si="20"/>
        <v>6.364508393285381</v>
      </c>
      <c r="AF31" s="2">
        <v>27</v>
      </c>
      <c r="AG31">
        <f t="shared" si="11"/>
        <v>0.105</v>
      </c>
      <c r="AH31">
        <f t="shared" si="12"/>
        <v>0.105</v>
      </c>
      <c r="AI31">
        <f t="shared" si="13"/>
        <v>0.105</v>
      </c>
      <c r="AJ31">
        <f t="shared" si="14"/>
        <v>0.105</v>
      </c>
      <c r="AK31">
        <f t="shared" si="15"/>
        <v>0.42</v>
      </c>
      <c r="AL31">
        <v>0.84</v>
      </c>
      <c r="AM31">
        <f>SUM($AL$5:AL31)</f>
        <v>12.84</v>
      </c>
      <c r="AO31">
        <f t="shared" si="16"/>
        <v>1.6137931034482758</v>
      </c>
      <c r="AP31">
        <f t="shared" si="17"/>
        <v>0.52051282051282055</v>
      </c>
      <c r="AQ31" s="4">
        <f>SUM($AO$5:AO31)</f>
        <v>23.593103448275865</v>
      </c>
    </row>
    <row r="32" spans="1:43" x14ac:dyDescent="0.3">
      <c r="F32" s="2">
        <v>28</v>
      </c>
      <c r="G32" s="1">
        <f t="shared" si="0"/>
        <v>3700</v>
      </c>
      <c r="H32" s="1">
        <f>SUM($G$5:G32)</f>
        <v>65800</v>
      </c>
      <c r="I32" s="1">
        <v>7400</v>
      </c>
      <c r="J32" s="1"/>
      <c r="K32" s="2">
        <v>28</v>
      </c>
      <c r="L32" s="1">
        <f t="shared" si="18"/>
        <v>925</v>
      </c>
      <c r="M32" s="1">
        <f t="shared" si="1"/>
        <v>925</v>
      </c>
      <c r="N32" s="1">
        <f t="shared" si="2"/>
        <v>925</v>
      </c>
      <c r="O32" s="1">
        <f t="shared" si="3"/>
        <v>925</v>
      </c>
      <c r="P32" s="1">
        <f t="shared" si="4"/>
        <v>6110</v>
      </c>
      <c r="Q32" s="1">
        <f t="shared" si="5"/>
        <v>9810</v>
      </c>
      <c r="R32">
        <f t="shared" si="21"/>
        <v>1.6500000000000006</v>
      </c>
      <c r="S32" s="1">
        <f>SUM($Q$5:Q32)</f>
        <v>146650</v>
      </c>
      <c r="U32" s="2">
        <v>28</v>
      </c>
      <c r="V32">
        <v>0.127</v>
      </c>
      <c r="W32">
        <f t="shared" si="22"/>
        <v>0.127</v>
      </c>
      <c r="X32">
        <f t="shared" si="23"/>
        <v>0.127</v>
      </c>
      <c r="Y32">
        <f t="shared" si="24"/>
        <v>0.127</v>
      </c>
      <c r="Z32">
        <f t="shared" si="9"/>
        <v>2.2399999999999998</v>
      </c>
      <c r="AA32">
        <f t="shared" si="19"/>
        <v>4.3902976592878815</v>
      </c>
      <c r="AB32" s="4">
        <f t="shared" si="10"/>
        <v>2.7479999999999998</v>
      </c>
      <c r="AC32" s="4">
        <f>SUM($AB$5:AB32)</f>
        <v>47.101999999999997</v>
      </c>
      <c r="AD32">
        <f t="shared" si="20"/>
        <v>6.1956080624069934</v>
      </c>
      <c r="AF32" s="2">
        <v>28</v>
      </c>
      <c r="AG32">
        <f t="shared" si="11"/>
        <v>0.11</v>
      </c>
      <c r="AH32">
        <f t="shared" si="12"/>
        <v>0.11</v>
      </c>
      <c r="AI32">
        <f t="shared" si="13"/>
        <v>0.11</v>
      </c>
      <c r="AJ32">
        <f t="shared" si="14"/>
        <v>0.11</v>
      </c>
      <c r="AK32">
        <f t="shared" si="15"/>
        <v>0.44</v>
      </c>
      <c r="AL32">
        <v>0.88</v>
      </c>
      <c r="AM32">
        <f>SUM($AL$5:AL32)</f>
        <v>13.72</v>
      </c>
      <c r="AO32">
        <f t="shared" si="16"/>
        <v>1.6913793103448276</v>
      </c>
      <c r="AP32">
        <f t="shared" si="17"/>
        <v>0.52028542303771663</v>
      </c>
      <c r="AQ32" s="4">
        <f>SUM($AO$5:AO32)</f>
        <v>25.284482758620694</v>
      </c>
    </row>
    <row r="33" spans="6:43" x14ac:dyDescent="0.3">
      <c r="F33" s="2">
        <v>29</v>
      </c>
      <c r="G33" s="1">
        <f t="shared" si="0"/>
        <v>3800</v>
      </c>
      <c r="H33" s="1">
        <f>SUM($G$5:G33)</f>
        <v>69600</v>
      </c>
      <c r="I33" s="1">
        <v>7600</v>
      </c>
      <c r="J33" s="1"/>
      <c r="K33" s="2">
        <v>29</v>
      </c>
      <c r="L33" s="1">
        <f t="shared" si="18"/>
        <v>950</v>
      </c>
      <c r="M33" s="1">
        <f t="shared" si="1"/>
        <v>950</v>
      </c>
      <c r="N33" s="1">
        <f t="shared" si="2"/>
        <v>950</v>
      </c>
      <c r="O33" s="1">
        <f t="shared" si="3"/>
        <v>950</v>
      </c>
      <c r="P33" s="1">
        <f t="shared" si="4"/>
        <v>6460</v>
      </c>
      <c r="Q33" s="1">
        <f t="shared" si="5"/>
        <v>10260</v>
      </c>
      <c r="R33">
        <f t="shared" si="21"/>
        <v>1.7000000000000006</v>
      </c>
      <c r="S33" s="1">
        <f>SUM($Q$5:Q33)</f>
        <v>156910</v>
      </c>
      <c r="U33" s="2">
        <v>29</v>
      </c>
      <c r="V33">
        <v>0.128</v>
      </c>
      <c r="W33">
        <f t="shared" si="22"/>
        <v>0.128</v>
      </c>
      <c r="X33">
        <f t="shared" si="23"/>
        <v>0.128</v>
      </c>
      <c r="Y33">
        <f t="shared" si="24"/>
        <v>0.128</v>
      </c>
      <c r="Z33">
        <f t="shared" si="9"/>
        <v>2.3299999999999996</v>
      </c>
      <c r="AA33">
        <f t="shared" si="19"/>
        <v>4.5342006358807598</v>
      </c>
      <c r="AB33" s="4">
        <f t="shared" si="10"/>
        <v>2.8419999999999996</v>
      </c>
      <c r="AC33" s="4">
        <f>SUM($AB$5:AB33)</f>
        <v>49.943999999999996</v>
      </c>
      <c r="AD33">
        <f t="shared" si="20"/>
        <v>6.0337140673432108</v>
      </c>
      <c r="AF33" s="2">
        <v>29</v>
      </c>
      <c r="AG33">
        <f t="shared" si="11"/>
        <v>0.115</v>
      </c>
      <c r="AH33">
        <f t="shared" si="12"/>
        <v>0.115</v>
      </c>
      <c r="AI33">
        <f t="shared" si="13"/>
        <v>0.115</v>
      </c>
      <c r="AJ33">
        <f t="shared" si="14"/>
        <v>0.115</v>
      </c>
      <c r="AK33">
        <f t="shared" si="15"/>
        <v>0.46</v>
      </c>
      <c r="AL33">
        <v>0.92</v>
      </c>
      <c r="AM33">
        <f>SUM($AL$5:AL33)</f>
        <v>14.64</v>
      </c>
      <c r="AO33">
        <f t="shared" si="16"/>
        <v>1.7689655172413794</v>
      </c>
      <c r="AP33">
        <f t="shared" si="17"/>
        <v>0.52007797270955169</v>
      </c>
      <c r="AQ33" s="4">
        <f>SUM($AO$5:AO33)</f>
        <v>27.053448275862074</v>
      </c>
    </row>
    <row r="34" spans="6:43" x14ac:dyDescent="0.3">
      <c r="F34" s="2">
        <v>30</v>
      </c>
      <c r="G34" s="1">
        <f t="shared" si="0"/>
        <v>3900</v>
      </c>
      <c r="H34" s="1">
        <f>SUM($G$5:G34)</f>
        <v>73500</v>
      </c>
      <c r="I34" s="1">
        <v>7800</v>
      </c>
      <c r="J34" s="1"/>
      <c r="K34" s="2">
        <v>30</v>
      </c>
      <c r="L34" s="1">
        <f t="shared" si="18"/>
        <v>975</v>
      </c>
      <c r="M34" s="1">
        <f t="shared" si="1"/>
        <v>975</v>
      </c>
      <c r="N34" s="1">
        <f t="shared" si="2"/>
        <v>975</v>
      </c>
      <c r="O34" s="1">
        <f t="shared" si="3"/>
        <v>975</v>
      </c>
      <c r="P34" s="1">
        <f t="shared" si="4"/>
        <v>6830</v>
      </c>
      <c r="Q34" s="1">
        <f t="shared" si="5"/>
        <v>10730</v>
      </c>
      <c r="R34">
        <f t="shared" si="21"/>
        <v>1.7500000000000007</v>
      </c>
      <c r="S34" s="1">
        <f>SUM($Q$5:Q34)</f>
        <v>167640</v>
      </c>
      <c r="U34" s="2">
        <v>30</v>
      </c>
      <c r="V34">
        <v>0.129</v>
      </c>
      <c r="W34">
        <f t="shared" si="22"/>
        <v>0.129</v>
      </c>
      <c r="X34">
        <f t="shared" si="23"/>
        <v>0.129</v>
      </c>
      <c r="Y34">
        <f t="shared" si="24"/>
        <v>0.129</v>
      </c>
      <c r="Z34">
        <f t="shared" si="9"/>
        <v>2.42</v>
      </c>
      <c r="AA34">
        <f t="shared" si="19"/>
        <v>4.679542642239567</v>
      </c>
      <c r="AB34" s="4">
        <f t="shared" si="10"/>
        <v>2.9359999999999999</v>
      </c>
      <c r="AC34" s="4">
        <f>SUM($AB$5:AB34)</f>
        <v>52.879999999999995</v>
      </c>
      <c r="AD34">
        <f t="shared" si="20"/>
        <v>5.8785840140957877</v>
      </c>
      <c r="AF34" s="2">
        <v>30</v>
      </c>
      <c r="AG34">
        <f t="shared" si="11"/>
        <v>0.12</v>
      </c>
      <c r="AH34">
        <f t="shared" si="12"/>
        <v>0.12</v>
      </c>
      <c r="AI34">
        <f t="shared" si="13"/>
        <v>0.12</v>
      </c>
      <c r="AJ34">
        <f t="shared" si="14"/>
        <v>0.12</v>
      </c>
      <c r="AK34">
        <f t="shared" si="15"/>
        <v>0.48</v>
      </c>
      <c r="AL34">
        <v>0.96</v>
      </c>
      <c r="AM34">
        <f>SUM($AL$5:AL34)</f>
        <v>15.600000000000001</v>
      </c>
      <c r="AO34">
        <f t="shared" si="16"/>
        <v>1.85</v>
      </c>
      <c r="AP34">
        <f t="shared" si="17"/>
        <v>0.51891891891891884</v>
      </c>
      <c r="AQ34" s="4">
        <f>SUM($AO$5:AO34)</f>
        <v>28.903448275862075</v>
      </c>
    </row>
    <row r="35" spans="6:43" x14ac:dyDescent="0.3">
      <c r="K35" s="2">
        <v>31</v>
      </c>
      <c r="L35" s="1">
        <f t="shared" si="18"/>
        <v>1000</v>
      </c>
      <c r="M35" s="1">
        <f t="shared" si="1"/>
        <v>1000</v>
      </c>
      <c r="N35" s="1">
        <f t="shared" ref="N35:N54" si="25">L35</f>
        <v>1000</v>
      </c>
      <c r="O35" s="1">
        <f t="shared" ref="O35:O54" si="26">L35</f>
        <v>1000</v>
      </c>
      <c r="P35" s="1">
        <f t="shared" si="4"/>
        <v>7200</v>
      </c>
      <c r="Q35" s="1">
        <f t="shared" ref="Q35:Q54" si="27">SUM(L35:P35)</f>
        <v>11200</v>
      </c>
      <c r="R35">
        <f t="shared" ref="R35:R98" si="28">R34+0.05</f>
        <v>1.8000000000000007</v>
      </c>
      <c r="S35" s="1">
        <f>SUM($Q$5:Q35)</f>
        <v>178840</v>
      </c>
      <c r="T35" s="1"/>
      <c r="U35" s="2">
        <v>31</v>
      </c>
      <c r="V35">
        <v>0.13</v>
      </c>
      <c r="W35">
        <f t="shared" si="22"/>
        <v>0.13</v>
      </c>
      <c r="X35">
        <f t="shared" si="23"/>
        <v>0.13</v>
      </c>
      <c r="Y35">
        <f t="shared" si="24"/>
        <v>0.13</v>
      </c>
      <c r="Z35">
        <f t="shared" si="9"/>
        <v>2.5099999999999998</v>
      </c>
      <c r="AA35">
        <f t="shared" si="19"/>
        <v>4.8263380686619621</v>
      </c>
      <c r="AB35" s="4">
        <f t="shared" si="10"/>
        <v>3.03</v>
      </c>
      <c r="AC35" s="4">
        <f>SUM($AB$5:AB35)</f>
        <v>55.91</v>
      </c>
      <c r="AD35">
        <f t="shared" si="20"/>
        <v>5.7299546142208797</v>
      </c>
      <c r="AF35" s="2">
        <v>31</v>
      </c>
      <c r="AG35">
        <f t="shared" si="11"/>
        <v>0.125</v>
      </c>
      <c r="AH35">
        <f t="shared" si="12"/>
        <v>0.125</v>
      </c>
      <c r="AI35">
        <f t="shared" si="13"/>
        <v>0.125</v>
      </c>
      <c r="AJ35">
        <f t="shared" si="14"/>
        <v>0.125</v>
      </c>
      <c r="AK35">
        <f t="shared" si="15"/>
        <v>0.5</v>
      </c>
      <c r="AL35">
        <v>1</v>
      </c>
      <c r="AM35">
        <f>SUM($AL$5:AL35)</f>
        <v>16.600000000000001</v>
      </c>
      <c r="AO35">
        <f t="shared" si="16"/>
        <v>1.9310344827586208</v>
      </c>
      <c r="AP35">
        <f t="shared" si="17"/>
        <v>0.51785714285714279</v>
      </c>
      <c r="AQ35" s="4">
        <f>SUM($AO$5:AO35)</f>
        <v>30.834482758620695</v>
      </c>
    </row>
    <row r="36" spans="6:43" x14ac:dyDescent="0.3">
      <c r="K36" s="2">
        <v>32</v>
      </c>
      <c r="L36" s="1">
        <f t="shared" si="18"/>
        <v>1025</v>
      </c>
      <c r="M36" s="1">
        <f t="shared" si="1"/>
        <v>1025</v>
      </c>
      <c r="N36" s="1">
        <f t="shared" si="25"/>
        <v>1025</v>
      </c>
      <c r="O36" s="1">
        <f t="shared" si="26"/>
        <v>1025</v>
      </c>
      <c r="P36" s="1">
        <f t="shared" si="4"/>
        <v>7590</v>
      </c>
      <c r="Q36" s="1">
        <f t="shared" si="27"/>
        <v>11690</v>
      </c>
      <c r="R36">
        <f t="shared" si="28"/>
        <v>1.8500000000000008</v>
      </c>
      <c r="S36" s="1">
        <f>SUM($Q$5:Q36)</f>
        <v>190530</v>
      </c>
      <c r="U36" s="2">
        <v>32</v>
      </c>
      <c r="V36">
        <v>0.13100000000000001</v>
      </c>
      <c r="W36">
        <f t="shared" si="22"/>
        <v>0.13100000000000001</v>
      </c>
      <c r="X36">
        <f t="shared" si="23"/>
        <v>0.13100000000000001</v>
      </c>
      <c r="Y36">
        <f t="shared" si="24"/>
        <v>0.13100000000000001</v>
      </c>
      <c r="Z36">
        <f t="shared" si="9"/>
        <v>2.61</v>
      </c>
      <c r="AA36">
        <f t="shared" si="19"/>
        <v>4.9746014493485813</v>
      </c>
      <c r="AB36" s="4">
        <f t="shared" si="10"/>
        <v>3.1339999999999999</v>
      </c>
      <c r="AC36" s="7">
        <f>SUM($AB$5:AB36)</f>
        <v>59.043999999999997</v>
      </c>
      <c r="AD36">
        <f t="shared" si="20"/>
        <v>5.6054373099624399</v>
      </c>
      <c r="AF36" s="2">
        <v>32</v>
      </c>
      <c r="AG36">
        <f t="shared" si="11"/>
        <v>0.13</v>
      </c>
      <c r="AH36">
        <f t="shared" si="12"/>
        <v>0.13</v>
      </c>
      <c r="AI36">
        <f t="shared" si="13"/>
        <v>0.13</v>
      </c>
      <c r="AJ36">
        <f t="shared" si="14"/>
        <v>0.13</v>
      </c>
      <c r="AK36">
        <f t="shared" si="15"/>
        <v>0.52</v>
      </c>
      <c r="AL36">
        <v>1.04</v>
      </c>
      <c r="AM36">
        <f>SUM($AL$5:AL36)</f>
        <v>17.64</v>
      </c>
      <c r="AO36">
        <f t="shared" si="16"/>
        <v>2.0155172413793103</v>
      </c>
      <c r="AP36">
        <f t="shared" si="17"/>
        <v>0.51599657827202738</v>
      </c>
      <c r="AQ36" s="4">
        <f>SUM($AO$5:AO36)</f>
        <v>32.850000000000009</v>
      </c>
    </row>
    <row r="37" spans="6:43" x14ac:dyDescent="0.3">
      <c r="K37" s="2">
        <v>33</v>
      </c>
      <c r="L37" s="1">
        <f t="shared" si="18"/>
        <v>1050</v>
      </c>
      <c r="M37" s="1">
        <f t="shared" si="1"/>
        <v>1050</v>
      </c>
      <c r="N37" s="1">
        <f t="shared" si="25"/>
        <v>1050</v>
      </c>
      <c r="O37" s="1">
        <f t="shared" si="26"/>
        <v>1050</v>
      </c>
      <c r="P37" s="1">
        <f t="shared" si="4"/>
        <v>7980</v>
      </c>
      <c r="Q37" s="1">
        <f t="shared" si="27"/>
        <v>12180</v>
      </c>
      <c r="R37">
        <f t="shared" si="28"/>
        <v>1.9000000000000008</v>
      </c>
      <c r="S37" s="1">
        <f>SUM($Q$5:Q37)</f>
        <v>202710</v>
      </c>
      <c r="U37" s="2">
        <v>33</v>
      </c>
      <c r="V37">
        <v>0.13200000000000001</v>
      </c>
      <c r="W37">
        <f t="shared" si="22"/>
        <v>0.13200000000000001</v>
      </c>
      <c r="X37">
        <f t="shared" si="23"/>
        <v>0.13200000000000001</v>
      </c>
      <c r="Y37">
        <f t="shared" si="24"/>
        <v>0.13200000000000001</v>
      </c>
      <c r="Z37">
        <f t="shared" si="9"/>
        <v>2.9499999999999997</v>
      </c>
      <c r="AA37">
        <f>AA36*1.1+0.1</f>
        <v>5.5720615942834391</v>
      </c>
      <c r="AB37" s="4">
        <f t="shared" si="10"/>
        <v>3.4779999999999998</v>
      </c>
      <c r="AC37" s="4">
        <f>SUM($AB$5:AB37)</f>
        <v>62.521999999999998</v>
      </c>
      <c r="AD37">
        <f t="shared" si="20"/>
        <v>5.8905223223358876</v>
      </c>
      <c r="AF37" s="2">
        <v>33</v>
      </c>
      <c r="AG37">
        <f t="shared" si="11"/>
        <v>0.13500000000000001</v>
      </c>
      <c r="AH37">
        <f t="shared" si="12"/>
        <v>0.13500000000000001</v>
      </c>
      <c r="AI37">
        <f t="shared" si="13"/>
        <v>0.13500000000000001</v>
      </c>
      <c r="AJ37">
        <f t="shared" si="14"/>
        <v>0.13500000000000001</v>
      </c>
      <c r="AK37">
        <f t="shared" si="15"/>
        <v>0.54</v>
      </c>
      <c r="AL37">
        <v>1.08</v>
      </c>
      <c r="AM37">
        <f>SUM($AL$5:AL37)</f>
        <v>18.72</v>
      </c>
      <c r="AO37">
        <f t="shared" si="16"/>
        <v>2.1</v>
      </c>
      <c r="AP37">
        <f t="shared" si="17"/>
        <v>0.51428571428571435</v>
      </c>
      <c r="AQ37" s="4">
        <f>SUM($AO$5:AO37)</f>
        <v>34.95000000000001</v>
      </c>
    </row>
    <row r="38" spans="6:43" x14ac:dyDescent="0.3">
      <c r="K38" s="2">
        <v>34</v>
      </c>
      <c r="L38" s="1">
        <f t="shared" si="18"/>
        <v>1075</v>
      </c>
      <c r="M38" s="1">
        <f t="shared" si="1"/>
        <v>1075</v>
      </c>
      <c r="N38" s="1">
        <f t="shared" si="25"/>
        <v>1075</v>
      </c>
      <c r="O38" s="1">
        <f t="shared" si="26"/>
        <v>1075</v>
      </c>
      <c r="P38" s="1">
        <f t="shared" si="4"/>
        <v>8390</v>
      </c>
      <c r="Q38" s="1">
        <f t="shared" si="27"/>
        <v>12690</v>
      </c>
      <c r="R38">
        <f t="shared" si="28"/>
        <v>1.9500000000000008</v>
      </c>
      <c r="S38" s="1">
        <f>SUM($Q$5:Q38)</f>
        <v>215400</v>
      </c>
      <c r="U38" s="2">
        <v>34</v>
      </c>
      <c r="V38">
        <v>0.13300000000000001</v>
      </c>
      <c r="W38">
        <f t="shared" si="22"/>
        <v>0.13300000000000001</v>
      </c>
      <c r="X38">
        <f t="shared" si="23"/>
        <v>0.13300000000000001</v>
      </c>
      <c r="Y38">
        <f t="shared" si="24"/>
        <v>0.13300000000000001</v>
      </c>
      <c r="Z38">
        <f t="shared" si="9"/>
        <v>3.32</v>
      </c>
      <c r="AA38">
        <f t="shared" ref="AA38:AA101" si="29">AA37*1.1+0.1</f>
        <v>6.2292677537117829</v>
      </c>
      <c r="AB38" s="4">
        <f t="shared" si="10"/>
        <v>3.8519999999999999</v>
      </c>
      <c r="AC38" s="4">
        <f>SUM($AB$5:AB38)</f>
        <v>66.373999999999995</v>
      </c>
      <c r="AD38">
        <f t="shared" si="20"/>
        <v>6.1610313169764197</v>
      </c>
      <c r="AF38" s="2">
        <v>34</v>
      </c>
      <c r="AG38">
        <f t="shared" si="11"/>
        <v>0.14000000000000001</v>
      </c>
      <c r="AH38">
        <f t="shared" si="12"/>
        <v>0.14000000000000001</v>
      </c>
      <c r="AI38">
        <f t="shared" si="13"/>
        <v>0.14000000000000001</v>
      </c>
      <c r="AJ38">
        <f t="shared" si="14"/>
        <v>0.14000000000000001</v>
      </c>
      <c r="AK38">
        <f t="shared" si="15"/>
        <v>0.56000000000000005</v>
      </c>
      <c r="AL38">
        <v>1.1200000000000001</v>
      </c>
      <c r="AM38">
        <f>SUM($AL$5:AL38)</f>
        <v>19.84</v>
      </c>
      <c r="AO38">
        <f t="shared" si="16"/>
        <v>2.1879310344827587</v>
      </c>
      <c r="AP38">
        <f t="shared" si="17"/>
        <v>0.51189913317572899</v>
      </c>
      <c r="AQ38" s="4">
        <f>SUM($AO$5:AO38)</f>
        <v>37.137931034482769</v>
      </c>
    </row>
    <row r="39" spans="6:43" x14ac:dyDescent="0.3">
      <c r="K39" s="2">
        <v>35</v>
      </c>
      <c r="L39" s="1">
        <f t="shared" si="18"/>
        <v>1100</v>
      </c>
      <c r="M39" s="1">
        <f t="shared" si="1"/>
        <v>1100</v>
      </c>
      <c r="N39" s="1">
        <f t="shared" si="25"/>
        <v>1100</v>
      </c>
      <c r="O39" s="1">
        <f t="shared" si="26"/>
        <v>1100</v>
      </c>
      <c r="P39" s="1">
        <f t="shared" si="4"/>
        <v>8800</v>
      </c>
      <c r="Q39" s="1">
        <f t="shared" si="27"/>
        <v>13200</v>
      </c>
      <c r="R39">
        <f t="shared" si="28"/>
        <v>2.0000000000000009</v>
      </c>
      <c r="S39" s="1">
        <f>SUM($Q$5:Q39)</f>
        <v>228600</v>
      </c>
      <c r="U39" s="2">
        <v>35</v>
      </c>
      <c r="V39">
        <v>0.13400000000000001</v>
      </c>
      <c r="W39">
        <f t="shared" si="22"/>
        <v>0.13400000000000001</v>
      </c>
      <c r="X39">
        <f t="shared" si="23"/>
        <v>0.13400000000000001</v>
      </c>
      <c r="Y39">
        <f t="shared" si="24"/>
        <v>0.13400000000000001</v>
      </c>
      <c r="Z39">
        <f t="shared" si="9"/>
        <v>3.73</v>
      </c>
      <c r="AA39">
        <f t="shared" si="29"/>
        <v>6.952194529082961</v>
      </c>
      <c r="AB39" s="4">
        <f t="shared" si="10"/>
        <v>4.266</v>
      </c>
      <c r="AC39" s="4">
        <f>SUM($AB$5:AB39)</f>
        <v>70.64</v>
      </c>
      <c r="AD39">
        <f t="shared" si="20"/>
        <v>6.4272154759393825</v>
      </c>
      <c r="AF39" s="2">
        <v>35</v>
      </c>
      <c r="AG39">
        <f t="shared" si="11"/>
        <v>0.14499999999999999</v>
      </c>
      <c r="AH39">
        <f t="shared" si="12"/>
        <v>0.14499999999999999</v>
      </c>
      <c r="AI39">
        <f t="shared" si="13"/>
        <v>0.14499999999999999</v>
      </c>
      <c r="AJ39">
        <f t="shared" si="14"/>
        <v>0.14499999999999999</v>
      </c>
      <c r="AK39">
        <f t="shared" si="15"/>
        <v>0.57999999999999996</v>
      </c>
      <c r="AL39">
        <v>1.1599999999999999</v>
      </c>
      <c r="AM39">
        <f>SUM($AL$5:AL39)</f>
        <v>21</v>
      </c>
      <c r="AO39">
        <f t="shared" si="16"/>
        <v>2.2758620689655173</v>
      </c>
      <c r="AP39">
        <f t="shared" si="17"/>
        <v>0.50969696969696965</v>
      </c>
      <c r="AQ39" s="4">
        <f>SUM($AO$5:AO39)</f>
        <v>39.413793103448285</v>
      </c>
    </row>
    <row r="40" spans="6:43" x14ac:dyDescent="0.3">
      <c r="K40" s="2">
        <v>36</v>
      </c>
      <c r="L40" s="1">
        <f t="shared" si="18"/>
        <v>1125</v>
      </c>
      <c r="M40" s="1">
        <f t="shared" si="1"/>
        <v>1125</v>
      </c>
      <c r="N40" s="1">
        <f t="shared" si="25"/>
        <v>1125</v>
      </c>
      <c r="O40" s="1">
        <f t="shared" si="26"/>
        <v>1125</v>
      </c>
      <c r="P40" s="1">
        <f t="shared" si="4"/>
        <v>9000</v>
      </c>
      <c r="Q40" s="1">
        <f t="shared" si="27"/>
        <v>13500</v>
      </c>
      <c r="R40">
        <v>2</v>
      </c>
      <c r="S40" s="1">
        <f>SUM($Q$5:Q40)</f>
        <v>242100</v>
      </c>
      <c r="U40" s="2">
        <v>36</v>
      </c>
      <c r="V40">
        <v>0.13500000000000001</v>
      </c>
      <c r="W40">
        <f t="shared" si="22"/>
        <v>0.13500000000000001</v>
      </c>
      <c r="X40">
        <f t="shared" si="23"/>
        <v>0.13500000000000001</v>
      </c>
      <c r="Y40">
        <f t="shared" si="24"/>
        <v>0.13500000000000001</v>
      </c>
      <c r="Z40">
        <f t="shared" si="9"/>
        <v>4.1899999999999995</v>
      </c>
      <c r="AA40">
        <f t="shared" si="29"/>
        <v>7.7474139819912571</v>
      </c>
      <c r="AB40" s="4">
        <f t="shared" si="10"/>
        <v>4.7299999999999995</v>
      </c>
      <c r="AC40" s="4">
        <f>SUM($AB$5:AB40)</f>
        <v>75.37</v>
      </c>
      <c r="AD40">
        <f t="shared" si="20"/>
        <v>6.6959229898074808</v>
      </c>
      <c r="AF40" s="2">
        <v>36</v>
      </c>
      <c r="AG40">
        <f t="shared" si="11"/>
        <v>0.15</v>
      </c>
      <c r="AH40">
        <f t="shared" si="12"/>
        <v>0.15</v>
      </c>
      <c r="AI40">
        <f t="shared" si="13"/>
        <v>0.15</v>
      </c>
      <c r="AJ40">
        <f t="shared" si="14"/>
        <v>0.15</v>
      </c>
      <c r="AK40">
        <f t="shared" si="15"/>
        <v>0.6</v>
      </c>
      <c r="AL40">
        <v>1.2</v>
      </c>
      <c r="AM40">
        <f>SUM($AL$5:AL40)</f>
        <v>22.2</v>
      </c>
      <c r="AO40">
        <f t="shared" si="16"/>
        <v>2.3275862068965516</v>
      </c>
      <c r="AP40">
        <f t="shared" si="17"/>
        <v>0.51555555555555554</v>
      </c>
      <c r="AQ40" s="4">
        <f>SUM($AO$5:AO40)</f>
        <v>41.74137931034484</v>
      </c>
    </row>
    <row r="41" spans="6:43" x14ac:dyDescent="0.3">
      <c r="K41" s="2">
        <v>37</v>
      </c>
      <c r="L41" s="1">
        <f t="shared" si="18"/>
        <v>1150</v>
      </c>
      <c r="M41" s="1">
        <f t="shared" si="1"/>
        <v>1150</v>
      </c>
      <c r="N41" s="1">
        <f t="shared" si="25"/>
        <v>1150</v>
      </c>
      <c r="O41" s="1">
        <f t="shared" si="26"/>
        <v>1150</v>
      </c>
      <c r="P41" s="1">
        <f t="shared" si="4"/>
        <v>9430</v>
      </c>
      <c r="Q41" s="1">
        <f t="shared" si="27"/>
        <v>14030</v>
      </c>
      <c r="R41">
        <f t="shared" si="28"/>
        <v>2.0499999999999998</v>
      </c>
      <c r="S41" s="1">
        <f>SUM($Q$5:Q41)</f>
        <v>256130</v>
      </c>
      <c r="U41" s="2">
        <v>37</v>
      </c>
      <c r="V41">
        <v>0.13600000000000001</v>
      </c>
      <c r="W41">
        <f t="shared" si="22"/>
        <v>0.13600000000000001</v>
      </c>
      <c r="X41">
        <f t="shared" si="23"/>
        <v>0.13600000000000001</v>
      </c>
      <c r="Y41">
        <f t="shared" si="24"/>
        <v>0.13600000000000001</v>
      </c>
      <c r="Z41">
        <f t="shared" si="9"/>
        <v>4.7</v>
      </c>
      <c r="AA41">
        <f t="shared" si="29"/>
        <v>8.6221553801903834</v>
      </c>
      <c r="AB41" s="4">
        <f t="shared" si="10"/>
        <v>5.2439999999999998</v>
      </c>
      <c r="AC41" s="4">
        <f>SUM($AB$5:AB41)</f>
        <v>80.614000000000004</v>
      </c>
      <c r="AD41">
        <f t="shared" si="20"/>
        <v>6.9576754676927157</v>
      </c>
      <c r="AF41" s="2">
        <v>37</v>
      </c>
      <c r="AG41">
        <f t="shared" si="11"/>
        <v>0.155</v>
      </c>
      <c r="AH41">
        <f t="shared" si="12"/>
        <v>0.155</v>
      </c>
      <c r="AI41">
        <f t="shared" si="13"/>
        <v>0.155</v>
      </c>
      <c r="AJ41">
        <f t="shared" si="14"/>
        <v>0.155</v>
      </c>
      <c r="AK41">
        <f t="shared" si="15"/>
        <v>0.62</v>
      </c>
      <c r="AL41">
        <v>1.24</v>
      </c>
      <c r="AM41">
        <f>SUM($AL$5:AL41)</f>
        <v>23.439999999999998</v>
      </c>
      <c r="AO41">
        <f t="shared" si="16"/>
        <v>2.4189655172413791</v>
      </c>
      <c r="AP41">
        <f t="shared" si="17"/>
        <v>0.51261582323592303</v>
      </c>
      <c r="AQ41" s="4">
        <f>SUM($AO$5:AO41)</f>
        <v>44.160344827586222</v>
      </c>
    </row>
    <row r="42" spans="6:43" x14ac:dyDescent="0.3">
      <c r="K42" s="2">
        <v>38</v>
      </c>
      <c r="L42" s="1">
        <f t="shared" si="18"/>
        <v>1175</v>
      </c>
      <c r="M42" s="1">
        <f t="shared" si="1"/>
        <v>1175</v>
      </c>
      <c r="N42" s="1">
        <f t="shared" si="25"/>
        <v>1175</v>
      </c>
      <c r="O42" s="1">
        <f t="shared" si="26"/>
        <v>1175</v>
      </c>
      <c r="P42" s="1">
        <f t="shared" si="4"/>
        <v>9870</v>
      </c>
      <c r="Q42" s="1">
        <f t="shared" si="27"/>
        <v>14570</v>
      </c>
      <c r="R42">
        <f t="shared" si="28"/>
        <v>2.0999999999999996</v>
      </c>
      <c r="S42" s="1">
        <f>SUM($Q$5:Q42)</f>
        <v>270700</v>
      </c>
      <c r="U42" s="2">
        <v>38</v>
      </c>
      <c r="V42">
        <v>0.13700000000000001</v>
      </c>
      <c r="W42">
        <f t="shared" si="22"/>
        <v>0.13700000000000001</v>
      </c>
      <c r="X42">
        <f t="shared" si="23"/>
        <v>0.13700000000000001</v>
      </c>
      <c r="Y42">
        <f t="shared" si="24"/>
        <v>0.13700000000000001</v>
      </c>
      <c r="Z42">
        <f t="shared" si="9"/>
        <v>5.26</v>
      </c>
      <c r="AA42">
        <f t="shared" si="29"/>
        <v>9.584370918209423</v>
      </c>
      <c r="AB42" s="4">
        <f t="shared" si="10"/>
        <v>5.8079999999999998</v>
      </c>
      <c r="AC42" s="4">
        <f>SUM($AB$5:AB42)</f>
        <v>86.421999999999997</v>
      </c>
      <c r="AD42">
        <f t="shared" si="20"/>
        <v>7.2047038975860183</v>
      </c>
      <c r="AF42" s="2">
        <v>38</v>
      </c>
      <c r="AG42">
        <f t="shared" si="11"/>
        <v>0.16</v>
      </c>
      <c r="AH42">
        <f t="shared" si="12"/>
        <v>0.16</v>
      </c>
      <c r="AI42">
        <f t="shared" si="13"/>
        <v>0.16</v>
      </c>
      <c r="AJ42">
        <f t="shared" si="14"/>
        <v>0.16</v>
      </c>
      <c r="AK42">
        <f t="shared" si="15"/>
        <v>0.64</v>
      </c>
      <c r="AL42">
        <v>1.28</v>
      </c>
      <c r="AM42">
        <f>SUM($AL$5:AL42)</f>
        <v>24.72</v>
      </c>
      <c r="AO42">
        <f t="shared" si="16"/>
        <v>2.5120689655172415</v>
      </c>
      <c r="AP42">
        <f t="shared" si="17"/>
        <v>0.50954015099519556</v>
      </c>
      <c r="AQ42" s="4">
        <f>SUM($AO$5:AO42)</f>
        <v>46.672413793103466</v>
      </c>
    </row>
    <row r="43" spans="6:43" x14ac:dyDescent="0.3">
      <c r="K43" s="2">
        <v>39</v>
      </c>
      <c r="L43" s="1">
        <f t="shared" si="18"/>
        <v>1200</v>
      </c>
      <c r="M43" s="1">
        <f t="shared" si="1"/>
        <v>1200</v>
      </c>
      <c r="N43" s="1">
        <f t="shared" si="25"/>
        <v>1200</v>
      </c>
      <c r="O43" s="1">
        <f t="shared" si="26"/>
        <v>1200</v>
      </c>
      <c r="P43" s="1">
        <f t="shared" si="4"/>
        <v>10320</v>
      </c>
      <c r="Q43" s="1">
        <f t="shared" si="27"/>
        <v>15120</v>
      </c>
      <c r="R43">
        <f t="shared" si="28"/>
        <v>2.1499999999999995</v>
      </c>
      <c r="S43" s="1">
        <f>SUM($Q$5:Q43)</f>
        <v>285820</v>
      </c>
      <c r="U43" s="2">
        <v>39</v>
      </c>
      <c r="V43">
        <v>0.13800000000000001</v>
      </c>
      <c r="W43">
        <f t="shared" si="22"/>
        <v>0.13800000000000001</v>
      </c>
      <c r="X43">
        <f t="shared" si="23"/>
        <v>0.13800000000000001</v>
      </c>
      <c r="Y43">
        <f t="shared" si="24"/>
        <v>0.13800000000000001</v>
      </c>
      <c r="Z43">
        <f t="shared" si="9"/>
        <v>5.88</v>
      </c>
      <c r="AA43">
        <f t="shared" si="29"/>
        <v>10.642808010030366</v>
      </c>
      <c r="AB43" s="4">
        <f t="shared" si="10"/>
        <v>6.4320000000000004</v>
      </c>
      <c r="AC43" s="4">
        <f>SUM($AB$5:AB43)</f>
        <v>92.853999999999999</v>
      </c>
      <c r="AD43">
        <f t="shared" si="20"/>
        <v>7.4425493508597382</v>
      </c>
      <c r="AF43" s="2">
        <v>39</v>
      </c>
      <c r="AG43">
        <f t="shared" si="11"/>
        <v>0.16500000000000001</v>
      </c>
      <c r="AH43">
        <f t="shared" si="12"/>
        <v>0.16500000000000001</v>
      </c>
      <c r="AI43">
        <f t="shared" si="13"/>
        <v>0.16500000000000001</v>
      </c>
      <c r="AJ43">
        <f t="shared" si="14"/>
        <v>0.16500000000000001</v>
      </c>
      <c r="AK43">
        <f t="shared" si="15"/>
        <v>0.66</v>
      </c>
      <c r="AL43">
        <v>1.32</v>
      </c>
      <c r="AM43">
        <f>SUM($AL$5:AL43)</f>
        <v>26.04</v>
      </c>
      <c r="AO43">
        <f t="shared" si="16"/>
        <v>2.6068965517241378</v>
      </c>
      <c r="AP43">
        <f t="shared" si="17"/>
        <v>0.50634920634920644</v>
      </c>
      <c r="AQ43" s="4">
        <f>SUM($AO$5:AO43)</f>
        <v>49.279310344827607</v>
      </c>
    </row>
    <row r="44" spans="6:43" x14ac:dyDescent="0.3">
      <c r="K44" s="2">
        <v>40</v>
      </c>
      <c r="L44" s="1">
        <f t="shared" si="18"/>
        <v>1225</v>
      </c>
      <c r="M44" s="1">
        <f t="shared" si="1"/>
        <v>1225</v>
      </c>
      <c r="N44" s="1">
        <f t="shared" si="25"/>
        <v>1225</v>
      </c>
      <c r="O44" s="1">
        <f t="shared" si="26"/>
        <v>1225</v>
      </c>
      <c r="P44" s="1">
        <f t="shared" si="4"/>
        <v>10780</v>
      </c>
      <c r="Q44" s="1">
        <f t="shared" si="27"/>
        <v>15680</v>
      </c>
      <c r="R44">
        <f t="shared" si="28"/>
        <v>2.1999999999999993</v>
      </c>
      <c r="S44" s="1">
        <f>SUM($Q$5:Q44)</f>
        <v>301500</v>
      </c>
      <c r="U44" s="2">
        <v>40</v>
      </c>
      <c r="V44">
        <v>0.13900000000000001</v>
      </c>
      <c r="W44">
        <f t="shared" si="22"/>
        <v>0.13900000000000001</v>
      </c>
      <c r="X44">
        <f t="shared" si="23"/>
        <v>0.13900000000000001</v>
      </c>
      <c r="Y44">
        <f t="shared" si="24"/>
        <v>0.13900000000000001</v>
      </c>
      <c r="Z44">
        <f t="shared" si="9"/>
        <v>6.5699999999999994</v>
      </c>
      <c r="AA44">
        <f t="shared" si="29"/>
        <v>11.807088811033404</v>
      </c>
      <c r="AB44" s="4">
        <f t="shared" si="10"/>
        <v>7.1259999999999994</v>
      </c>
      <c r="AC44" s="4">
        <f>SUM($AB$5:AB44)</f>
        <v>99.98</v>
      </c>
      <c r="AD44">
        <f t="shared" si="20"/>
        <v>7.674413595537084</v>
      </c>
      <c r="AF44" s="2">
        <v>40</v>
      </c>
      <c r="AG44">
        <f t="shared" si="11"/>
        <v>0.17</v>
      </c>
      <c r="AH44">
        <f t="shared" si="12"/>
        <v>0.17</v>
      </c>
      <c r="AI44">
        <f t="shared" si="13"/>
        <v>0.17</v>
      </c>
      <c r="AJ44">
        <f t="shared" si="14"/>
        <v>0.17</v>
      </c>
      <c r="AK44">
        <f t="shared" si="15"/>
        <v>0.68</v>
      </c>
      <c r="AL44">
        <v>1.36</v>
      </c>
      <c r="AM44">
        <f>SUM($AL$5:AL44)</f>
        <v>27.4</v>
      </c>
      <c r="AO44">
        <f t="shared" si="16"/>
        <v>2.703448275862069</v>
      </c>
      <c r="AP44">
        <f t="shared" si="17"/>
        <v>0.50306122448979596</v>
      </c>
      <c r="AQ44" s="4">
        <f>SUM($AO$5:AO44)</f>
        <v>51.98275862068968</v>
      </c>
    </row>
    <row r="45" spans="6:43" x14ac:dyDescent="0.3">
      <c r="K45" s="2">
        <v>41</v>
      </c>
      <c r="L45" s="1">
        <f t="shared" si="18"/>
        <v>1250</v>
      </c>
      <c r="M45" s="1">
        <f t="shared" si="1"/>
        <v>1250</v>
      </c>
      <c r="N45" s="1">
        <f t="shared" si="25"/>
        <v>1250</v>
      </c>
      <c r="O45" s="1">
        <f t="shared" si="26"/>
        <v>1250</v>
      </c>
      <c r="P45" s="1">
        <f t="shared" si="4"/>
        <v>11250</v>
      </c>
      <c r="Q45" s="1">
        <f t="shared" si="27"/>
        <v>16250</v>
      </c>
      <c r="R45">
        <f t="shared" si="28"/>
        <v>2.2499999999999991</v>
      </c>
      <c r="S45" s="1">
        <f>SUM($Q$5:Q45)</f>
        <v>317750</v>
      </c>
      <c r="U45" s="2">
        <v>41</v>
      </c>
      <c r="V45">
        <v>0.14000000000000001</v>
      </c>
      <c r="W45">
        <f t="shared" si="22"/>
        <v>0.14000000000000001</v>
      </c>
      <c r="X45">
        <f t="shared" si="23"/>
        <v>0.14000000000000001</v>
      </c>
      <c r="Y45">
        <f t="shared" si="24"/>
        <v>0.14000000000000001</v>
      </c>
      <c r="Z45">
        <f t="shared" si="9"/>
        <v>7.33</v>
      </c>
      <c r="AA45">
        <f t="shared" si="29"/>
        <v>13.087797692136744</v>
      </c>
      <c r="AB45" s="4">
        <f t="shared" si="10"/>
        <v>7.8900000000000006</v>
      </c>
      <c r="AC45" s="4">
        <f>SUM($AB$5:AB45)</f>
        <v>107.87</v>
      </c>
      <c r="AD45">
        <f t="shared" si="20"/>
        <v>7.8915783156631321</v>
      </c>
      <c r="AF45" s="2">
        <v>41</v>
      </c>
      <c r="AG45">
        <f t="shared" si="11"/>
        <v>0.17499999999999999</v>
      </c>
      <c r="AH45">
        <f t="shared" si="12"/>
        <v>0.17499999999999999</v>
      </c>
      <c r="AI45">
        <f t="shared" si="13"/>
        <v>0.17499999999999999</v>
      </c>
      <c r="AJ45">
        <f t="shared" si="14"/>
        <v>0.17499999999999999</v>
      </c>
      <c r="AK45">
        <f t="shared" si="15"/>
        <v>0.7</v>
      </c>
      <c r="AL45">
        <v>1.4</v>
      </c>
      <c r="AM45">
        <f>SUM($AL$5:AL45)</f>
        <v>28.799999999999997</v>
      </c>
      <c r="AO45">
        <f t="shared" si="16"/>
        <v>2.8017241379310347</v>
      </c>
      <c r="AP45">
        <f t="shared" si="17"/>
        <v>0.4996923076923076</v>
      </c>
      <c r="AQ45" s="4">
        <f>SUM($AO$5:AO45)</f>
        <v>54.784482758620712</v>
      </c>
    </row>
    <row r="46" spans="6:43" x14ac:dyDescent="0.3">
      <c r="K46" s="2">
        <v>42</v>
      </c>
      <c r="L46" s="1">
        <f t="shared" si="18"/>
        <v>1275</v>
      </c>
      <c r="M46" s="1">
        <f t="shared" si="1"/>
        <v>1275</v>
      </c>
      <c r="N46" s="1">
        <f t="shared" si="25"/>
        <v>1275</v>
      </c>
      <c r="O46" s="1">
        <f t="shared" si="26"/>
        <v>1275</v>
      </c>
      <c r="P46" s="1">
        <f t="shared" si="4"/>
        <v>11730</v>
      </c>
      <c r="Q46" s="1">
        <f t="shared" si="27"/>
        <v>16830</v>
      </c>
      <c r="R46">
        <f t="shared" si="28"/>
        <v>2.2999999999999989</v>
      </c>
      <c r="S46" s="1">
        <f>SUM($Q$5:Q46)</f>
        <v>334580</v>
      </c>
      <c r="U46" s="2">
        <v>42</v>
      </c>
      <c r="V46">
        <v>0.14099999999999999</v>
      </c>
      <c r="W46">
        <f t="shared" si="22"/>
        <v>0.14099999999999999</v>
      </c>
      <c r="X46">
        <f t="shared" si="23"/>
        <v>0.14099999999999999</v>
      </c>
      <c r="Y46">
        <f t="shared" si="24"/>
        <v>0.14099999999999999</v>
      </c>
      <c r="Z46">
        <f t="shared" si="9"/>
        <v>8.18</v>
      </c>
      <c r="AA46">
        <f t="shared" si="29"/>
        <v>14.496577461350419</v>
      </c>
      <c r="AB46" s="4">
        <f t="shared" si="10"/>
        <v>8.7439999999999998</v>
      </c>
      <c r="AC46" s="4">
        <f>SUM($AB$5:AB46)</f>
        <v>116.614</v>
      </c>
      <c r="AD46">
        <f t="shared" si="20"/>
        <v>8.1060535830165943</v>
      </c>
      <c r="AF46" s="2">
        <v>42</v>
      </c>
      <c r="AG46">
        <f t="shared" si="11"/>
        <v>0.1825</v>
      </c>
      <c r="AH46">
        <f t="shared" si="12"/>
        <v>0.1825</v>
      </c>
      <c r="AI46">
        <f t="shared" si="13"/>
        <v>0.1825</v>
      </c>
      <c r="AJ46">
        <f t="shared" si="14"/>
        <v>0.1825</v>
      </c>
      <c r="AK46">
        <f t="shared" si="15"/>
        <v>0.73</v>
      </c>
      <c r="AL46">
        <v>1.46</v>
      </c>
      <c r="AM46">
        <f>SUM($AL$5:AL46)</f>
        <v>30.259999999999998</v>
      </c>
      <c r="AO46">
        <f t="shared" si="16"/>
        <v>2.9017241379310343</v>
      </c>
      <c r="AP46">
        <f t="shared" si="17"/>
        <v>0.50314913844325615</v>
      </c>
      <c r="AQ46" s="4">
        <f>SUM($AO$5:AO46)</f>
        <v>57.686206896551745</v>
      </c>
    </row>
    <row r="47" spans="6:43" x14ac:dyDescent="0.3">
      <c r="K47" s="2">
        <v>43</v>
      </c>
      <c r="L47" s="1">
        <f t="shared" si="18"/>
        <v>1300</v>
      </c>
      <c r="M47" s="1">
        <f t="shared" si="1"/>
        <v>1300</v>
      </c>
      <c r="N47" s="1">
        <f t="shared" si="25"/>
        <v>1300</v>
      </c>
      <c r="O47" s="1">
        <f t="shared" si="26"/>
        <v>1300</v>
      </c>
      <c r="P47" s="1">
        <f t="shared" si="4"/>
        <v>12220</v>
      </c>
      <c r="Q47" s="1">
        <f t="shared" si="27"/>
        <v>17420</v>
      </c>
      <c r="R47">
        <f t="shared" si="28"/>
        <v>2.3499999999999988</v>
      </c>
      <c r="S47" s="1">
        <f>SUM($Q$5:Q47)</f>
        <v>352000</v>
      </c>
      <c r="U47" s="2">
        <v>43</v>
      </c>
      <c r="V47">
        <v>0.14199999999999999</v>
      </c>
      <c r="W47">
        <f t="shared" si="22"/>
        <v>0.14199999999999999</v>
      </c>
      <c r="X47">
        <f t="shared" si="23"/>
        <v>0.14199999999999999</v>
      </c>
      <c r="Y47">
        <f t="shared" si="24"/>
        <v>0.14199999999999999</v>
      </c>
      <c r="Z47">
        <f t="shared" si="9"/>
        <v>9.1199999999999992</v>
      </c>
      <c r="AA47">
        <f t="shared" si="29"/>
        <v>16.046235207485463</v>
      </c>
      <c r="AB47" s="4">
        <f t="shared" si="10"/>
        <v>9.6879999999999988</v>
      </c>
      <c r="AC47" s="4">
        <f>SUM($AB$5:AB47)</f>
        <v>126.30200000000001</v>
      </c>
      <c r="AD47">
        <f t="shared" si="20"/>
        <v>8.3077503558749388</v>
      </c>
      <c r="AF47" s="2">
        <v>43</v>
      </c>
      <c r="AG47">
        <f t="shared" si="11"/>
        <v>0.19</v>
      </c>
      <c r="AH47">
        <f t="shared" si="12"/>
        <v>0.19</v>
      </c>
      <c r="AI47">
        <f t="shared" si="13"/>
        <v>0.19</v>
      </c>
      <c r="AJ47">
        <f t="shared" si="14"/>
        <v>0.19</v>
      </c>
      <c r="AK47">
        <f t="shared" si="15"/>
        <v>0.76</v>
      </c>
      <c r="AL47">
        <v>1.52</v>
      </c>
      <c r="AM47">
        <f>SUM($AL$5:AL47)</f>
        <v>31.779999999999998</v>
      </c>
      <c r="AO47">
        <f t="shared" si="16"/>
        <v>3.0034482758620689</v>
      </c>
      <c r="AP47">
        <f t="shared" si="17"/>
        <v>0.50608495981630308</v>
      </c>
      <c r="AQ47" s="4">
        <f>SUM($AO$5:AO47)</f>
        <v>60.689655172413815</v>
      </c>
    </row>
    <row r="48" spans="6:43" x14ac:dyDescent="0.3">
      <c r="K48" s="2">
        <v>44</v>
      </c>
      <c r="L48" s="1">
        <f t="shared" si="18"/>
        <v>1325</v>
      </c>
      <c r="M48" s="1">
        <f t="shared" si="1"/>
        <v>1325</v>
      </c>
      <c r="N48" s="1">
        <f t="shared" si="25"/>
        <v>1325</v>
      </c>
      <c r="O48" s="1">
        <f t="shared" si="26"/>
        <v>1325</v>
      </c>
      <c r="P48" s="1">
        <f t="shared" si="4"/>
        <v>12720</v>
      </c>
      <c r="Q48" s="1">
        <f t="shared" si="27"/>
        <v>18020</v>
      </c>
      <c r="R48">
        <f t="shared" si="28"/>
        <v>2.3999999999999986</v>
      </c>
      <c r="S48" s="1">
        <f>SUM($Q$5:Q48)</f>
        <v>370020</v>
      </c>
      <c r="U48" s="2">
        <v>44</v>
      </c>
      <c r="V48">
        <v>0.14299999999999999</v>
      </c>
      <c r="W48">
        <f t="shared" si="22"/>
        <v>0.14299999999999999</v>
      </c>
      <c r="X48">
        <f t="shared" si="23"/>
        <v>0.14299999999999999</v>
      </c>
      <c r="Y48">
        <f t="shared" si="24"/>
        <v>0.14299999999999999</v>
      </c>
      <c r="Z48">
        <f t="shared" si="9"/>
        <v>10.16</v>
      </c>
      <c r="AA48">
        <f t="shared" si="29"/>
        <v>17.750858728234011</v>
      </c>
      <c r="AB48" s="4">
        <f t="shared" si="10"/>
        <v>10.731999999999999</v>
      </c>
      <c r="AC48" s="7">
        <f>SUM($AB$5:AB48)</f>
        <v>137.03399999999999</v>
      </c>
      <c r="AD48">
        <f t="shared" si="20"/>
        <v>8.497094266124039</v>
      </c>
      <c r="AF48" s="2">
        <v>44</v>
      </c>
      <c r="AG48">
        <f t="shared" si="11"/>
        <v>0.19750000000000001</v>
      </c>
      <c r="AH48">
        <f t="shared" si="12"/>
        <v>0.19750000000000001</v>
      </c>
      <c r="AI48">
        <f t="shared" si="13"/>
        <v>0.19750000000000001</v>
      </c>
      <c r="AJ48">
        <f t="shared" si="14"/>
        <v>0.19750000000000001</v>
      </c>
      <c r="AK48">
        <f t="shared" si="15"/>
        <v>0.79</v>
      </c>
      <c r="AL48">
        <v>1.58</v>
      </c>
      <c r="AM48">
        <f>SUM($AL$5:AL48)</f>
        <v>33.36</v>
      </c>
      <c r="AO48">
        <f t="shared" si="16"/>
        <v>3.1068965517241378</v>
      </c>
      <c r="AP48">
        <f t="shared" si="17"/>
        <v>0.5085460599334074</v>
      </c>
      <c r="AQ48" s="4">
        <f>SUM($AO$5:AO48)</f>
        <v>63.796551724137956</v>
      </c>
    </row>
    <row r="49" spans="6:43" x14ac:dyDescent="0.3">
      <c r="K49" s="2">
        <v>45</v>
      </c>
      <c r="L49" s="1">
        <f t="shared" si="18"/>
        <v>1350</v>
      </c>
      <c r="M49" s="1">
        <f t="shared" si="1"/>
        <v>1350</v>
      </c>
      <c r="N49" s="1">
        <f t="shared" si="25"/>
        <v>1350</v>
      </c>
      <c r="O49" s="1">
        <f t="shared" si="26"/>
        <v>1350</v>
      </c>
      <c r="P49" s="1">
        <f t="shared" si="4"/>
        <v>13230</v>
      </c>
      <c r="Q49" s="1">
        <f t="shared" si="27"/>
        <v>18630</v>
      </c>
      <c r="R49">
        <f t="shared" si="28"/>
        <v>2.4499999999999984</v>
      </c>
      <c r="S49" s="1">
        <f>SUM($Q$5:Q49)</f>
        <v>388650</v>
      </c>
      <c r="U49" s="2">
        <v>45</v>
      </c>
      <c r="V49">
        <v>0.14399999999999999</v>
      </c>
      <c r="W49">
        <f t="shared" si="22"/>
        <v>0.14399999999999999</v>
      </c>
      <c r="X49">
        <f t="shared" si="23"/>
        <v>0.14399999999999999</v>
      </c>
      <c r="Y49">
        <f t="shared" si="24"/>
        <v>0.14399999999999999</v>
      </c>
      <c r="Z49">
        <f t="shared" si="9"/>
        <v>11.31</v>
      </c>
      <c r="AA49">
        <f t="shared" si="29"/>
        <v>19.625944601057416</v>
      </c>
      <c r="AB49" s="4">
        <f t="shared" si="10"/>
        <v>11.886000000000001</v>
      </c>
      <c r="AC49" s="4">
        <f>SUM($AB$5:AB49)</f>
        <v>148.91999999999999</v>
      </c>
      <c r="AD49">
        <f>((AC49-AC48)/AC48)*100</f>
        <v>8.6737597968387377</v>
      </c>
      <c r="AF49" s="2">
        <v>45</v>
      </c>
      <c r="AG49">
        <f t="shared" si="11"/>
        <v>0.20499999999999999</v>
      </c>
      <c r="AH49">
        <f t="shared" si="12"/>
        <v>0.20499999999999999</v>
      </c>
      <c r="AI49">
        <f t="shared" si="13"/>
        <v>0.20499999999999999</v>
      </c>
      <c r="AJ49">
        <f t="shared" si="14"/>
        <v>0.20499999999999999</v>
      </c>
      <c r="AK49">
        <f t="shared" si="15"/>
        <v>0.82</v>
      </c>
      <c r="AL49">
        <v>1.64</v>
      </c>
      <c r="AM49">
        <f>SUM($AL$5:AL49)</f>
        <v>35</v>
      </c>
      <c r="AO49">
        <f t="shared" si="16"/>
        <v>3.2120689655172412</v>
      </c>
      <c r="AP49">
        <f t="shared" si="17"/>
        <v>0.51057434245840039</v>
      </c>
      <c r="AQ49" s="4">
        <f>SUM($AO$5:AO49)</f>
        <v>67.008620689655203</v>
      </c>
    </row>
    <row r="50" spans="6:43" x14ac:dyDescent="0.3">
      <c r="K50" s="2">
        <v>46</v>
      </c>
      <c r="L50" s="1">
        <f t="shared" si="18"/>
        <v>1375</v>
      </c>
      <c r="M50" s="1">
        <f t="shared" si="1"/>
        <v>1375</v>
      </c>
      <c r="N50" s="1">
        <f t="shared" si="25"/>
        <v>1375</v>
      </c>
      <c r="O50" s="1">
        <f t="shared" si="26"/>
        <v>1375</v>
      </c>
      <c r="P50" s="1">
        <f t="shared" si="4"/>
        <v>13750</v>
      </c>
      <c r="Q50" s="1">
        <f t="shared" si="27"/>
        <v>19250</v>
      </c>
      <c r="R50">
        <f t="shared" si="28"/>
        <v>2.4999999999999982</v>
      </c>
      <c r="S50" s="1">
        <f>SUM($Q$5:Q50)</f>
        <v>407900</v>
      </c>
      <c r="U50" s="2">
        <v>46</v>
      </c>
      <c r="V50">
        <v>0.14499999999999999</v>
      </c>
      <c r="W50">
        <f t="shared" si="22"/>
        <v>0.14499999999999999</v>
      </c>
      <c r="X50">
        <f t="shared" si="23"/>
        <v>0.14499999999999999</v>
      </c>
      <c r="Y50">
        <f t="shared" si="24"/>
        <v>0.14499999999999999</v>
      </c>
      <c r="Z50">
        <f t="shared" si="9"/>
        <v>12.58</v>
      </c>
      <c r="AA50">
        <f t="shared" si="29"/>
        <v>21.688539061163162</v>
      </c>
      <c r="AB50" s="4">
        <f t="shared" si="10"/>
        <v>13.16</v>
      </c>
      <c r="AC50" s="4">
        <f>SUM($AB$5:AB50)</f>
        <v>162.07999999999998</v>
      </c>
      <c r="AD50">
        <f t="shared" si="20"/>
        <v>8.8369594413107695</v>
      </c>
      <c r="AF50" s="2">
        <v>46</v>
      </c>
      <c r="AG50">
        <f t="shared" si="11"/>
        <v>0.21249999999999999</v>
      </c>
      <c r="AH50">
        <f t="shared" si="12"/>
        <v>0.21249999999999999</v>
      </c>
      <c r="AI50">
        <f t="shared" si="13"/>
        <v>0.21249999999999999</v>
      </c>
      <c r="AJ50">
        <f t="shared" si="14"/>
        <v>0.21249999999999999</v>
      </c>
      <c r="AK50">
        <f t="shared" si="15"/>
        <v>0.85</v>
      </c>
      <c r="AL50">
        <v>1.7</v>
      </c>
      <c r="AM50">
        <f>SUM($AL$5:AL50)</f>
        <v>36.700000000000003</v>
      </c>
      <c r="AO50">
        <f t="shared" si="16"/>
        <v>3.3189655172413794</v>
      </c>
      <c r="AP50">
        <f t="shared" si="17"/>
        <v>0.51220779220779222</v>
      </c>
      <c r="AQ50" s="4">
        <f>SUM($AO$5:AO50)</f>
        <v>70.327586206896584</v>
      </c>
    </row>
    <row r="51" spans="6:43" x14ac:dyDescent="0.3">
      <c r="K51" s="2">
        <v>47</v>
      </c>
      <c r="L51" s="1">
        <f t="shared" si="18"/>
        <v>1400</v>
      </c>
      <c r="M51" s="1">
        <f t="shared" si="1"/>
        <v>1400</v>
      </c>
      <c r="N51" s="1">
        <f t="shared" si="25"/>
        <v>1400</v>
      </c>
      <c r="O51" s="1">
        <f t="shared" si="26"/>
        <v>1400</v>
      </c>
      <c r="P51" s="1">
        <f t="shared" si="4"/>
        <v>14280</v>
      </c>
      <c r="Q51" s="1">
        <f t="shared" si="27"/>
        <v>19880</v>
      </c>
      <c r="R51">
        <f t="shared" si="28"/>
        <v>2.549999999999998</v>
      </c>
      <c r="S51" s="1">
        <f>SUM($Q$5:Q51)</f>
        <v>427780</v>
      </c>
      <c r="U51" s="2">
        <v>47</v>
      </c>
      <c r="V51">
        <v>0.14599999999999999</v>
      </c>
      <c r="W51">
        <f t="shared" si="22"/>
        <v>0.14599999999999999</v>
      </c>
      <c r="X51">
        <f t="shared" si="23"/>
        <v>0.14599999999999999</v>
      </c>
      <c r="Y51">
        <f t="shared" si="24"/>
        <v>0.14599999999999999</v>
      </c>
      <c r="Z51">
        <f t="shared" si="9"/>
        <v>14</v>
      </c>
      <c r="AA51">
        <f t="shared" si="29"/>
        <v>23.957392967279482</v>
      </c>
      <c r="AB51" s="4">
        <f t="shared" si="10"/>
        <v>14.584</v>
      </c>
      <c r="AC51" s="4">
        <f>SUM($AB$5:AB51)</f>
        <v>176.66399999999999</v>
      </c>
      <c r="AD51">
        <f t="shared" si="20"/>
        <v>8.9980256663376146</v>
      </c>
      <c r="AF51" s="2">
        <v>47</v>
      </c>
      <c r="AG51">
        <f t="shared" si="11"/>
        <v>0.22</v>
      </c>
      <c r="AH51">
        <f t="shared" si="12"/>
        <v>0.22</v>
      </c>
      <c r="AI51">
        <f t="shared" si="13"/>
        <v>0.22</v>
      </c>
      <c r="AJ51">
        <f t="shared" si="14"/>
        <v>0.22</v>
      </c>
      <c r="AK51">
        <f t="shared" si="15"/>
        <v>0.88</v>
      </c>
      <c r="AL51">
        <v>1.76</v>
      </c>
      <c r="AM51">
        <f>SUM($AL$5:AL51)</f>
        <v>38.46</v>
      </c>
      <c r="AO51">
        <f t="shared" si="16"/>
        <v>3.4275862068965517</v>
      </c>
      <c r="AP51">
        <f t="shared" si="17"/>
        <v>0.51348088531187119</v>
      </c>
      <c r="AQ51" s="4">
        <f>SUM($AO$5:AO51)</f>
        <v>73.755172413793133</v>
      </c>
    </row>
    <row r="52" spans="6:43" x14ac:dyDescent="0.3">
      <c r="K52" s="2">
        <v>48</v>
      </c>
      <c r="L52" s="1">
        <f t="shared" si="18"/>
        <v>1425</v>
      </c>
      <c r="M52" s="1">
        <f t="shared" si="1"/>
        <v>1425</v>
      </c>
      <c r="N52" s="1">
        <f t="shared" si="25"/>
        <v>1425</v>
      </c>
      <c r="O52" s="1">
        <f t="shared" si="26"/>
        <v>1425</v>
      </c>
      <c r="P52" s="1">
        <f t="shared" si="4"/>
        <v>14820</v>
      </c>
      <c r="Q52" s="1">
        <f t="shared" si="27"/>
        <v>20520</v>
      </c>
      <c r="R52">
        <f t="shared" si="28"/>
        <v>2.5999999999999979</v>
      </c>
      <c r="S52" s="1">
        <f>SUM($Q$5:Q52)</f>
        <v>448300</v>
      </c>
      <c r="U52" s="2">
        <v>48</v>
      </c>
      <c r="V52">
        <v>0.14699999999999999</v>
      </c>
      <c r="W52">
        <f t="shared" si="22"/>
        <v>0.14699999999999999</v>
      </c>
      <c r="X52">
        <f t="shared" si="23"/>
        <v>0.14699999999999999</v>
      </c>
      <c r="Y52">
        <f t="shared" si="24"/>
        <v>0.14699999999999999</v>
      </c>
      <c r="Z52">
        <f t="shared" si="9"/>
        <v>15.56</v>
      </c>
      <c r="AA52">
        <f t="shared" si="29"/>
        <v>26.453132264007433</v>
      </c>
      <c r="AB52" s="4">
        <f t="shared" si="10"/>
        <v>16.148</v>
      </c>
      <c r="AC52" s="4">
        <f>SUM($AB$5:AB52)</f>
        <v>192.81199999999998</v>
      </c>
      <c r="AD52">
        <f t="shared" si="20"/>
        <v>9.1405153285332599</v>
      </c>
      <c r="AF52" s="2">
        <v>48</v>
      </c>
      <c r="AG52">
        <f t="shared" si="11"/>
        <v>0.22750000000000001</v>
      </c>
      <c r="AH52">
        <f t="shared" si="12"/>
        <v>0.22750000000000001</v>
      </c>
      <c r="AI52">
        <f t="shared" si="13"/>
        <v>0.22750000000000001</v>
      </c>
      <c r="AJ52">
        <f t="shared" si="14"/>
        <v>0.22750000000000001</v>
      </c>
      <c r="AK52">
        <f t="shared" si="15"/>
        <v>0.91</v>
      </c>
      <c r="AL52">
        <v>1.82</v>
      </c>
      <c r="AM52">
        <f>SUM($AL$5:AL52)</f>
        <v>40.28</v>
      </c>
      <c r="AO52">
        <f t="shared" si="16"/>
        <v>3.5379310344827588</v>
      </c>
      <c r="AP52">
        <f t="shared" si="17"/>
        <v>0.51442495126705656</v>
      </c>
      <c r="AQ52" s="4">
        <f>SUM($AO$5:AO52)</f>
        <v>77.293103448275886</v>
      </c>
    </row>
    <row r="53" spans="6:43" x14ac:dyDescent="0.3">
      <c r="K53" s="2">
        <v>49</v>
      </c>
      <c r="L53" s="1">
        <f t="shared" si="18"/>
        <v>1450</v>
      </c>
      <c r="M53" s="1">
        <f t="shared" si="1"/>
        <v>1450</v>
      </c>
      <c r="N53" s="1">
        <f t="shared" si="25"/>
        <v>1450</v>
      </c>
      <c r="O53" s="1">
        <f t="shared" si="26"/>
        <v>1450</v>
      </c>
      <c r="P53" s="1">
        <f t="shared" si="4"/>
        <v>15370</v>
      </c>
      <c r="Q53" s="1">
        <f t="shared" si="27"/>
        <v>21170</v>
      </c>
      <c r="R53">
        <f t="shared" si="28"/>
        <v>2.6499999999999977</v>
      </c>
      <c r="S53" s="1">
        <f>SUM($Q$5:Q53)</f>
        <v>469470</v>
      </c>
      <c r="U53" s="2">
        <v>49</v>
      </c>
      <c r="V53">
        <v>0.14799999999999999</v>
      </c>
      <c r="W53">
        <f t="shared" si="22"/>
        <v>0.14799999999999999</v>
      </c>
      <c r="X53">
        <f t="shared" si="23"/>
        <v>0.14799999999999999</v>
      </c>
      <c r="Y53">
        <f t="shared" si="24"/>
        <v>0.14799999999999999</v>
      </c>
      <c r="Z53">
        <f t="shared" si="9"/>
        <v>17.290000000000003</v>
      </c>
      <c r="AA53">
        <f t="shared" si="29"/>
        <v>29.198445490408179</v>
      </c>
      <c r="AB53" s="4">
        <f t="shared" si="10"/>
        <v>17.882000000000001</v>
      </c>
      <c r="AC53" s="4">
        <f>SUM($AB$5:AB53)</f>
        <v>210.69399999999999</v>
      </c>
      <c r="AD53">
        <f t="shared" si="20"/>
        <v>9.2743190257867791</v>
      </c>
      <c r="AF53" s="2">
        <v>49</v>
      </c>
      <c r="AG53">
        <f t="shared" si="11"/>
        <v>0.23499999999999999</v>
      </c>
      <c r="AH53">
        <f t="shared" si="12"/>
        <v>0.23499999999999999</v>
      </c>
      <c r="AI53">
        <f t="shared" si="13"/>
        <v>0.23499999999999999</v>
      </c>
      <c r="AJ53">
        <f t="shared" si="14"/>
        <v>0.23499999999999999</v>
      </c>
      <c r="AK53">
        <f t="shared" si="15"/>
        <v>0.94</v>
      </c>
      <c r="AL53">
        <v>1.88</v>
      </c>
      <c r="AM53">
        <f>SUM($AL$5:AL53)</f>
        <v>42.160000000000004</v>
      </c>
      <c r="AO53">
        <f t="shared" si="16"/>
        <v>3.65</v>
      </c>
      <c r="AP53">
        <f t="shared" si="17"/>
        <v>0.51506849315068493</v>
      </c>
      <c r="AQ53" s="4">
        <f>SUM($AO$5:AO53)</f>
        <v>80.943103448275892</v>
      </c>
    </row>
    <row r="54" spans="6:43" s="10" customFormat="1" x14ac:dyDescent="0.3">
      <c r="F54" s="11"/>
      <c r="K54" s="11">
        <v>50</v>
      </c>
      <c r="L54" s="12">
        <f>L53+25</f>
        <v>1475</v>
      </c>
      <c r="M54" s="12">
        <f t="shared" si="1"/>
        <v>1475</v>
      </c>
      <c r="N54" s="12">
        <f t="shared" si="25"/>
        <v>1475</v>
      </c>
      <c r="O54" s="12">
        <f t="shared" si="26"/>
        <v>1475</v>
      </c>
      <c r="P54" s="12">
        <f t="shared" si="4"/>
        <v>15930</v>
      </c>
      <c r="Q54" s="12">
        <f t="shared" si="27"/>
        <v>21830</v>
      </c>
      <c r="R54">
        <f t="shared" si="28"/>
        <v>2.6999999999999975</v>
      </c>
      <c r="S54" s="12">
        <f>SUM($Q$5:Q54)</f>
        <v>491300</v>
      </c>
      <c r="U54" s="11">
        <v>50</v>
      </c>
      <c r="V54" s="10">
        <v>0.14899999999999999</v>
      </c>
      <c r="W54" s="10">
        <f t="shared" si="22"/>
        <v>0.14899999999999999</v>
      </c>
      <c r="X54" s="10">
        <f t="shared" si="23"/>
        <v>0.14899999999999999</v>
      </c>
      <c r="Y54" s="10">
        <f t="shared" si="24"/>
        <v>0.14899999999999999</v>
      </c>
      <c r="Z54" s="10">
        <f t="shared" si="9"/>
        <v>19.21</v>
      </c>
      <c r="AA54">
        <f t="shared" si="29"/>
        <v>32.218290039449002</v>
      </c>
      <c r="AB54" s="13">
        <f t="shared" si="10"/>
        <v>19.806000000000001</v>
      </c>
      <c r="AC54" s="13">
        <f>SUM($AB$5:AB54)</f>
        <v>230.5</v>
      </c>
      <c r="AD54" s="10">
        <f t="shared" si="20"/>
        <v>9.400362611180201</v>
      </c>
      <c r="AF54" s="11">
        <v>50</v>
      </c>
      <c r="AG54">
        <f t="shared" si="11"/>
        <v>0.24249999999999999</v>
      </c>
      <c r="AH54" s="10">
        <f t="shared" si="12"/>
        <v>0.24249999999999999</v>
      </c>
      <c r="AI54" s="10">
        <f t="shared" si="13"/>
        <v>0.24249999999999999</v>
      </c>
      <c r="AJ54" s="10">
        <f t="shared" si="14"/>
        <v>0.24249999999999999</v>
      </c>
      <c r="AK54">
        <f t="shared" si="15"/>
        <v>0.97</v>
      </c>
      <c r="AL54" s="10">
        <v>1.94</v>
      </c>
      <c r="AM54" s="10">
        <f>SUM($AL$5:AL54)</f>
        <v>44.1</v>
      </c>
      <c r="AN54"/>
      <c r="AO54" s="10">
        <f t="shared" si="16"/>
        <v>3.7637931034482759</v>
      </c>
      <c r="AP54" s="10">
        <f t="shared" si="17"/>
        <v>0.51543747136967477</v>
      </c>
      <c r="AQ54" s="4">
        <f>SUM($AO$5:AO54)</f>
        <v>84.706896551724171</v>
      </c>
    </row>
    <row r="55" spans="6:43" x14ac:dyDescent="0.3">
      <c r="K55" s="2">
        <v>51</v>
      </c>
      <c r="L55" s="1">
        <f t="shared" ref="L55:L104" si="30">L54+25</f>
        <v>1500</v>
      </c>
      <c r="M55" s="1">
        <f t="shared" si="1"/>
        <v>1500</v>
      </c>
      <c r="N55" s="1">
        <f t="shared" ref="N55:N104" si="31">L55</f>
        <v>1500</v>
      </c>
      <c r="O55" s="1">
        <f t="shared" ref="O55:O104" si="32">L55</f>
        <v>1500</v>
      </c>
      <c r="P55" s="1">
        <f t="shared" si="4"/>
        <v>16500</v>
      </c>
      <c r="Q55" s="1">
        <f t="shared" ref="Q55:Q104" si="33">SUM(L55:P55)</f>
        <v>22500</v>
      </c>
      <c r="R55">
        <f t="shared" si="28"/>
        <v>2.7499999999999973</v>
      </c>
      <c r="S55" s="1">
        <f>SUM($Q$5:Q55)</f>
        <v>513800</v>
      </c>
      <c r="T55" s="1"/>
      <c r="U55" s="2">
        <v>51</v>
      </c>
      <c r="V55">
        <v>0.15</v>
      </c>
      <c r="W55">
        <f t="shared" si="22"/>
        <v>0.15</v>
      </c>
      <c r="X55">
        <f t="shared" si="23"/>
        <v>0.15</v>
      </c>
      <c r="Y55">
        <f t="shared" si="24"/>
        <v>0.15</v>
      </c>
      <c r="Z55">
        <f t="shared" si="9"/>
        <v>21.330000000000002</v>
      </c>
      <c r="AA55">
        <f t="shared" si="29"/>
        <v>35.540119043393908</v>
      </c>
      <c r="AB55" s="4">
        <f t="shared" si="10"/>
        <v>21.930000000000003</v>
      </c>
      <c r="AC55" s="4">
        <f>SUM($AB$5:AB55)</f>
        <v>252.43</v>
      </c>
      <c r="AD55">
        <f t="shared" si="20"/>
        <v>9.5140997830802618</v>
      </c>
      <c r="AF55" s="2">
        <v>51</v>
      </c>
      <c r="AG55">
        <f t="shared" si="11"/>
        <v>0.25</v>
      </c>
      <c r="AH55">
        <f t="shared" si="12"/>
        <v>0.25</v>
      </c>
      <c r="AI55">
        <f t="shared" ref="AI55:AI104" si="34">AG55</f>
        <v>0.25</v>
      </c>
      <c r="AJ55">
        <f t="shared" ref="AJ55:AJ104" si="35">AG55</f>
        <v>0.25</v>
      </c>
      <c r="AK55">
        <f t="shared" si="15"/>
        <v>1</v>
      </c>
      <c r="AL55">
        <v>2</v>
      </c>
      <c r="AM55">
        <f>SUM($AL$5:AL55)</f>
        <v>46.1</v>
      </c>
      <c r="AO55">
        <f t="shared" si="16"/>
        <v>3.8793103448275863</v>
      </c>
      <c r="AP55">
        <f t="shared" si="17"/>
        <v>0.51555555555555554</v>
      </c>
      <c r="AQ55" s="4">
        <f>SUM($AO$5:AO55)</f>
        <v>88.586206896551758</v>
      </c>
    </row>
    <row r="56" spans="6:43" x14ac:dyDescent="0.3">
      <c r="K56" s="2">
        <v>52</v>
      </c>
      <c r="L56" s="1">
        <f t="shared" si="30"/>
        <v>1525</v>
      </c>
      <c r="M56" s="1">
        <f t="shared" si="1"/>
        <v>1525</v>
      </c>
      <c r="N56" s="1">
        <f t="shared" si="31"/>
        <v>1525</v>
      </c>
      <c r="O56" s="1">
        <f t="shared" si="32"/>
        <v>1525</v>
      </c>
      <c r="P56" s="1">
        <f t="shared" si="4"/>
        <v>17080</v>
      </c>
      <c r="Q56" s="1">
        <f t="shared" si="33"/>
        <v>23180</v>
      </c>
      <c r="R56">
        <f t="shared" si="28"/>
        <v>2.7999999999999972</v>
      </c>
      <c r="S56" s="1">
        <f>SUM($Q$5:Q56)</f>
        <v>536980</v>
      </c>
      <c r="U56" s="2">
        <v>52</v>
      </c>
      <c r="V56">
        <v>0.151</v>
      </c>
      <c r="W56">
        <f t="shared" si="22"/>
        <v>0.151</v>
      </c>
      <c r="X56">
        <f t="shared" si="23"/>
        <v>0.151</v>
      </c>
      <c r="Y56">
        <f t="shared" si="24"/>
        <v>0.151</v>
      </c>
      <c r="Z56">
        <f t="shared" si="9"/>
        <v>23.680000000000003</v>
      </c>
      <c r="AA56">
        <f t="shared" si="29"/>
        <v>39.194130947733306</v>
      </c>
      <c r="AB56" s="4">
        <f t="shared" si="10"/>
        <v>24.284000000000002</v>
      </c>
      <c r="AC56" s="4">
        <f>SUM($AB$5:AB56)</f>
        <v>276.714</v>
      </c>
      <c r="AD56">
        <f t="shared" si="20"/>
        <v>9.6200926989660474</v>
      </c>
      <c r="AF56" s="2">
        <v>52</v>
      </c>
      <c r="AG56">
        <f t="shared" si="11"/>
        <v>0.25750000000000001</v>
      </c>
      <c r="AH56">
        <f t="shared" si="12"/>
        <v>0.25750000000000001</v>
      </c>
      <c r="AI56">
        <f t="shared" si="34"/>
        <v>0.25750000000000001</v>
      </c>
      <c r="AJ56">
        <f t="shared" si="35"/>
        <v>0.25750000000000001</v>
      </c>
      <c r="AK56">
        <f t="shared" si="15"/>
        <v>1.03</v>
      </c>
      <c r="AL56">
        <v>2.06</v>
      </c>
      <c r="AM56">
        <f>SUM($AL$5:AL56)</f>
        <v>48.160000000000004</v>
      </c>
      <c r="AO56">
        <f t="shared" si="16"/>
        <v>3.9965517241379311</v>
      </c>
      <c r="AP56">
        <f t="shared" si="17"/>
        <v>0.5154443485763589</v>
      </c>
      <c r="AQ56" s="4">
        <f>SUM($AO$5:AO56)</f>
        <v>92.582758620689688</v>
      </c>
    </row>
    <row r="57" spans="6:43" x14ac:dyDescent="0.3">
      <c r="K57" s="2">
        <v>53</v>
      </c>
      <c r="L57" s="1">
        <f t="shared" si="30"/>
        <v>1550</v>
      </c>
      <c r="M57" s="1">
        <f t="shared" si="1"/>
        <v>1550</v>
      </c>
      <c r="N57" s="1">
        <f t="shared" si="31"/>
        <v>1550</v>
      </c>
      <c r="O57" s="1">
        <f t="shared" si="32"/>
        <v>1550</v>
      </c>
      <c r="P57" s="1">
        <f t="shared" si="4"/>
        <v>17670</v>
      </c>
      <c r="Q57" s="1">
        <f t="shared" si="33"/>
        <v>23870</v>
      </c>
      <c r="R57">
        <f t="shared" si="28"/>
        <v>2.849999999999997</v>
      </c>
      <c r="S57" s="1">
        <f>SUM($Q$5:Q57)</f>
        <v>560850</v>
      </c>
      <c r="U57" s="2">
        <v>53</v>
      </c>
      <c r="V57">
        <v>0.152</v>
      </c>
      <c r="W57">
        <f t="shared" ref="W57:W88" si="36">V57</f>
        <v>0.152</v>
      </c>
      <c r="X57">
        <f t="shared" ref="X57:X88" si="37">V57</f>
        <v>0.152</v>
      </c>
      <c r="Y57">
        <f t="shared" ref="Y57:Y88" si="38">V57</f>
        <v>0.152</v>
      </c>
      <c r="Z57">
        <f t="shared" si="9"/>
        <v>26.28</v>
      </c>
      <c r="AA57">
        <f t="shared" si="29"/>
        <v>43.213544042506641</v>
      </c>
      <c r="AB57" s="4">
        <f t="shared" si="10"/>
        <v>26.888000000000002</v>
      </c>
      <c r="AC57" s="7">
        <f>SUM($AB$5:AB57)</f>
        <v>303.60199999999998</v>
      </c>
      <c r="AD57">
        <f t="shared" si="20"/>
        <v>9.7168918088712442</v>
      </c>
      <c r="AE57">
        <f>ROUNDUP((AQ57-60),2)</f>
        <v>36.699999999999996</v>
      </c>
      <c r="AF57" s="2">
        <v>53</v>
      </c>
      <c r="AG57">
        <f t="shared" si="11"/>
        <v>0.26500000000000001</v>
      </c>
      <c r="AH57">
        <f t="shared" si="12"/>
        <v>0.26500000000000001</v>
      </c>
      <c r="AI57">
        <f t="shared" si="34"/>
        <v>0.26500000000000001</v>
      </c>
      <c r="AJ57">
        <f t="shared" si="35"/>
        <v>0.26500000000000001</v>
      </c>
      <c r="AK57">
        <f t="shared" si="15"/>
        <v>1.06</v>
      </c>
      <c r="AL57">
        <v>2.12</v>
      </c>
      <c r="AM57">
        <f>SUM($AL$5:AL57)</f>
        <v>50.28</v>
      </c>
      <c r="AO57">
        <f t="shared" si="16"/>
        <v>4.11551724137931</v>
      </c>
      <c r="AP57">
        <f t="shared" si="17"/>
        <v>0.51512358609132813</v>
      </c>
      <c r="AQ57" s="4">
        <f>SUM($AO$5:AO57)</f>
        <v>96.698275862068996</v>
      </c>
    </row>
    <row r="58" spans="6:43" x14ac:dyDescent="0.3">
      <c r="K58" s="2">
        <v>54</v>
      </c>
      <c r="L58" s="1">
        <f t="shared" si="30"/>
        <v>1575</v>
      </c>
      <c r="M58" s="1">
        <f t="shared" si="1"/>
        <v>1575</v>
      </c>
      <c r="N58" s="1">
        <f t="shared" si="31"/>
        <v>1575</v>
      </c>
      <c r="O58" s="1">
        <f t="shared" si="32"/>
        <v>1575</v>
      </c>
      <c r="P58" s="1">
        <f t="shared" si="4"/>
        <v>18270</v>
      </c>
      <c r="Q58" s="1">
        <f t="shared" si="33"/>
        <v>24570</v>
      </c>
      <c r="R58">
        <f t="shared" si="28"/>
        <v>2.8999999999999968</v>
      </c>
      <c r="S58" s="1">
        <f>SUM($Q$5:Q58)</f>
        <v>585420</v>
      </c>
      <c r="U58" s="2">
        <v>54</v>
      </c>
      <c r="V58">
        <v>0.153</v>
      </c>
      <c r="W58">
        <f t="shared" si="36"/>
        <v>0.153</v>
      </c>
      <c r="X58">
        <f t="shared" si="37"/>
        <v>0.153</v>
      </c>
      <c r="Y58">
        <f t="shared" si="38"/>
        <v>0.153</v>
      </c>
      <c r="Z58">
        <f t="shared" si="9"/>
        <v>29.16</v>
      </c>
      <c r="AA58">
        <f t="shared" si="29"/>
        <v>47.634898446757312</v>
      </c>
      <c r="AB58" s="4">
        <f t="shared" si="10"/>
        <v>29.771999999999998</v>
      </c>
      <c r="AC58" s="4">
        <f>SUM($AB$5:AB58)</f>
        <v>333.37399999999997</v>
      </c>
      <c r="AD58">
        <f t="shared" si="20"/>
        <v>9.8062595108069104</v>
      </c>
      <c r="AE58">
        <f t="shared" ref="AE58:AE104" si="39">ROUNDUP((AQ58-60),2)</f>
        <v>40.94</v>
      </c>
      <c r="AF58" s="2">
        <v>54</v>
      </c>
      <c r="AG58">
        <f t="shared" si="11"/>
        <v>0.27250000000000002</v>
      </c>
      <c r="AH58">
        <f t="shared" si="12"/>
        <v>0.27250000000000002</v>
      </c>
      <c r="AI58">
        <f t="shared" si="34"/>
        <v>0.27250000000000002</v>
      </c>
      <c r="AJ58">
        <f t="shared" si="35"/>
        <v>0.27250000000000002</v>
      </c>
      <c r="AK58">
        <f t="shared" si="15"/>
        <v>1.0900000000000001</v>
      </c>
      <c r="AL58">
        <v>2.1800000000000002</v>
      </c>
      <c r="AM58">
        <f>SUM($AL$5:AL58)</f>
        <v>52.46</v>
      </c>
      <c r="AO58">
        <f t="shared" si="16"/>
        <v>4.2362068965517246</v>
      </c>
      <c r="AP58">
        <f t="shared" si="17"/>
        <v>0.5146113146113146</v>
      </c>
      <c r="AQ58" s="4">
        <f>SUM($AO$5:AO58)</f>
        <v>100.93448275862072</v>
      </c>
    </row>
    <row r="59" spans="6:43" x14ac:dyDescent="0.3">
      <c r="K59" s="2">
        <v>55</v>
      </c>
      <c r="L59" s="1">
        <f t="shared" si="30"/>
        <v>1600</v>
      </c>
      <c r="M59" s="1">
        <f t="shared" si="1"/>
        <v>1600</v>
      </c>
      <c r="N59" s="1">
        <f t="shared" si="31"/>
        <v>1600</v>
      </c>
      <c r="O59" s="1">
        <f t="shared" si="32"/>
        <v>1600</v>
      </c>
      <c r="P59" s="1">
        <f t="shared" si="4"/>
        <v>18880</v>
      </c>
      <c r="Q59" s="1">
        <f t="shared" si="33"/>
        <v>25280</v>
      </c>
      <c r="R59">
        <f t="shared" si="28"/>
        <v>2.9499999999999966</v>
      </c>
      <c r="S59" s="1">
        <f>SUM($Q$5:Q59)</f>
        <v>610700</v>
      </c>
      <c r="U59" s="2">
        <v>55</v>
      </c>
      <c r="V59">
        <v>0.154</v>
      </c>
      <c r="W59">
        <f t="shared" si="36"/>
        <v>0.154</v>
      </c>
      <c r="X59">
        <f t="shared" si="37"/>
        <v>0.154</v>
      </c>
      <c r="Y59">
        <f t="shared" si="38"/>
        <v>0.154</v>
      </c>
      <c r="Z59">
        <f t="shared" si="9"/>
        <v>32.339999999999996</v>
      </c>
      <c r="AA59">
        <f t="shared" si="29"/>
        <v>52.498388291433045</v>
      </c>
      <c r="AB59" s="4">
        <f t="shared" si="10"/>
        <v>32.955999999999996</v>
      </c>
      <c r="AC59" s="4">
        <f>SUM($AB$5:AB59)</f>
        <v>366.33</v>
      </c>
      <c r="AD59">
        <f t="shared" si="20"/>
        <v>9.8855939575371856</v>
      </c>
      <c r="AE59">
        <f t="shared" si="39"/>
        <v>45.3</v>
      </c>
      <c r="AF59" s="2">
        <v>55</v>
      </c>
      <c r="AG59">
        <f t="shared" si="11"/>
        <v>0.28000000000000003</v>
      </c>
      <c r="AH59">
        <f t="shared" si="12"/>
        <v>0.28000000000000003</v>
      </c>
      <c r="AI59">
        <f t="shared" si="34"/>
        <v>0.28000000000000003</v>
      </c>
      <c r="AJ59">
        <f t="shared" si="35"/>
        <v>0.28000000000000003</v>
      </c>
      <c r="AK59">
        <f t="shared" si="15"/>
        <v>1.1200000000000001</v>
      </c>
      <c r="AL59">
        <v>2.2400000000000002</v>
      </c>
      <c r="AM59">
        <f>SUM($AL$5:AL59)</f>
        <v>54.7</v>
      </c>
      <c r="AO59">
        <f t="shared" si="16"/>
        <v>4.3586206896551722</v>
      </c>
      <c r="AP59">
        <f t="shared" si="17"/>
        <v>0.51392405063291147</v>
      </c>
      <c r="AQ59" s="4">
        <f>SUM($AO$5:AO59)</f>
        <v>105.29310344827589</v>
      </c>
    </row>
    <row r="60" spans="6:43" x14ac:dyDescent="0.3">
      <c r="K60" s="2">
        <v>56</v>
      </c>
      <c r="L60" s="1">
        <f t="shared" si="30"/>
        <v>1625</v>
      </c>
      <c r="M60" s="1">
        <f t="shared" si="1"/>
        <v>1625</v>
      </c>
      <c r="N60" s="1">
        <f t="shared" si="31"/>
        <v>1625</v>
      </c>
      <c r="O60" s="1">
        <f t="shared" si="32"/>
        <v>1625</v>
      </c>
      <c r="P60" s="1">
        <f t="shared" si="4"/>
        <v>19500</v>
      </c>
      <c r="Q60" s="1">
        <f t="shared" si="33"/>
        <v>26000</v>
      </c>
      <c r="R60">
        <f t="shared" si="28"/>
        <v>2.9999999999999964</v>
      </c>
      <c r="S60" s="1">
        <f>SUM($Q$5:Q60)</f>
        <v>636700</v>
      </c>
      <c r="U60" s="2">
        <v>56</v>
      </c>
      <c r="V60">
        <v>0.155</v>
      </c>
      <c r="W60">
        <f t="shared" si="36"/>
        <v>0.155</v>
      </c>
      <c r="X60">
        <f t="shared" si="37"/>
        <v>0.155</v>
      </c>
      <c r="Y60">
        <f t="shared" si="38"/>
        <v>0.155</v>
      </c>
      <c r="Z60">
        <f t="shared" si="9"/>
        <v>35.869999999999997</v>
      </c>
      <c r="AA60">
        <f t="shared" si="29"/>
        <v>57.848227120576354</v>
      </c>
      <c r="AB60" s="4">
        <f t="shared" si="10"/>
        <v>36.489999999999995</v>
      </c>
      <c r="AC60" s="4">
        <f>SUM($AB$5:AB60)</f>
        <v>402.82</v>
      </c>
      <c r="AD60">
        <f t="shared" si="20"/>
        <v>9.9609641579996211</v>
      </c>
      <c r="AE60">
        <f t="shared" si="39"/>
        <v>49.78</v>
      </c>
      <c r="AF60" s="2">
        <v>56</v>
      </c>
      <c r="AG60">
        <f t="shared" si="11"/>
        <v>0.28749999999999998</v>
      </c>
      <c r="AH60">
        <f t="shared" si="12"/>
        <v>0.28749999999999998</v>
      </c>
      <c r="AI60">
        <f t="shared" si="34"/>
        <v>0.28749999999999998</v>
      </c>
      <c r="AJ60">
        <f t="shared" si="35"/>
        <v>0.28749999999999998</v>
      </c>
      <c r="AK60">
        <f t="shared" si="15"/>
        <v>1.1499999999999999</v>
      </c>
      <c r="AL60">
        <v>2.2999999999999998</v>
      </c>
      <c r="AM60">
        <f>SUM($AL$5:AL60)</f>
        <v>57</v>
      </c>
      <c r="AO60">
        <f t="shared" si="16"/>
        <v>4.4827586206896548</v>
      </c>
      <c r="AP60">
        <f t="shared" si="17"/>
        <v>0.5130769230769231</v>
      </c>
      <c r="AQ60" s="4">
        <f>SUM($AO$5:AO60)</f>
        <v>109.77586206896554</v>
      </c>
    </row>
    <row r="61" spans="6:43" x14ac:dyDescent="0.3">
      <c r="K61" s="2">
        <v>57</v>
      </c>
      <c r="L61" s="1">
        <f t="shared" si="30"/>
        <v>1650</v>
      </c>
      <c r="M61" s="1">
        <f t="shared" si="1"/>
        <v>1650</v>
      </c>
      <c r="N61" s="1">
        <f t="shared" si="31"/>
        <v>1650</v>
      </c>
      <c r="O61" s="1">
        <f t="shared" si="32"/>
        <v>1650</v>
      </c>
      <c r="P61" s="1">
        <f t="shared" si="4"/>
        <v>20130</v>
      </c>
      <c r="Q61" s="1">
        <f t="shared" si="33"/>
        <v>26730</v>
      </c>
      <c r="R61">
        <f t="shared" si="28"/>
        <v>3.0499999999999963</v>
      </c>
      <c r="S61" s="1">
        <f>SUM($Q$5:Q61)</f>
        <v>663430</v>
      </c>
      <c r="U61" s="2">
        <v>57</v>
      </c>
      <c r="V61">
        <v>0.156</v>
      </c>
      <c r="W61">
        <f t="shared" si="36"/>
        <v>0.156</v>
      </c>
      <c r="X61">
        <f t="shared" si="37"/>
        <v>0.156</v>
      </c>
      <c r="Y61">
        <f t="shared" si="38"/>
        <v>0.156</v>
      </c>
      <c r="Z61">
        <f t="shared" si="9"/>
        <v>39.769999999999996</v>
      </c>
      <c r="AA61">
        <f t="shared" si="29"/>
        <v>63.733049832633995</v>
      </c>
      <c r="AB61" s="4">
        <f t="shared" si="10"/>
        <v>40.393999999999998</v>
      </c>
      <c r="AC61" s="4">
        <f>SUM($AB$5:AB61)</f>
        <v>443.214</v>
      </c>
      <c r="AD61">
        <f t="shared" si="20"/>
        <v>10.027803981927413</v>
      </c>
      <c r="AE61">
        <f t="shared" si="39"/>
        <v>54.39</v>
      </c>
      <c r="AF61" s="2">
        <v>57</v>
      </c>
      <c r="AG61">
        <f t="shared" si="11"/>
        <v>0.29499999999999998</v>
      </c>
      <c r="AH61">
        <f t="shared" si="12"/>
        <v>0.29499999999999998</v>
      </c>
      <c r="AI61">
        <f t="shared" si="34"/>
        <v>0.29499999999999998</v>
      </c>
      <c r="AJ61">
        <f t="shared" si="35"/>
        <v>0.29499999999999998</v>
      </c>
      <c r="AK61">
        <f t="shared" si="15"/>
        <v>1.18</v>
      </c>
      <c r="AL61">
        <v>2.36</v>
      </c>
      <c r="AM61">
        <f>SUM($AL$5:AL61)</f>
        <v>59.36</v>
      </c>
      <c r="AO61">
        <f t="shared" si="16"/>
        <v>4.6086206896551722</v>
      </c>
      <c r="AP61">
        <f t="shared" si="17"/>
        <v>0.51208380097268991</v>
      </c>
      <c r="AQ61" s="4">
        <f>SUM($AO$5:AO61)</f>
        <v>114.38448275862071</v>
      </c>
    </row>
    <row r="62" spans="6:43" x14ac:dyDescent="0.3">
      <c r="K62" s="2">
        <v>58</v>
      </c>
      <c r="L62" s="1">
        <f t="shared" si="30"/>
        <v>1675</v>
      </c>
      <c r="M62" s="1">
        <f t="shared" si="1"/>
        <v>1675</v>
      </c>
      <c r="N62" s="1">
        <f t="shared" si="31"/>
        <v>1675</v>
      </c>
      <c r="O62" s="1">
        <f t="shared" si="32"/>
        <v>1675</v>
      </c>
      <c r="P62" s="1">
        <f t="shared" si="4"/>
        <v>20770</v>
      </c>
      <c r="Q62" s="1">
        <f t="shared" si="33"/>
        <v>27470</v>
      </c>
      <c r="R62">
        <f t="shared" si="28"/>
        <v>3.0999999999999961</v>
      </c>
      <c r="S62" s="1">
        <f>SUM($Q$5:Q62)</f>
        <v>690900</v>
      </c>
      <c r="U62" s="2">
        <v>58</v>
      </c>
      <c r="V62">
        <v>0.157</v>
      </c>
      <c r="W62">
        <f t="shared" si="36"/>
        <v>0.157</v>
      </c>
      <c r="X62">
        <f t="shared" si="37"/>
        <v>0.157</v>
      </c>
      <c r="Y62">
        <f t="shared" si="38"/>
        <v>0.157</v>
      </c>
      <c r="Z62">
        <f t="shared" si="9"/>
        <v>44.089999999999996</v>
      </c>
      <c r="AA62">
        <f t="shared" si="29"/>
        <v>70.206354815897399</v>
      </c>
      <c r="AB62" s="4">
        <f t="shared" si="10"/>
        <v>44.717999999999996</v>
      </c>
      <c r="AC62" s="4">
        <f>SUM($AB$5:AB62)</f>
        <v>487.93200000000002</v>
      </c>
      <c r="AD62">
        <f t="shared" si="20"/>
        <v>10.089482732946166</v>
      </c>
      <c r="AE62">
        <f t="shared" si="39"/>
        <v>59.129999999999995</v>
      </c>
      <c r="AF62" s="2">
        <v>58</v>
      </c>
      <c r="AG62">
        <f t="shared" si="11"/>
        <v>0.30249999999999999</v>
      </c>
      <c r="AH62">
        <f t="shared" si="12"/>
        <v>0.30249999999999999</v>
      </c>
      <c r="AI62">
        <f t="shared" si="34"/>
        <v>0.30249999999999999</v>
      </c>
      <c r="AJ62">
        <f t="shared" si="35"/>
        <v>0.30249999999999999</v>
      </c>
      <c r="AK62">
        <f t="shared" si="15"/>
        <v>1.21</v>
      </c>
      <c r="AL62">
        <v>2.42</v>
      </c>
      <c r="AM62">
        <f>SUM($AL$5:AL62)</f>
        <v>61.78</v>
      </c>
      <c r="AO62">
        <f t="shared" si="16"/>
        <v>4.7362068965517246</v>
      </c>
      <c r="AP62">
        <f t="shared" si="17"/>
        <v>0.51095740808154344</v>
      </c>
      <c r="AQ62" s="4">
        <f>SUM($AO$5:AO62)</f>
        <v>119.12068965517243</v>
      </c>
    </row>
    <row r="63" spans="6:43" x14ac:dyDescent="0.3">
      <c r="K63" s="2">
        <v>59</v>
      </c>
      <c r="L63" s="1">
        <f t="shared" si="30"/>
        <v>1700</v>
      </c>
      <c r="M63" s="1">
        <f t="shared" si="1"/>
        <v>1700</v>
      </c>
      <c r="N63" s="1">
        <f t="shared" si="31"/>
        <v>1700</v>
      </c>
      <c r="O63" s="1">
        <f t="shared" si="32"/>
        <v>1700</v>
      </c>
      <c r="P63" s="1">
        <f t="shared" si="4"/>
        <v>21420</v>
      </c>
      <c r="Q63" s="1">
        <f t="shared" si="33"/>
        <v>28220</v>
      </c>
      <c r="R63">
        <f t="shared" si="28"/>
        <v>3.1499999999999959</v>
      </c>
      <c r="S63" s="1">
        <f>SUM($Q$5:Q63)</f>
        <v>719120</v>
      </c>
      <c r="U63" s="2">
        <v>59</v>
      </c>
      <c r="V63">
        <v>0.158</v>
      </c>
      <c r="W63">
        <f t="shared" si="36"/>
        <v>0.158</v>
      </c>
      <c r="X63">
        <f t="shared" si="37"/>
        <v>0.158</v>
      </c>
      <c r="Y63">
        <f t="shared" si="38"/>
        <v>0.158</v>
      </c>
      <c r="Z63">
        <f t="shared" si="9"/>
        <v>48.879999999999995</v>
      </c>
      <c r="AA63">
        <f t="shared" si="29"/>
        <v>77.326990297487143</v>
      </c>
      <c r="AB63" s="4">
        <f t="shared" si="10"/>
        <v>49.511999999999993</v>
      </c>
      <c r="AC63" s="4">
        <f>SUM($AB$5:AB63)</f>
        <v>537.44399999999996</v>
      </c>
      <c r="AD63">
        <f t="shared" si="20"/>
        <v>10.147315609552139</v>
      </c>
      <c r="AE63">
        <f t="shared" si="39"/>
        <v>63.989999999999995</v>
      </c>
      <c r="AF63" s="2">
        <v>59</v>
      </c>
      <c r="AG63">
        <f t="shared" si="11"/>
        <v>0.31</v>
      </c>
      <c r="AH63">
        <f t="shared" si="12"/>
        <v>0.31</v>
      </c>
      <c r="AI63">
        <f t="shared" si="34"/>
        <v>0.31</v>
      </c>
      <c r="AJ63">
        <f t="shared" si="35"/>
        <v>0.31</v>
      </c>
      <c r="AK63">
        <f t="shared" si="15"/>
        <v>1.24</v>
      </c>
      <c r="AL63">
        <v>2.48</v>
      </c>
      <c r="AM63">
        <f>SUM($AL$5:AL63)</f>
        <v>64.260000000000005</v>
      </c>
      <c r="AO63">
        <f t="shared" si="16"/>
        <v>4.86551724137931</v>
      </c>
      <c r="AP63">
        <f t="shared" si="17"/>
        <v>0.50970942593905033</v>
      </c>
      <c r="AQ63" s="4">
        <f>SUM($AO$5:AO63)</f>
        <v>123.98620689655174</v>
      </c>
    </row>
    <row r="64" spans="6:43" x14ac:dyDescent="0.3">
      <c r="K64" s="2">
        <v>60</v>
      </c>
      <c r="L64" s="1">
        <f t="shared" si="30"/>
        <v>1725</v>
      </c>
      <c r="M64" s="1">
        <f t="shared" si="1"/>
        <v>1725</v>
      </c>
      <c r="N64" s="1">
        <f t="shared" si="31"/>
        <v>1725</v>
      </c>
      <c r="O64" s="1">
        <f t="shared" si="32"/>
        <v>1725</v>
      </c>
      <c r="P64" s="1">
        <f t="shared" si="4"/>
        <v>22080</v>
      </c>
      <c r="Q64" s="1">
        <f t="shared" si="33"/>
        <v>28980</v>
      </c>
      <c r="R64">
        <f t="shared" si="28"/>
        <v>3.1999999999999957</v>
      </c>
      <c r="S64" s="1">
        <f>SUM($Q$5:Q64)</f>
        <v>748100</v>
      </c>
      <c r="U64" s="2">
        <v>60</v>
      </c>
      <c r="V64">
        <v>0.159</v>
      </c>
      <c r="W64">
        <f t="shared" si="36"/>
        <v>0.159</v>
      </c>
      <c r="X64">
        <f t="shared" si="37"/>
        <v>0.159</v>
      </c>
      <c r="Y64">
        <f t="shared" si="38"/>
        <v>0.159</v>
      </c>
      <c r="Z64">
        <f t="shared" si="9"/>
        <v>54.169999999999995</v>
      </c>
      <c r="AA64">
        <f t="shared" si="29"/>
        <v>85.159689327235853</v>
      </c>
      <c r="AB64" s="4">
        <f t="shared" si="10"/>
        <v>54.805999999999997</v>
      </c>
      <c r="AC64" s="4">
        <f>SUM($AB$5:AB64)</f>
        <v>592.25</v>
      </c>
      <c r="AD64">
        <f t="shared" si="20"/>
        <v>10.197527556359368</v>
      </c>
      <c r="AE64">
        <f t="shared" si="39"/>
        <v>68.990000000000009</v>
      </c>
      <c r="AF64" s="2">
        <v>60</v>
      </c>
      <c r="AG64">
        <f t="shared" si="11"/>
        <v>0.3175</v>
      </c>
      <c r="AH64">
        <f t="shared" si="12"/>
        <v>0.3175</v>
      </c>
      <c r="AI64">
        <f t="shared" si="34"/>
        <v>0.3175</v>
      </c>
      <c r="AJ64">
        <f t="shared" si="35"/>
        <v>0.3175</v>
      </c>
      <c r="AK64">
        <f t="shared" si="15"/>
        <v>1.27</v>
      </c>
      <c r="AL64">
        <v>2.54</v>
      </c>
      <c r="AM64">
        <f>SUM($AL$5:AL64)</f>
        <v>66.800000000000011</v>
      </c>
      <c r="AO64">
        <f t="shared" si="16"/>
        <v>4.9965517241379311</v>
      </c>
      <c r="AP64">
        <f t="shared" si="17"/>
        <v>0.50835058661145616</v>
      </c>
      <c r="AQ64" s="4">
        <f>SUM($AO$5:AO64)</f>
        <v>128.98275862068968</v>
      </c>
    </row>
    <row r="65" spans="11:43" x14ac:dyDescent="0.3">
      <c r="K65" s="2">
        <v>61</v>
      </c>
      <c r="L65" s="1">
        <f t="shared" si="30"/>
        <v>1750</v>
      </c>
      <c r="M65" s="1">
        <f t="shared" si="1"/>
        <v>1750</v>
      </c>
      <c r="N65" s="1">
        <f t="shared" si="31"/>
        <v>1750</v>
      </c>
      <c r="O65" s="1">
        <f t="shared" si="32"/>
        <v>1750</v>
      </c>
      <c r="P65" s="1">
        <f t="shared" si="4"/>
        <v>22750</v>
      </c>
      <c r="Q65" s="1">
        <f t="shared" si="33"/>
        <v>29750</v>
      </c>
      <c r="R65">
        <f t="shared" si="28"/>
        <v>3.2499999999999956</v>
      </c>
      <c r="S65" s="1">
        <f>SUM($Q$5:Q65)</f>
        <v>777850</v>
      </c>
      <c r="U65" s="2">
        <v>61</v>
      </c>
      <c r="V65">
        <v>0.16</v>
      </c>
      <c r="W65">
        <f t="shared" si="36"/>
        <v>0.16</v>
      </c>
      <c r="X65">
        <f t="shared" si="37"/>
        <v>0.16</v>
      </c>
      <c r="Y65">
        <f t="shared" si="38"/>
        <v>0.16</v>
      </c>
      <c r="Z65">
        <f t="shared" si="9"/>
        <v>60.019999999999996</v>
      </c>
      <c r="AA65">
        <f t="shared" si="29"/>
        <v>93.775658259959442</v>
      </c>
      <c r="AB65" s="4">
        <f t="shared" si="10"/>
        <v>60.66</v>
      </c>
      <c r="AC65" s="4">
        <f>SUM($AB$5:AB65)</f>
        <v>652.91</v>
      </c>
      <c r="AD65">
        <f t="shared" si="20"/>
        <v>10.242296327564368</v>
      </c>
      <c r="AE65">
        <f t="shared" si="39"/>
        <v>74.12</v>
      </c>
      <c r="AF65" s="2">
        <v>61</v>
      </c>
      <c r="AG65">
        <f t="shared" si="11"/>
        <v>0.32500000000000001</v>
      </c>
      <c r="AH65">
        <f t="shared" si="12"/>
        <v>0.32500000000000001</v>
      </c>
      <c r="AI65">
        <f t="shared" si="34"/>
        <v>0.32500000000000001</v>
      </c>
      <c r="AJ65">
        <f t="shared" si="35"/>
        <v>0.32500000000000001</v>
      </c>
      <c r="AK65">
        <f t="shared" si="15"/>
        <v>1.3</v>
      </c>
      <c r="AL65">
        <v>2.6</v>
      </c>
      <c r="AM65">
        <f>SUM($AL$5:AL65)</f>
        <v>69.400000000000006</v>
      </c>
      <c r="AO65">
        <f t="shared" si="16"/>
        <v>5.1293103448275863</v>
      </c>
      <c r="AP65">
        <f t="shared" si="17"/>
        <v>0.50689075630252101</v>
      </c>
      <c r="AQ65" s="4">
        <f>SUM($AO$5:AO65)</f>
        <v>134.11206896551727</v>
      </c>
    </row>
    <row r="66" spans="11:43" x14ac:dyDescent="0.3">
      <c r="K66" s="2">
        <v>62</v>
      </c>
      <c r="L66" s="1">
        <f t="shared" si="30"/>
        <v>1775</v>
      </c>
      <c r="M66" s="1">
        <f t="shared" si="1"/>
        <v>1775</v>
      </c>
      <c r="N66" s="1">
        <f t="shared" si="31"/>
        <v>1775</v>
      </c>
      <c r="O66" s="1">
        <f t="shared" si="32"/>
        <v>1775</v>
      </c>
      <c r="P66" s="1">
        <f t="shared" si="4"/>
        <v>23430</v>
      </c>
      <c r="Q66" s="1">
        <f t="shared" si="33"/>
        <v>30530</v>
      </c>
      <c r="R66">
        <f t="shared" si="28"/>
        <v>3.2999999999999954</v>
      </c>
      <c r="S66" s="1">
        <f>SUM($Q$5:Q66)</f>
        <v>808380</v>
      </c>
      <c r="U66" s="2">
        <v>62</v>
      </c>
      <c r="V66">
        <v>0.161</v>
      </c>
      <c r="W66">
        <f t="shared" si="36"/>
        <v>0.161</v>
      </c>
      <c r="X66">
        <f t="shared" si="37"/>
        <v>0.161</v>
      </c>
      <c r="Y66">
        <f t="shared" si="38"/>
        <v>0.161</v>
      </c>
      <c r="Z66">
        <f t="shared" si="9"/>
        <v>66.5</v>
      </c>
      <c r="AA66">
        <f t="shared" si="29"/>
        <v>103.2532240859554</v>
      </c>
      <c r="AB66" s="4">
        <f t="shared" si="10"/>
        <v>67.144000000000005</v>
      </c>
      <c r="AC66" s="4">
        <f>SUM($AB$5:AB66)</f>
        <v>720.05399999999997</v>
      </c>
      <c r="AD66">
        <f t="shared" si="20"/>
        <v>10.283806343906512</v>
      </c>
      <c r="AE66">
        <f t="shared" si="39"/>
        <v>79.38000000000001</v>
      </c>
      <c r="AF66" s="2">
        <v>62</v>
      </c>
      <c r="AG66">
        <f t="shared" si="11"/>
        <v>0.33500000000000002</v>
      </c>
      <c r="AH66">
        <f t="shared" si="12"/>
        <v>0.33500000000000002</v>
      </c>
      <c r="AI66">
        <f t="shared" si="34"/>
        <v>0.33500000000000002</v>
      </c>
      <c r="AJ66">
        <f t="shared" si="35"/>
        <v>0.33500000000000002</v>
      </c>
      <c r="AK66">
        <f t="shared" si="15"/>
        <v>1.34</v>
      </c>
      <c r="AL66">
        <v>2.68</v>
      </c>
      <c r="AM66">
        <f>SUM($AL$5:AL66)</f>
        <v>72.080000000000013</v>
      </c>
      <c r="AO66">
        <f t="shared" si="16"/>
        <v>5.2637931034482754</v>
      </c>
      <c r="AP66">
        <f t="shared" si="17"/>
        <v>0.50913855224369475</v>
      </c>
      <c r="AQ66" s="4">
        <f>SUM($AO$5:AO66)</f>
        <v>139.37586206896555</v>
      </c>
    </row>
    <row r="67" spans="11:43" x14ac:dyDescent="0.3">
      <c r="K67" s="2">
        <v>63</v>
      </c>
      <c r="L67" s="1">
        <f t="shared" si="30"/>
        <v>1800</v>
      </c>
      <c r="M67" s="1">
        <f t="shared" si="1"/>
        <v>1800</v>
      </c>
      <c r="N67" s="1">
        <f t="shared" si="31"/>
        <v>1800</v>
      </c>
      <c r="O67" s="1">
        <f t="shared" si="32"/>
        <v>1800</v>
      </c>
      <c r="P67" s="1">
        <f t="shared" si="4"/>
        <v>24120</v>
      </c>
      <c r="Q67" s="1">
        <f t="shared" si="33"/>
        <v>31320</v>
      </c>
      <c r="R67">
        <f t="shared" si="28"/>
        <v>3.3499999999999952</v>
      </c>
      <c r="S67" s="1">
        <f>SUM($Q$5:Q67)</f>
        <v>839700</v>
      </c>
      <c r="U67" s="2">
        <v>63</v>
      </c>
      <c r="V67">
        <v>0.16200000000000001</v>
      </c>
      <c r="W67">
        <f t="shared" si="36"/>
        <v>0.16200000000000001</v>
      </c>
      <c r="X67">
        <f t="shared" si="37"/>
        <v>0.16200000000000001</v>
      </c>
      <c r="Y67">
        <f t="shared" si="38"/>
        <v>0.16200000000000001</v>
      </c>
      <c r="Z67">
        <f t="shared" si="9"/>
        <v>73.67</v>
      </c>
      <c r="AA67">
        <f t="shared" si="29"/>
        <v>113.67854649455094</v>
      </c>
      <c r="AB67" s="4">
        <f t="shared" si="10"/>
        <v>74.317999999999998</v>
      </c>
      <c r="AC67" s="4">
        <f>SUM($AB$5:AB67)</f>
        <v>794.37199999999996</v>
      </c>
      <c r="AD67">
        <f t="shared" si="20"/>
        <v>10.321170356667693</v>
      </c>
      <c r="AE67">
        <f t="shared" si="39"/>
        <v>84.78</v>
      </c>
      <c r="AF67" s="2">
        <v>63</v>
      </c>
      <c r="AG67">
        <f t="shared" si="11"/>
        <v>0.34499999999999997</v>
      </c>
      <c r="AH67">
        <f t="shared" si="12"/>
        <v>0.34499999999999997</v>
      </c>
      <c r="AI67">
        <f t="shared" si="34"/>
        <v>0.34499999999999997</v>
      </c>
      <c r="AJ67">
        <f t="shared" si="35"/>
        <v>0.34499999999999997</v>
      </c>
      <c r="AK67">
        <f t="shared" si="15"/>
        <v>1.38</v>
      </c>
      <c r="AL67">
        <v>2.76</v>
      </c>
      <c r="AM67">
        <f>SUM($AL$5:AL67)</f>
        <v>74.840000000000018</v>
      </c>
      <c r="AO67">
        <f t="shared" si="16"/>
        <v>5.4</v>
      </c>
      <c r="AP67">
        <f t="shared" si="17"/>
        <v>0.51111111111111107</v>
      </c>
      <c r="AQ67" s="4">
        <f>SUM($AO$5:AO67)</f>
        <v>144.77586206896555</v>
      </c>
    </row>
    <row r="68" spans="11:43" x14ac:dyDescent="0.3">
      <c r="K68" s="2">
        <v>64</v>
      </c>
      <c r="L68" s="1">
        <f t="shared" si="30"/>
        <v>1825</v>
      </c>
      <c r="M68" s="1">
        <f t="shared" si="1"/>
        <v>1825</v>
      </c>
      <c r="N68" s="1">
        <f t="shared" si="31"/>
        <v>1825</v>
      </c>
      <c r="O68" s="1">
        <f t="shared" si="32"/>
        <v>1825</v>
      </c>
      <c r="P68" s="1">
        <f t="shared" si="4"/>
        <v>24820</v>
      </c>
      <c r="Q68" s="1">
        <f t="shared" si="33"/>
        <v>32120</v>
      </c>
      <c r="R68">
        <f t="shared" si="28"/>
        <v>3.399999999999995</v>
      </c>
      <c r="S68" s="1">
        <f>SUM($Q$5:Q68)</f>
        <v>871820</v>
      </c>
      <c r="U68" s="2">
        <v>64</v>
      </c>
      <c r="V68">
        <v>0.16300000000000001</v>
      </c>
      <c r="W68">
        <f t="shared" si="36"/>
        <v>0.16300000000000001</v>
      </c>
      <c r="X68">
        <f t="shared" si="37"/>
        <v>0.16300000000000001</v>
      </c>
      <c r="Y68">
        <f t="shared" si="38"/>
        <v>0.16300000000000001</v>
      </c>
      <c r="Z68">
        <f t="shared" si="9"/>
        <v>81.600000000000009</v>
      </c>
      <c r="AA68">
        <f t="shared" si="29"/>
        <v>125.14640114400605</v>
      </c>
      <c r="AB68" s="4">
        <f t="shared" si="10"/>
        <v>82.25200000000001</v>
      </c>
      <c r="AC68" s="4">
        <f>SUM($AB$5:AB68)</f>
        <v>876.62400000000002</v>
      </c>
      <c r="AD68">
        <f t="shared" si="20"/>
        <v>10.354342801609331</v>
      </c>
      <c r="AE68">
        <f t="shared" si="39"/>
        <v>90.320000000000007</v>
      </c>
      <c r="AF68" s="2">
        <v>64</v>
      </c>
      <c r="AG68">
        <f t="shared" si="11"/>
        <v>0.35499999999999998</v>
      </c>
      <c r="AH68">
        <f t="shared" si="12"/>
        <v>0.35499999999999998</v>
      </c>
      <c r="AI68">
        <f t="shared" si="34"/>
        <v>0.35499999999999998</v>
      </c>
      <c r="AJ68">
        <f t="shared" si="35"/>
        <v>0.35499999999999998</v>
      </c>
      <c r="AK68">
        <f t="shared" si="15"/>
        <v>1.42</v>
      </c>
      <c r="AL68">
        <v>2.84</v>
      </c>
      <c r="AM68">
        <f>SUM($AL$5:AL68)</f>
        <v>77.680000000000021</v>
      </c>
      <c r="AO68">
        <f t="shared" si="16"/>
        <v>5.5379310344827584</v>
      </c>
      <c r="AP68">
        <f t="shared" si="17"/>
        <v>0.51282689912826895</v>
      </c>
      <c r="AQ68" s="4">
        <f>SUM($AO$5:AO68)</f>
        <v>150.31379310344832</v>
      </c>
    </row>
    <row r="69" spans="11:43" x14ac:dyDescent="0.3">
      <c r="K69" s="2">
        <v>65</v>
      </c>
      <c r="L69" s="1">
        <f t="shared" si="30"/>
        <v>1850</v>
      </c>
      <c r="M69" s="1">
        <f t="shared" si="1"/>
        <v>1850</v>
      </c>
      <c r="N69" s="1">
        <f t="shared" si="31"/>
        <v>1850</v>
      </c>
      <c r="O69" s="1">
        <f t="shared" si="32"/>
        <v>1850</v>
      </c>
      <c r="P69" s="1">
        <f t="shared" si="4"/>
        <v>25530</v>
      </c>
      <c r="Q69" s="1">
        <f t="shared" si="33"/>
        <v>32930</v>
      </c>
      <c r="R69">
        <f t="shared" si="28"/>
        <v>3.4499999999999948</v>
      </c>
      <c r="S69" s="1">
        <f>SUM($Q$5:Q69)</f>
        <v>904750</v>
      </c>
      <c r="U69" s="2">
        <v>65</v>
      </c>
      <c r="V69">
        <v>0.16400000000000001</v>
      </c>
      <c r="W69">
        <f t="shared" si="36"/>
        <v>0.16400000000000001</v>
      </c>
      <c r="X69">
        <f t="shared" si="37"/>
        <v>0.16400000000000001</v>
      </c>
      <c r="Y69">
        <f t="shared" si="38"/>
        <v>0.16400000000000001</v>
      </c>
      <c r="Z69">
        <f t="shared" si="9"/>
        <v>90.38000000000001</v>
      </c>
      <c r="AA69">
        <f t="shared" si="29"/>
        <v>137.76104125840666</v>
      </c>
      <c r="AB69" s="4">
        <f t="shared" si="10"/>
        <v>91.036000000000016</v>
      </c>
      <c r="AC69" s="4">
        <f>SUM($AB$5:AB69)</f>
        <v>967.66000000000008</v>
      </c>
      <c r="AD69">
        <f t="shared" si="20"/>
        <v>10.384840022632288</v>
      </c>
      <c r="AE69">
        <f t="shared" si="39"/>
        <v>96</v>
      </c>
      <c r="AF69" s="2">
        <v>65</v>
      </c>
      <c r="AG69">
        <f t="shared" si="11"/>
        <v>0.36499999999999999</v>
      </c>
      <c r="AH69">
        <f t="shared" si="12"/>
        <v>0.36499999999999999</v>
      </c>
      <c r="AI69">
        <f t="shared" si="34"/>
        <v>0.36499999999999999</v>
      </c>
      <c r="AJ69">
        <f t="shared" si="35"/>
        <v>0.36499999999999999</v>
      </c>
      <c r="AK69">
        <f t="shared" si="15"/>
        <v>1.46</v>
      </c>
      <c r="AL69">
        <v>2.92</v>
      </c>
      <c r="AM69">
        <f>SUM($AL$5:AL69)</f>
        <v>80.600000000000023</v>
      </c>
      <c r="AO69">
        <f t="shared" si="16"/>
        <v>5.6775862068965521</v>
      </c>
      <c r="AP69">
        <f t="shared" si="17"/>
        <v>0.51430306711205587</v>
      </c>
      <c r="AQ69" s="4">
        <f>SUM($AO$5:AO69)</f>
        <v>155.99137931034488</v>
      </c>
    </row>
    <row r="70" spans="11:43" x14ac:dyDescent="0.3">
      <c r="K70" s="2">
        <v>66</v>
      </c>
      <c r="L70" s="1">
        <f t="shared" si="30"/>
        <v>1875</v>
      </c>
      <c r="M70" s="1">
        <f t="shared" ref="M70:M104" si="40">L70</f>
        <v>1875</v>
      </c>
      <c r="N70" s="1">
        <f t="shared" si="31"/>
        <v>1875</v>
      </c>
      <c r="O70" s="1">
        <f t="shared" si="32"/>
        <v>1875</v>
      </c>
      <c r="P70" s="1">
        <f t="shared" ref="P70:P104" si="41">ROUNDUP(SUM(L70:O70)*R70,-1)</f>
        <v>26250</v>
      </c>
      <c r="Q70" s="1">
        <f t="shared" si="33"/>
        <v>33750</v>
      </c>
      <c r="R70">
        <f t="shared" si="28"/>
        <v>3.4999999999999947</v>
      </c>
      <c r="S70" s="1">
        <f>SUM($Q$5:Q70)</f>
        <v>938500</v>
      </c>
      <c r="U70" s="2">
        <v>66</v>
      </c>
      <c r="V70">
        <v>0.16500000000000001</v>
      </c>
      <c r="W70">
        <f t="shared" si="36"/>
        <v>0.16500000000000001</v>
      </c>
      <c r="X70">
        <f t="shared" si="37"/>
        <v>0.16500000000000001</v>
      </c>
      <c r="Y70">
        <f t="shared" si="38"/>
        <v>0.16500000000000001</v>
      </c>
      <c r="Z70">
        <f t="shared" ref="Z70:Z104" si="42">ROUNDUP((SUM(V70:Y70)*(AA70)),2)</f>
        <v>100.09</v>
      </c>
      <c r="AA70">
        <f t="shared" si="29"/>
        <v>151.63714538424733</v>
      </c>
      <c r="AB70" s="4">
        <f t="shared" ref="AB70:AB104" si="43">SUM(V70:Z70)</f>
        <v>100.75</v>
      </c>
      <c r="AC70" s="4">
        <f>SUM($AB$5:AB70)</f>
        <v>1068.4100000000001</v>
      </c>
      <c r="AD70">
        <f t="shared" si="20"/>
        <v>10.411714858524688</v>
      </c>
      <c r="AE70">
        <f t="shared" si="39"/>
        <v>101.82000000000001</v>
      </c>
      <c r="AF70" s="2">
        <v>66</v>
      </c>
      <c r="AG70">
        <f t="shared" ref="AG70:AG104" si="44">AL70/8</f>
        <v>0.375</v>
      </c>
      <c r="AH70">
        <f t="shared" ref="AH70:AH104" si="45">AG70</f>
        <v>0.375</v>
      </c>
      <c r="AI70">
        <f t="shared" si="34"/>
        <v>0.375</v>
      </c>
      <c r="AJ70">
        <f t="shared" si="35"/>
        <v>0.375</v>
      </c>
      <c r="AK70">
        <f t="shared" ref="AK70:AK104" si="46">AL70/2</f>
        <v>1.5</v>
      </c>
      <c r="AL70">
        <v>3</v>
      </c>
      <c r="AM70">
        <f>SUM($AL$5:AL70)</f>
        <v>83.600000000000023</v>
      </c>
      <c r="AO70">
        <f t="shared" ref="AO70:AO104" si="47">Q70/$I$24</f>
        <v>5.818965517241379</v>
      </c>
      <c r="AP70">
        <f t="shared" ref="AP70:AP104" si="48">AL70*1/AO70</f>
        <v>0.51555555555555554</v>
      </c>
      <c r="AQ70" s="4">
        <f>SUM($AO$5:AO70)</f>
        <v>161.81034482758625</v>
      </c>
    </row>
    <row r="71" spans="11:43" x14ac:dyDescent="0.3">
      <c r="K71" s="2">
        <v>67</v>
      </c>
      <c r="L71" s="1">
        <f t="shared" si="30"/>
        <v>1900</v>
      </c>
      <c r="M71" s="1">
        <f t="shared" si="40"/>
        <v>1900</v>
      </c>
      <c r="N71" s="1">
        <f t="shared" si="31"/>
        <v>1900</v>
      </c>
      <c r="O71" s="1">
        <f t="shared" si="32"/>
        <v>1900</v>
      </c>
      <c r="P71" s="1">
        <f t="shared" si="41"/>
        <v>26980</v>
      </c>
      <c r="Q71" s="1">
        <f t="shared" si="33"/>
        <v>34580</v>
      </c>
      <c r="R71">
        <f t="shared" si="28"/>
        <v>3.5499999999999945</v>
      </c>
      <c r="S71" s="1">
        <f>SUM($Q$5:Q71)</f>
        <v>973080</v>
      </c>
      <c r="U71" s="2">
        <v>67</v>
      </c>
      <c r="V71">
        <v>0.16600000000000001</v>
      </c>
      <c r="W71">
        <f t="shared" si="36"/>
        <v>0.16600000000000001</v>
      </c>
      <c r="X71">
        <f t="shared" si="37"/>
        <v>0.16600000000000001</v>
      </c>
      <c r="Y71">
        <f t="shared" si="38"/>
        <v>0.16600000000000001</v>
      </c>
      <c r="Z71">
        <f t="shared" si="42"/>
        <v>110.83</v>
      </c>
      <c r="AA71">
        <f t="shared" si="29"/>
        <v>166.90085992267208</v>
      </c>
      <c r="AB71" s="4">
        <f t="shared" si="43"/>
        <v>111.494</v>
      </c>
      <c r="AC71" s="4">
        <f>SUM($AB$5:AB71)</f>
        <v>1179.904</v>
      </c>
      <c r="AD71">
        <f t="shared" ref="AD71:AD104" si="49">((AC71-AC70)/AC70)*100</f>
        <v>10.435506968298679</v>
      </c>
      <c r="AE71">
        <f t="shared" si="39"/>
        <v>107.78</v>
      </c>
      <c r="AF71" s="2">
        <v>67</v>
      </c>
      <c r="AG71">
        <f t="shared" si="44"/>
        <v>0.38500000000000001</v>
      </c>
      <c r="AH71">
        <f t="shared" si="45"/>
        <v>0.38500000000000001</v>
      </c>
      <c r="AI71">
        <f t="shared" si="34"/>
        <v>0.38500000000000001</v>
      </c>
      <c r="AJ71">
        <f t="shared" si="35"/>
        <v>0.38500000000000001</v>
      </c>
      <c r="AK71">
        <f t="shared" si="46"/>
        <v>1.54</v>
      </c>
      <c r="AL71">
        <v>3.08</v>
      </c>
      <c r="AM71">
        <f>SUM($AL$5:AL71)</f>
        <v>86.680000000000021</v>
      </c>
      <c r="AO71">
        <f t="shared" si="47"/>
        <v>5.9620689655172416</v>
      </c>
      <c r="AP71">
        <f t="shared" si="48"/>
        <v>0.51659919028340084</v>
      </c>
      <c r="AQ71" s="4">
        <f>SUM($AO$5:AO71)</f>
        <v>167.77241379310348</v>
      </c>
    </row>
    <row r="72" spans="11:43" x14ac:dyDescent="0.3">
      <c r="K72" s="2">
        <v>68</v>
      </c>
      <c r="L72" s="1">
        <f t="shared" si="30"/>
        <v>1925</v>
      </c>
      <c r="M72" s="1">
        <f t="shared" si="40"/>
        <v>1925</v>
      </c>
      <c r="N72" s="1">
        <f t="shared" si="31"/>
        <v>1925</v>
      </c>
      <c r="O72" s="1">
        <f t="shared" si="32"/>
        <v>1925</v>
      </c>
      <c r="P72" s="1">
        <f t="shared" si="41"/>
        <v>27720</v>
      </c>
      <c r="Q72" s="1">
        <f t="shared" si="33"/>
        <v>35420</v>
      </c>
      <c r="R72">
        <f t="shared" si="28"/>
        <v>3.5999999999999943</v>
      </c>
      <c r="S72" s="1">
        <f>SUM($Q$5:Q72)</f>
        <v>1008500</v>
      </c>
      <c r="U72" s="2">
        <v>68</v>
      </c>
      <c r="V72">
        <v>0.16700000000000001</v>
      </c>
      <c r="W72">
        <f t="shared" si="36"/>
        <v>0.16700000000000001</v>
      </c>
      <c r="X72">
        <f t="shared" si="37"/>
        <v>0.16700000000000001</v>
      </c>
      <c r="Y72">
        <f t="shared" si="38"/>
        <v>0.16700000000000001</v>
      </c>
      <c r="Z72">
        <f t="shared" si="42"/>
        <v>122.71000000000001</v>
      </c>
      <c r="AA72">
        <f t="shared" si="29"/>
        <v>183.69094591493931</v>
      </c>
      <c r="AB72" s="4">
        <f t="shared" si="43"/>
        <v>123.37800000000001</v>
      </c>
      <c r="AC72" s="4">
        <f>SUM($AB$5:AB72)</f>
        <v>1303.2819999999999</v>
      </c>
      <c r="AD72">
        <f t="shared" si="49"/>
        <v>10.456613419396826</v>
      </c>
      <c r="AE72">
        <f t="shared" si="39"/>
        <v>113.88000000000001</v>
      </c>
      <c r="AF72" s="2">
        <v>68</v>
      </c>
      <c r="AG72">
        <f t="shared" si="44"/>
        <v>0.39500000000000002</v>
      </c>
      <c r="AH72">
        <f t="shared" si="45"/>
        <v>0.39500000000000002</v>
      </c>
      <c r="AI72">
        <f t="shared" si="34"/>
        <v>0.39500000000000002</v>
      </c>
      <c r="AJ72">
        <f t="shared" si="35"/>
        <v>0.39500000000000002</v>
      </c>
      <c r="AK72">
        <f t="shared" si="46"/>
        <v>1.58</v>
      </c>
      <c r="AL72">
        <v>3.16</v>
      </c>
      <c r="AM72">
        <f>SUM($AL$5:AL72)</f>
        <v>89.840000000000018</v>
      </c>
      <c r="AO72">
        <f t="shared" si="47"/>
        <v>6.1068965517241383</v>
      </c>
      <c r="AP72">
        <f t="shared" si="48"/>
        <v>0.51744776962168271</v>
      </c>
      <c r="AQ72" s="4">
        <f>SUM($AO$5:AO72)</f>
        <v>173.87931034482762</v>
      </c>
    </row>
    <row r="73" spans="11:43" x14ac:dyDescent="0.3">
      <c r="K73" s="2">
        <v>69</v>
      </c>
      <c r="L73" s="1">
        <f t="shared" si="30"/>
        <v>1950</v>
      </c>
      <c r="M73" s="1">
        <f t="shared" si="40"/>
        <v>1950</v>
      </c>
      <c r="N73" s="1">
        <f t="shared" si="31"/>
        <v>1950</v>
      </c>
      <c r="O73" s="1">
        <f t="shared" si="32"/>
        <v>1950</v>
      </c>
      <c r="P73" s="1">
        <f t="shared" si="41"/>
        <v>28470</v>
      </c>
      <c r="Q73" s="1">
        <f t="shared" si="33"/>
        <v>36270</v>
      </c>
      <c r="R73">
        <f t="shared" si="28"/>
        <v>3.6499999999999941</v>
      </c>
      <c r="S73" s="1">
        <f>SUM($Q$5:Q73)</f>
        <v>1044770</v>
      </c>
      <c r="U73" s="2">
        <v>69</v>
      </c>
      <c r="V73">
        <v>0.16800000000000001</v>
      </c>
      <c r="W73">
        <f t="shared" si="36"/>
        <v>0.16800000000000001</v>
      </c>
      <c r="X73">
        <f t="shared" si="37"/>
        <v>0.16800000000000001</v>
      </c>
      <c r="Y73">
        <f t="shared" si="38"/>
        <v>0.16800000000000001</v>
      </c>
      <c r="Z73">
        <f t="shared" si="42"/>
        <v>135.85999999999999</v>
      </c>
      <c r="AA73">
        <f t="shared" si="29"/>
        <v>202.16004050643323</v>
      </c>
      <c r="AB73" s="4">
        <f t="shared" si="43"/>
        <v>136.53199999999998</v>
      </c>
      <c r="AC73" s="4">
        <f>SUM($AB$5:AB73)</f>
        <v>1439.8139999999999</v>
      </c>
      <c r="AD73">
        <f t="shared" si="49"/>
        <v>10.47601363327353</v>
      </c>
      <c r="AE73">
        <f t="shared" si="39"/>
        <v>120.14</v>
      </c>
      <c r="AF73" s="2">
        <v>69</v>
      </c>
      <c r="AG73">
        <f t="shared" si="44"/>
        <v>0.40500000000000003</v>
      </c>
      <c r="AH73">
        <f t="shared" si="45"/>
        <v>0.40500000000000003</v>
      </c>
      <c r="AI73">
        <f t="shared" si="34"/>
        <v>0.40500000000000003</v>
      </c>
      <c r="AJ73">
        <f t="shared" si="35"/>
        <v>0.40500000000000003</v>
      </c>
      <c r="AK73">
        <f t="shared" si="46"/>
        <v>1.62</v>
      </c>
      <c r="AL73">
        <v>3.24</v>
      </c>
      <c r="AM73">
        <f>SUM($AL$5:AL73)</f>
        <v>93.080000000000013</v>
      </c>
      <c r="AO73">
        <f t="shared" si="47"/>
        <v>6.2534482758620689</v>
      </c>
      <c r="AP73">
        <f t="shared" si="48"/>
        <v>0.51811414392059563</v>
      </c>
      <c r="AQ73" s="4">
        <f>SUM($AO$5:AO73)</f>
        <v>180.13275862068969</v>
      </c>
    </row>
    <row r="74" spans="11:43" x14ac:dyDescent="0.3">
      <c r="K74" s="2">
        <v>70</v>
      </c>
      <c r="L74" s="1">
        <f t="shared" si="30"/>
        <v>1975</v>
      </c>
      <c r="M74" s="1">
        <f t="shared" si="40"/>
        <v>1975</v>
      </c>
      <c r="N74" s="1">
        <f t="shared" si="31"/>
        <v>1975</v>
      </c>
      <c r="O74" s="1">
        <f t="shared" si="32"/>
        <v>1975</v>
      </c>
      <c r="P74" s="1">
        <f t="shared" si="41"/>
        <v>29230</v>
      </c>
      <c r="Q74" s="1">
        <f t="shared" si="33"/>
        <v>37130</v>
      </c>
      <c r="R74">
        <f t="shared" si="28"/>
        <v>3.699999999999994</v>
      </c>
      <c r="S74" s="1">
        <f>SUM($Q$5:Q74)</f>
        <v>1081900</v>
      </c>
      <c r="U74" s="2">
        <v>70</v>
      </c>
      <c r="V74">
        <v>0.16900000000000001</v>
      </c>
      <c r="W74">
        <f t="shared" si="36"/>
        <v>0.16900000000000001</v>
      </c>
      <c r="X74">
        <f t="shared" si="37"/>
        <v>0.16900000000000001</v>
      </c>
      <c r="Y74">
        <f t="shared" si="38"/>
        <v>0.16900000000000001</v>
      </c>
      <c r="Z74">
        <f t="shared" si="42"/>
        <v>150.39999999999998</v>
      </c>
      <c r="AA74">
        <f t="shared" si="29"/>
        <v>222.47604455707656</v>
      </c>
      <c r="AB74" s="4">
        <f t="shared" si="43"/>
        <v>151.07599999999996</v>
      </c>
      <c r="AC74" s="4">
        <f>SUM($AB$5:AB74)</f>
        <v>1590.8899999999999</v>
      </c>
      <c r="AD74">
        <f t="shared" si="49"/>
        <v>10.492744201681608</v>
      </c>
      <c r="AE74">
        <f t="shared" si="39"/>
        <v>126.54</v>
      </c>
      <c r="AF74" s="2">
        <v>70</v>
      </c>
      <c r="AG74">
        <f t="shared" si="44"/>
        <v>0.41499999999999998</v>
      </c>
      <c r="AH74">
        <f t="shared" si="45"/>
        <v>0.41499999999999998</v>
      </c>
      <c r="AI74">
        <f t="shared" si="34"/>
        <v>0.41499999999999998</v>
      </c>
      <c r="AJ74">
        <f t="shared" si="35"/>
        <v>0.41499999999999998</v>
      </c>
      <c r="AK74">
        <f t="shared" si="46"/>
        <v>1.66</v>
      </c>
      <c r="AL74">
        <v>3.32</v>
      </c>
      <c r="AM74">
        <f>SUM($AL$5:AL74)</f>
        <v>96.4</v>
      </c>
      <c r="AO74">
        <f t="shared" si="47"/>
        <v>6.4017241379310343</v>
      </c>
      <c r="AP74">
        <f t="shared" si="48"/>
        <v>0.51861028817667654</v>
      </c>
      <c r="AQ74" s="4">
        <f>SUM($AO$5:AO74)</f>
        <v>186.53448275862073</v>
      </c>
    </row>
    <row r="75" spans="11:43" x14ac:dyDescent="0.3">
      <c r="K75" s="2">
        <v>71</v>
      </c>
      <c r="L75" s="1">
        <f t="shared" si="30"/>
        <v>2000</v>
      </c>
      <c r="M75" s="1">
        <f t="shared" si="40"/>
        <v>2000</v>
      </c>
      <c r="N75" s="1">
        <f t="shared" si="31"/>
        <v>2000</v>
      </c>
      <c r="O75" s="1">
        <f t="shared" si="32"/>
        <v>2000</v>
      </c>
      <c r="P75" s="1">
        <f t="shared" si="41"/>
        <v>30000</v>
      </c>
      <c r="Q75" s="1">
        <f t="shared" si="33"/>
        <v>38000</v>
      </c>
      <c r="R75">
        <f t="shared" si="28"/>
        <v>3.7499999999999938</v>
      </c>
      <c r="S75" s="1">
        <f>SUM($Q$5:Q75)</f>
        <v>1119900</v>
      </c>
      <c r="U75" s="2">
        <v>71</v>
      </c>
      <c r="V75">
        <v>0.17</v>
      </c>
      <c r="W75">
        <f t="shared" si="36"/>
        <v>0.17</v>
      </c>
      <c r="X75">
        <f t="shared" si="37"/>
        <v>0.17</v>
      </c>
      <c r="Y75">
        <f t="shared" si="38"/>
        <v>0.17</v>
      </c>
      <c r="Z75">
        <f t="shared" si="42"/>
        <v>166.48999999999998</v>
      </c>
      <c r="AA75">
        <f t="shared" si="29"/>
        <v>244.82364901278424</v>
      </c>
      <c r="AB75" s="4">
        <f t="shared" si="43"/>
        <v>167.17</v>
      </c>
      <c r="AC75" s="4">
        <f>SUM($AB$5:AB75)</f>
        <v>1758.06</v>
      </c>
      <c r="AD75">
        <f t="shared" si="49"/>
        <v>10.507954666884579</v>
      </c>
      <c r="AE75">
        <f t="shared" si="39"/>
        <v>133.09</v>
      </c>
      <c r="AF75" s="2">
        <v>71</v>
      </c>
      <c r="AG75">
        <f t="shared" si="44"/>
        <v>0.42499999999999999</v>
      </c>
      <c r="AH75">
        <f t="shared" si="45"/>
        <v>0.42499999999999999</v>
      </c>
      <c r="AI75">
        <f t="shared" si="34"/>
        <v>0.42499999999999999</v>
      </c>
      <c r="AJ75">
        <f t="shared" si="35"/>
        <v>0.42499999999999999</v>
      </c>
      <c r="AK75">
        <f t="shared" si="46"/>
        <v>1.7</v>
      </c>
      <c r="AL75">
        <v>3.4</v>
      </c>
      <c r="AM75">
        <f>SUM($AL$5:AL75)</f>
        <v>99.800000000000011</v>
      </c>
      <c r="AO75">
        <f t="shared" si="47"/>
        <v>6.5517241379310347</v>
      </c>
      <c r="AP75">
        <f t="shared" si="48"/>
        <v>0.5189473684210526</v>
      </c>
      <c r="AQ75" s="4">
        <f>SUM($AO$5:AO75)</f>
        <v>193.08620689655177</v>
      </c>
    </row>
    <row r="76" spans="11:43" x14ac:dyDescent="0.3">
      <c r="K76" s="2">
        <v>72</v>
      </c>
      <c r="L76" s="1">
        <f t="shared" si="30"/>
        <v>2025</v>
      </c>
      <c r="M76" s="1">
        <f t="shared" si="40"/>
        <v>2025</v>
      </c>
      <c r="N76" s="1">
        <f t="shared" si="31"/>
        <v>2025</v>
      </c>
      <c r="O76" s="1">
        <f t="shared" si="32"/>
        <v>2025</v>
      </c>
      <c r="P76" s="1">
        <f t="shared" si="41"/>
        <v>30780</v>
      </c>
      <c r="Q76" s="1">
        <f t="shared" si="33"/>
        <v>38880</v>
      </c>
      <c r="R76">
        <f t="shared" si="28"/>
        <v>3.7999999999999936</v>
      </c>
      <c r="S76" s="1">
        <f>SUM($Q$5:Q76)</f>
        <v>1158780</v>
      </c>
      <c r="U76" s="2">
        <v>72</v>
      </c>
      <c r="V76">
        <v>0.17100000000000001</v>
      </c>
      <c r="W76">
        <f t="shared" si="36"/>
        <v>0.17100000000000001</v>
      </c>
      <c r="X76">
        <f t="shared" si="37"/>
        <v>0.17100000000000001</v>
      </c>
      <c r="Y76">
        <f t="shared" si="38"/>
        <v>0.17100000000000001</v>
      </c>
      <c r="Z76">
        <f t="shared" si="42"/>
        <v>184.28</v>
      </c>
      <c r="AA76">
        <f t="shared" si="29"/>
        <v>269.40601391406273</v>
      </c>
      <c r="AB76" s="4">
        <f t="shared" si="43"/>
        <v>184.964</v>
      </c>
      <c r="AC76" s="4">
        <f>SUM($AB$5:AB76)</f>
        <v>1943.0239999999999</v>
      </c>
      <c r="AD76">
        <f t="shared" si="49"/>
        <v>10.520915099598419</v>
      </c>
      <c r="AE76">
        <f t="shared" si="39"/>
        <v>139.79</v>
      </c>
      <c r="AF76" s="2">
        <v>72</v>
      </c>
      <c r="AG76">
        <f t="shared" si="44"/>
        <v>0.435</v>
      </c>
      <c r="AH76">
        <f t="shared" si="45"/>
        <v>0.435</v>
      </c>
      <c r="AI76">
        <f t="shared" si="34"/>
        <v>0.435</v>
      </c>
      <c r="AJ76">
        <f t="shared" si="35"/>
        <v>0.435</v>
      </c>
      <c r="AK76">
        <f t="shared" si="46"/>
        <v>1.74</v>
      </c>
      <c r="AL76">
        <v>3.48</v>
      </c>
      <c r="AM76">
        <f>SUM($AL$5:AL76)</f>
        <v>103.28000000000002</v>
      </c>
      <c r="AO76">
        <f t="shared" si="47"/>
        <v>6.703448275862069</v>
      </c>
      <c r="AP76">
        <f t="shared" si="48"/>
        <v>0.51913580246913582</v>
      </c>
      <c r="AQ76" s="4">
        <f>SUM($AO$5:AO76)</f>
        <v>199.78965517241383</v>
      </c>
    </row>
    <row r="77" spans="11:43" x14ac:dyDescent="0.3">
      <c r="K77" s="2">
        <v>73</v>
      </c>
      <c r="L77" s="1">
        <f t="shared" si="30"/>
        <v>2050</v>
      </c>
      <c r="M77" s="1">
        <f t="shared" si="40"/>
        <v>2050</v>
      </c>
      <c r="N77" s="1">
        <f t="shared" si="31"/>
        <v>2050</v>
      </c>
      <c r="O77" s="1">
        <f t="shared" si="32"/>
        <v>2050</v>
      </c>
      <c r="P77" s="1">
        <f t="shared" si="41"/>
        <v>31570</v>
      </c>
      <c r="Q77" s="1">
        <f t="shared" si="33"/>
        <v>39770</v>
      </c>
      <c r="R77">
        <f t="shared" si="28"/>
        <v>3.8499999999999934</v>
      </c>
      <c r="S77" s="1">
        <f>SUM($Q$5:Q77)</f>
        <v>1198550</v>
      </c>
      <c r="U77" s="2">
        <v>73</v>
      </c>
      <c r="V77">
        <v>0.17199999999999999</v>
      </c>
      <c r="W77">
        <f t="shared" si="36"/>
        <v>0.17199999999999999</v>
      </c>
      <c r="X77">
        <f t="shared" si="37"/>
        <v>0.17199999999999999</v>
      </c>
      <c r="Y77">
        <f t="shared" si="38"/>
        <v>0.17199999999999999</v>
      </c>
      <c r="Z77">
        <f t="shared" si="42"/>
        <v>203.95999999999998</v>
      </c>
      <c r="AA77">
        <f t="shared" si="29"/>
        <v>296.44661530546904</v>
      </c>
      <c r="AB77" s="4">
        <f t="shared" si="43"/>
        <v>204.64799999999997</v>
      </c>
      <c r="AC77" s="4">
        <f>SUM($AB$5:AB77)</f>
        <v>2147.672</v>
      </c>
      <c r="AD77">
        <f t="shared" si="49"/>
        <v>10.532448389726538</v>
      </c>
      <c r="AE77">
        <f t="shared" si="39"/>
        <v>146.64999999999998</v>
      </c>
      <c r="AF77" s="2">
        <v>73</v>
      </c>
      <c r="AG77">
        <f t="shared" si="44"/>
        <v>0.44500000000000001</v>
      </c>
      <c r="AH77">
        <f t="shared" si="45"/>
        <v>0.44500000000000001</v>
      </c>
      <c r="AI77">
        <f t="shared" si="34"/>
        <v>0.44500000000000001</v>
      </c>
      <c r="AJ77">
        <f t="shared" si="35"/>
        <v>0.44500000000000001</v>
      </c>
      <c r="AK77">
        <f t="shared" si="46"/>
        <v>1.78</v>
      </c>
      <c r="AL77">
        <v>3.56</v>
      </c>
      <c r="AM77">
        <f>SUM($AL$5:AL77)</f>
        <v>106.84000000000002</v>
      </c>
      <c r="AO77">
        <f t="shared" si="47"/>
        <v>6.8568965517241383</v>
      </c>
      <c r="AP77">
        <f t="shared" si="48"/>
        <v>0.51918531556449588</v>
      </c>
      <c r="AQ77" s="4">
        <f>SUM($AO$5:AO77)</f>
        <v>206.64655172413796</v>
      </c>
    </row>
    <row r="78" spans="11:43" x14ac:dyDescent="0.3">
      <c r="K78" s="2">
        <v>74</v>
      </c>
      <c r="L78" s="1">
        <f t="shared" si="30"/>
        <v>2075</v>
      </c>
      <c r="M78" s="1">
        <f t="shared" si="40"/>
        <v>2075</v>
      </c>
      <c r="N78" s="1">
        <f t="shared" si="31"/>
        <v>2075</v>
      </c>
      <c r="O78" s="1">
        <f t="shared" si="32"/>
        <v>2075</v>
      </c>
      <c r="P78" s="1">
        <f t="shared" si="41"/>
        <v>32370</v>
      </c>
      <c r="Q78" s="1">
        <f t="shared" si="33"/>
        <v>40670</v>
      </c>
      <c r="R78">
        <f t="shared" si="28"/>
        <v>3.8999999999999932</v>
      </c>
      <c r="S78" s="1">
        <f>SUM($Q$5:Q78)</f>
        <v>1239220</v>
      </c>
      <c r="U78" s="2">
        <v>74</v>
      </c>
      <c r="V78">
        <v>0.17299999999999999</v>
      </c>
      <c r="W78">
        <f t="shared" si="36"/>
        <v>0.17299999999999999</v>
      </c>
      <c r="X78">
        <f t="shared" si="37"/>
        <v>0.17299999999999999</v>
      </c>
      <c r="Y78">
        <f t="shared" si="38"/>
        <v>0.17299999999999999</v>
      </c>
      <c r="Z78">
        <f t="shared" si="42"/>
        <v>225.73</v>
      </c>
      <c r="AA78">
        <f t="shared" si="29"/>
        <v>326.19127683601602</v>
      </c>
      <c r="AB78" s="4">
        <f t="shared" si="43"/>
        <v>226.422</v>
      </c>
      <c r="AC78" s="4">
        <f>SUM($AB$5:AB78)</f>
        <v>2374.0940000000001</v>
      </c>
      <c r="AD78">
        <f t="shared" si="49"/>
        <v>10.542671320387845</v>
      </c>
      <c r="AE78">
        <f t="shared" si="39"/>
        <v>153.66</v>
      </c>
      <c r="AF78" s="2">
        <v>74</v>
      </c>
      <c r="AG78">
        <f t="shared" si="44"/>
        <v>0.45500000000000002</v>
      </c>
      <c r="AH78">
        <f t="shared" si="45"/>
        <v>0.45500000000000002</v>
      </c>
      <c r="AI78">
        <f t="shared" si="34"/>
        <v>0.45500000000000002</v>
      </c>
      <c r="AJ78">
        <f t="shared" si="35"/>
        <v>0.45500000000000002</v>
      </c>
      <c r="AK78">
        <f t="shared" si="46"/>
        <v>1.82</v>
      </c>
      <c r="AL78">
        <v>3.64</v>
      </c>
      <c r="AM78">
        <f>SUM($AL$5:AL78)</f>
        <v>110.48000000000002</v>
      </c>
      <c r="AO78">
        <f t="shared" si="47"/>
        <v>7.0120689655172415</v>
      </c>
      <c r="AP78">
        <f t="shared" si="48"/>
        <v>0.51910499139414801</v>
      </c>
      <c r="AQ78" s="4">
        <f>SUM($AO$5:AO78)</f>
        <v>213.65862068965521</v>
      </c>
    </row>
    <row r="79" spans="11:43" x14ac:dyDescent="0.3">
      <c r="K79" s="2">
        <v>75</v>
      </c>
      <c r="L79" s="1">
        <f t="shared" si="30"/>
        <v>2100</v>
      </c>
      <c r="M79" s="1">
        <f t="shared" si="40"/>
        <v>2100</v>
      </c>
      <c r="N79" s="1">
        <f t="shared" si="31"/>
        <v>2100</v>
      </c>
      <c r="O79" s="1">
        <f t="shared" si="32"/>
        <v>2100</v>
      </c>
      <c r="P79" s="1">
        <f t="shared" si="41"/>
        <v>33180</v>
      </c>
      <c r="Q79" s="1">
        <f t="shared" si="33"/>
        <v>41580</v>
      </c>
      <c r="R79">
        <f t="shared" si="28"/>
        <v>3.9499999999999931</v>
      </c>
      <c r="S79" s="1">
        <f>SUM($Q$5:Q79)</f>
        <v>1280800</v>
      </c>
      <c r="U79" s="2">
        <v>75</v>
      </c>
      <c r="V79">
        <v>0.17399999999999999</v>
      </c>
      <c r="W79">
        <f t="shared" si="36"/>
        <v>0.17399999999999999</v>
      </c>
      <c r="X79">
        <f t="shared" si="37"/>
        <v>0.17399999999999999</v>
      </c>
      <c r="Y79">
        <f t="shared" si="38"/>
        <v>0.17399999999999999</v>
      </c>
      <c r="Z79">
        <f t="shared" si="42"/>
        <v>249.81</v>
      </c>
      <c r="AA79">
        <f t="shared" si="29"/>
        <v>358.91040451961766</v>
      </c>
      <c r="AB79" s="4">
        <f t="shared" si="43"/>
        <v>250.506</v>
      </c>
      <c r="AC79" s="4">
        <f>SUM($AB$5:AB79)</f>
        <v>2624.6</v>
      </c>
      <c r="AD79">
        <f t="shared" si="49"/>
        <v>10.551646227992652</v>
      </c>
      <c r="AE79">
        <f t="shared" si="39"/>
        <v>160.82999999999998</v>
      </c>
      <c r="AF79" s="2">
        <v>75</v>
      </c>
      <c r="AG79">
        <f t="shared" si="44"/>
        <v>0.46500000000000002</v>
      </c>
      <c r="AH79">
        <f t="shared" si="45"/>
        <v>0.46500000000000002</v>
      </c>
      <c r="AI79">
        <f t="shared" si="34"/>
        <v>0.46500000000000002</v>
      </c>
      <c r="AJ79">
        <f t="shared" si="35"/>
        <v>0.46500000000000002</v>
      </c>
      <c r="AK79">
        <f t="shared" si="46"/>
        <v>1.86</v>
      </c>
      <c r="AL79">
        <v>3.72</v>
      </c>
      <c r="AM79">
        <f>SUM($AL$5:AL79)</f>
        <v>114.20000000000002</v>
      </c>
      <c r="AO79">
        <f t="shared" si="47"/>
        <v>7.1689655172413795</v>
      </c>
      <c r="AP79">
        <f t="shared" si="48"/>
        <v>0.51890331890331887</v>
      </c>
      <c r="AQ79" s="4">
        <f>SUM($AO$5:AO79)</f>
        <v>220.8275862068966</v>
      </c>
    </row>
    <row r="80" spans="11:43" x14ac:dyDescent="0.3">
      <c r="K80" s="2">
        <v>76</v>
      </c>
      <c r="L80" s="1">
        <f t="shared" si="30"/>
        <v>2125</v>
      </c>
      <c r="M80" s="1">
        <f t="shared" si="40"/>
        <v>2125</v>
      </c>
      <c r="N80" s="1">
        <f t="shared" si="31"/>
        <v>2125</v>
      </c>
      <c r="O80" s="1">
        <f t="shared" si="32"/>
        <v>2125</v>
      </c>
      <c r="P80" s="1">
        <f t="shared" si="41"/>
        <v>34000</v>
      </c>
      <c r="Q80" s="1">
        <f t="shared" si="33"/>
        <v>42500</v>
      </c>
      <c r="R80">
        <f t="shared" si="28"/>
        <v>3.9999999999999929</v>
      </c>
      <c r="S80" s="1">
        <f>SUM($Q$5:Q80)</f>
        <v>1323300</v>
      </c>
      <c r="U80" s="2">
        <v>76</v>
      </c>
      <c r="V80">
        <v>0.17499999999999999</v>
      </c>
      <c r="W80">
        <f t="shared" si="36"/>
        <v>0.17499999999999999</v>
      </c>
      <c r="X80">
        <f t="shared" si="37"/>
        <v>0.17499999999999999</v>
      </c>
      <c r="Y80">
        <f t="shared" si="38"/>
        <v>0.17499999999999999</v>
      </c>
      <c r="Z80">
        <f t="shared" si="42"/>
        <v>276.44</v>
      </c>
      <c r="AA80">
        <f t="shared" si="29"/>
        <v>394.90144497157945</v>
      </c>
      <c r="AB80" s="4">
        <f t="shared" si="43"/>
        <v>277.14</v>
      </c>
      <c r="AC80" s="4">
        <f>SUM($AB$5:AB80)</f>
        <v>2901.74</v>
      </c>
      <c r="AD80">
        <f t="shared" si="49"/>
        <v>10.559323325459113</v>
      </c>
      <c r="AE80">
        <f t="shared" si="39"/>
        <v>168.16</v>
      </c>
      <c r="AF80" s="2">
        <v>76</v>
      </c>
      <c r="AG80">
        <f t="shared" si="44"/>
        <v>0.47499999999999998</v>
      </c>
      <c r="AH80">
        <f t="shared" si="45"/>
        <v>0.47499999999999998</v>
      </c>
      <c r="AI80">
        <f t="shared" si="34"/>
        <v>0.47499999999999998</v>
      </c>
      <c r="AJ80">
        <f t="shared" si="35"/>
        <v>0.47499999999999998</v>
      </c>
      <c r="AK80">
        <f t="shared" si="46"/>
        <v>1.9</v>
      </c>
      <c r="AL80">
        <v>3.8</v>
      </c>
      <c r="AM80">
        <f>SUM($AL$5:AL80)</f>
        <v>118.00000000000001</v>
      </c>
      <c r="AO80">
        <f t="shared" si="47"/>
        <v>7.3275862068965516</v>
      </c>
      <c r="AP80">
        <f t="shared" si="48"/>
        <v>0.51858823529411768</v>
      </c>
      <c r="AQ80" s="4">
        <f>SUM($AO$5:AO80)</f>
        <v>228.15517241379314</v>
      </c>
    </row>
    <row r="81" spans="11:43" x14ac:dyDescent="0.3">
      <c r="K81" s="2">
        <v>77</v>
      </c>
      <c r="L81" s="1">
        <f t="shared" si="30"/>
        <v>2150</v>
      </c>
      <c r="M81" s="1">
        <f t="shared" si="40"/>
        <v>2150</v>
      </c>
      <c r="N81" s="1">
        <f t="shared" si="31"/>
        <v>2150</v>
      </c>
      <c r="O81" s="1">
        <f t="shared" si="32"/>
        <v>2150</v>
      </c>
      <c r="P81" s="1">
        <f t="shared" si="41"/>
        <v>34830</v>
      </c>
      <c r="Q81" s="1">
        <f t="shared" si="33"/>
        <v>43430</v>
      </c>
      <c r="R81">
        <f t="shared" si="28"/>
        <v>4.0499999999999927</v>
      </c>
      <c r="S81" s="1">
        <f>SUM($Q$5:Q81)</f>
        <v>1366730</v>
      </c>
      <c r="U81" s="2">
        <v>77</v>
      </c>
      <c r="V81">
        <v>0.17599999999999999</v>
      </c>
      <c r="W81">
        <f t="shared" si="36"/>
        <v>0.17599999999999999</v>
      </c>
      <c r="X81">
        <f t="shared" si="37"/>
        <v>0.17599999999999999</v>
      </c>
      <c r="Y81">
        <f t="shared" si="38"/>
        <v>0.17599999999999999</v>
      </c>
      <c r="Z81">
        <f t="shared" si="42"/>
        <v>305.89</v>
      </c>
      <c r="AA81">
        <f t="shared" si="29"/>
        <v>434.49158946873746</v>
      </c>
      <c r="AB81" s="4">
        <f t="shared" si="43"/>
        <v>306.59399999999999</v>
      </c>
      <c r="AC81" s="4">
        <f>SUM($AB$5:AB81)</f>
        <v>3208.3339999999998</v>
      </c>
      <c r="AD81">
        <f t="shared" si="49"/>
        <v>10.56586737612605</v>
      </c>
      <c r="AE81">
        <f t="shared" si="39"/>
        <v>175.64999999999998</v>
      </c>
      <c r="AF81" s="2">
        <v>77</v>
      </c>
      <c r="AG81">
        <f t="shared" si="44"/>
        <v>0.48499999999999999</v>
      </c>
      <c r="AH81">
        <f t="shared" si="45"/>
        <v>0.48499999999999999</v>
      </c>
      <c r="AI81">
        <f t="shared" si="34"/>
        <v>0.48499999999999999</v>
      </c>
      <c r="AJ81">
        <f t="shared" si="35"/>
        <v>0.48499999999999999</v>
      </c>
      <c r="AK81">
        <f t="shared" si="46"/>
        <v>1.94</v>
      </c>
      <c r="AL81">
        <v>3.88</v>
      </c>
      <c r="AM81">
        <f>SUM($AL$5:AL81)</f>
        <v>121.88000000000001</v>
      </c>
      <c r="AO81">
        <f t="shared" si="47"/>
        <v>7.4879310344827585</v>
      </c>
      <c r="AP81">
        <f t="shared" si="48"/>
        <v>0.51816716555376463</v>
      </c>
      <c r="AQ81" s="4">
        <f>SUM($AO$5:AO81)</f>
        <v>235.64310344827589</v>
      </c>
    </row>
    <row r="82" spans="11:43" x14ac:dyDescent="0.3">
      <c r="K82" s="2">
        <v>78</v>
      </c>
      <c r="L82" s="1">
        <f t="shared" si="30"/>
        <v>2175</v>
      </c>
      <c r="M82" s="1">
        <f t="shared" si="40"/>
        <v>2175</v>
      </c>
      <c r="N82" s="1">
        <f t="shared" si="31"/>
        <v>2175</v>
      </c>
      <c r="O82" s="1">
        <f t="shared" si="32"/>
        <v>2175</v>
      </c>
      <c r="P82" s="1">
        <f t="shared" si="41"/>
        <v>35670</v>
      </c>
      <c r="Q82" s="1">
        <f t="shared" si="33"/>
        <v>44370</v>
      </c>
      <c r="R82">
        <f t="shared" si="28"/>
        <v>4.0999999999999925</v>
      </c>
      <c r="S82" s="1">
        <f>SUM($Q$5:Q82)</f>
        <v>1411100</v>
      </c>
      <c r="U82" s="2">
        <v>78</v>
      </c>
      <c r="V82">
        <v>0.17699999999999999</v>
      </c>
      <c r="W82">
        <f t="shared" si="36"/>
        <v>0.17699999999999999</v>
      </c>
      <c r="X82">
        <f t="shared" si="37"/>
        <v>0.17699999999999999</v>
      </c>
      <c r="Y82">
        <f t="shared" si="38"/>
        <v>0.17699999999999999</v>
      </c>
      <c r="Z82">
        <f t="shared" si="42"/>
        <v>338.46</v>
      </c>
      <c r="AA82">
        <f t="shared" si="29"/>
        <v>478.04074841561129</v>
      </c>
      <c r="AB82" s="4">
        <f t="shared" si="43"/>
        <v>339.16800000000001</v>
      </c>
      <c r="AC82" s="4">
        <f>SUM($AB$5:AB82)</f>
        <v>3547.502</v>
      </c>
      <c r="AD82">
        <f t="shared" si="49"/>
        <v>10.571467933201472</v>
      </c>
      <c r="AE82">
        <f t="shared" si="39"/>
        <v>183.29999999999998</v>
      </c>
      <c r="AF82" s="2">
        <v>78</v>
      </c>
      <c r="AG82">
        <f t="shared" si="44"/>
        <v>0.495</v>
      </c>
      <c r="AH82">
        <f t="shared" si="45"/>
        <v>0.495</v>
      </c>
      <c r="AI82">
        <f t="shared" si="34"/>
        <v>0.495</v>
      </c>
      <c r="AJ82">
        <f t="shared" si="35"/>
        <v>0.495</v>
      </c>
      <c r="AK82">
        <f t="shared" si="46"/>
        <v>1.98</v>
      </c>
      <c r="AL82">
        <v>3.96</v>
      </c>
      <c r="AM82">
        <f>SUM($AL$5:AL82)</f>
        <v>125.84</v>
      </c>
      <c r="AO82">
        <f t="shared" si="47"/>
        <v>7.65</v>
      </c>
      <c r="AP82">
        <f t="shared" si="48"/>
        <v>0.51764705882352935</v>
      </c>
      <c r="AQ82" s="4">
        <f>SUM($AO$5:AO82)</f>
        <v>243.2931034482759</v>
      </c>
    </row>
    <row r="83" spans="11:43" x14ac:dyDescent="0.3">
      <c r="K83" s="2">
        <v>79</v>
      </c>
      <c r="L83" s="1">
        <f t="shared" si="30"/>
        <v>2200</v>
      </c>
      <c r="M83" s="1">
        <f t="shared" si="40"/>
        <v>2200</v>
      </c>
      <c r="N83" s="1">
        <f t="shared" si="31"/>
        <v>2200</v>
      </c>
      <c r="O83" s="1">
        <f t="shared" si="32"/>
        <v>2200</v>
      </c>
      <c r="P83" s="1">
        <f t="shared" si="41"/>
        <v>36520</v>
      </c>
      <c r="Q83" s="1">
        <f t="shared" si="33"/>
        <v>45320</v>
      </c>
      <c r="R83">
        <f t="shared" si="28"/>
        <v>4.1499999999999924</v>
      </c>
      <c r="S83" s="1">
        <f>SUM($Q$5:Q83)</f>
        <v>1456420</v>
      </c>
      <c r="U83" s="2">
        <v>79</v>
      </c>
      <c r="V83">
        <v>0.17799999999999999</v>
      </c>
      <c r="W83">
        <f t="shared" si="36"/>
        <v>0.17799999999999999</v>
      </c>
      <c r="X83">
        <f t="shared" si="37"/>
        <v>0.17799999999999999</v>
      </c>
      <c r="Y83">
        <f t="shared" si="38"/>
        <v>0.17799999999999999</v>
      </c>
      <c r="Z83">
        <f t="shared" si="42"/>
        <v>374.48</v>
      </c>
      <c r="AA83">
        <f t="shared" si="29"/>
        <v>525.94482325717252</v>
      </c>
      <c r="AB83" s="4">
        <f t="shared" si="43"/>
        <v>375.19200000000001</v>
      </c>
      <c r="AC83" s="4">
        <f>SUM($AB$5:AB83)</f>
        <v>3922.694</v>
      </c>
      <c r="AD83">
        <f t="shared" si="49"/>
        <v>10.576230823830404</v>
      </c>
      <c r="AE83">
        <f t="shared" si="39"/>
        <v>191.10999999999999</v>
      </c>
      <c r="AF83" s="2">
        <v>79</v>
      </c>
      <c r="AG83">
        <f t="shared" si="44"/>
        <v>0.505</v>
      </c>
      <c r="AH83">
        <f t="shared" si="45"/>
        <v>0.505</v>
      </c>
      <c r="AI83">
        <f t="shared" si="34"/>
        <v>0.505</v>
      </c>
      <c r="AJ83">
        <f t="shared" si="35"/>
        <v>0.505</v>
      </c>
      <c r="AK83">
        <f t="shared" si="46"/>
        <v>2.02</v>
      </c>
      <c r="AL83">
        <v>4.04</v>
      </c>
      <c r="AM83">
        <f>SUM($AL$5:AL83)</f>
        <v>129.88</v>
      </c>
      <c r="AO83">
        <f t="shared" si="47"/>
        <v>7.8137931034482762</v>
      </c>
      <c r="AP83">
        <f t="shared" si="48"/>
        <v>0.51703442188879079</v>
      </c>
      <c r="AQ83" s="4">
        <f>SUM($AO$5:AO83)</f>
        <v>251.10689655172416</v>
      </c>
    </row>
    <row r="84" spans="11:43" x14ac:dyDescent="0.3">
      <c r="K84" s="2">
        <v>80</v>
      </c>
      <c r="L84" s="1">
        <f t="shared" si="30"/>
        <v>2225</v>
      </c>
      <c r="M84" s="1">
        <f t="shared" si="40"/>
        <v>2225</v>
      </c>
      <c r="N84" s="1">
        <f t="shared" si="31"/>
        <v>2225</v>
      </c>
      <c r="O84" s="1">
        <f t="shared" si="32"/>
        <v>2225</v>
      </c>
      <c r="P84" s="1">
        <f t="shared" si="41"/>
        <v>37380</v>
      </c>
      <c r="Q84" s="1">
        <f t="shared" si="33"/>
        <v>46280</v>
      </c>
      <c r="R84">
        <f t="shared" si="28"/>
        <v>4.1999999999999922</v>
      </c>
      <c r="S84" s="1">
        <f>SUM($Q$5:Q84)</f>
        <v>1502700</v>
      </c>
      <c r="U84" s="2">
        <v>80</v>
      </c>
      <c r="V84">
        <v>0.17899999999999999</v>
      </c>
      <c r="W84">
        <f t="shared" si="36"/>
        <v>0.17899999999999999</v>
      </c>
      <c r="X84">
        <f t="shared" si="37"/>
        <v>0.17899999999999999</v>
      </c>
      <c r="Y84">
        <f t="shared" si="38"/>
        <v>0.17899999999999999</v>
      </c>
      <c r="Z84">
        <f t="shared" si="42"/>
        <v>414.31</v>
      </c>
      <c r="AA84">
        <f t="shared" si="29"/>
        <v>578.63930558288985</v>
      </c>
      <c r="AB84" s="4">
        <f t="shared" si="43"/>
        <v>415.02600000000001</v>
      </c>
      <c r="AC84" s="4">
        <f>SUM($AB$5:AB84)</f>
        <v>4337.72</v>
      </c>
      <c r="AD84">
        <f t="shared" si="49"/>
        <v>10.580126821006184</v>
      </c>
      <c r="AE84">
        <f t="shared" si="39"/>
        <v>199.09</v>
      </c>
      <c r="AF84" s="2">
        <v>80</v>
      </c>
      <c r="AG84">
        <f t="shared" si="44"/>
        <v>0.51500000000000001</v>
      </c>
      <c r="AH84">
        <f t="shared" si="45"/>
        <v>0.51500000000000001</v>
      </c>
      <c r="AI84">
        <f t="shared" si="34"/>
        <v>0.51500000000000001</v>
      </c>
      <c r="AJ84">
        <f t="shared" si="35"/>
        <v>0.51500000000000001</v>
      </c>
      <c r="AK84">
        <f t="shared" si="46"/>
        <v>2.06</v>
      </c>
      <c r="AL84">
        <v>4.12</v>
      </c>
      <c r="AM84">
        <f>SUM($AL$5:AL84)</f>
        <v>134</v>
      </c>
      <c r="AO84">
        <f t="shared" si="47"/>
        <v>7.9793103448275859</v>
      </c>
      <c r="AP84">
        <f t="shared" si="48"/>
        <v>0.51633535004321529</v>
      </c>
      <c r="AQ84" s="4">
        <f>SUM($AO$5:AO84)</f>
        <v>259.08620689655174</v>
      </c>
    </row>
    <row r="85" spans="11:43" x14ac:dyDescent="0.3">
      <c r="K85" s="2">
        <v>81</v>
      </c>
      <c r="L85" s="1">
        <f t="shared" si="30"/>
        <v>2250</v>
      </c>
      <c r="M85" s="1">
        <f t="shared" si="40"/>
        <v>2250</v>
      </c>
      <c r="N85" s="1">
        <f t="shared" si="31"/>
        <v>2250</v>
      </c>
      <c r="O85" s="1">
        <f t="shared" si="32"/>
        <v>2250</v>
      </c>
      <c r="P85" s="1">
        <f t="shared" si="41"/>
        <v>38250</v>
      </c>
      <c r="Q85" s="1">
        <f t="shared" si="33"/>
        <v>47250</v>
      </c>
      <c r="R85">
        <f t="shared" si="28"/>
        <v>4.249999999999992</v>
      </c>
      <c r="S85" s="1">
        <f>SUM($Q$5:Q85)</f>
        <v>1549950</v>
      </c>
      <c r="U85" s="2">
        <v>81</v>
      </c>
      <c r="V85">
        <v>0.18</v>
      </c>
      <c r="W85">
        <f t="shared" si="36"/>
        <v>0.18</v>
      </c>
      <c r="X85">
        <f t="shared" si="37"/>
        <v>0.18</v>
      </c>
      <c r="Y85">
        <f t="shared" si="38"/>
        <v>0.18</v>
      </c>
      <c r="Z85">
        <f t="shared" si="42"/>
        <v>458.36</v>
      </c>
      <c r="AA85">
        <f t="shared" si="29"/>
        <v>636.60323614117885</v>
      </c>
      <c r="AB85" s="4">
        <f t="shared" si="43"/>
        <v>459.08000000000004</v>
      </c>
      <c r="AC85" s="4">
        <f>SUM($AB$5:AB85)</f>
        <v>4796.8</v>
      </c>
      <c r="AD85">
        <f t="shared" si="49"/>
        <v>10.58344014828066</v>
      </c>
      <c r="AE85">
        <f t="shared" si="39"/>
        <v>207.23999999999998</v>
      </c>
      <c r="AF85" s="2">
        <v>81</v>
      </c>
      <c r="AG85">
        <f t="shared" si="44"/>
        <v>0.52500000000000002</v>
      </c>
      <c r="AH85">
        <f t="shared" si="45"/>
        <v>0.52500000000000002</v>
      </c>
      <c r="AI85">
        <f t="shared" si="34"/>
        <v>0.52500000000000002</v>
      </c>
      <c r="AJ85">
        <f t="shared" si="35"/>
        <v>0.52500000000000002</v>
      </c>
      <c r="AK85">
        <f t="shared" si="46"/>
        <v>2.1</v>
      </c>
      <c r="AL85">
        <v>4.2</v>
      </c>
      <c r="AM85">
        <f>SUM($AL$5:AL85)</f>
        <v>138.19999999999999</v>
      </c>
      <c r="AO85">
        <f t="shared" si="47"/>
        <v>8.1465517241379306</v>
      </c>
      <c r="AP85">
        <f t="shared" si="48"/>
        <v>0.51555555555555566</v>
      </c>
      <c r="AQ85" s="4">
        <f>SUM($AO$5:AO85)</f>
        <v>267.23275862068965</v>
      </c>
    </row>
    <row r="86" spans="11:43" x14ac:dyDescent="0.3">
      <c r="K86" s="2">
        <v>82</v>
      </c>
      <c r="L86" s="1">
        <f t="shared" si="30"/>
        <v>2275</v>
      </c>
      <c r="M86" s="1">
        <f t="shared" si="40"/>
        <v>2275</v>
      </c>
      <c r="N86" s="1">
        <f t="shared" si="31"/>
        <v>2275</v>
      </c>
      <c r="O86" s="1">
        <f t="shared" si="32"/>
        <v>2275</v>
      </c>
      <c r="P86" s="1">
        <f t="shared" si="41"/>
        <v>39130</v>
      </c>
      <c r="Q86" s="1">
        <f t="shared" si="33"/>
        <v>48230</v>
      </c>
      <c r="R86">
        <f t="shared" si="28"/>
        <v>4.2999999999999918</v>
      </c>
      <c r="S86" s="1">
        <f>SUM($Q$5:Q86)</f>
        <v>1598180</v>
      </c>
      <c r="U86" s="2">
        <v>82</v>
      </c>
      <c r="V86">
        <v>0.18099999999999999</v>
      </c>
      <c r="W86">
        <f t="shared" si="36"/>
        <v>0.18099999999999999</v>
      </c>
      <c r="X86">
        <f t="shared" si="37"/>
        <v>0.18099999999999999</v>
      </c>
      <c r="Y86">
        <f t="shared" si="38"/>
        <v>0.18099999999999999</v>
      </c>
      <c r="Z86">
        <f t="shared" si="42"/>
        <v>507.07</v>
      </c>
      <c r="AA86">
        <f t="shared" si="29"/>
        <v>700.36355975529682</v>
      </c>
      <c r="AB86" s="4">
        <f t="shared" si="43"/>
        <v>507.79399999999998</v>
      </c>
      <c r="AC86" s="4">
        <f>SUM($AB$5:AB86)</f>
        <v>5304.5940000000001</v>
      </c>
      <c r="AD86">
        <f t="shared" si="49"/>
        <v>10.586099066044026</v>
      </c>
      <c r="AE86">
        <f t="shared" si="39"/>
        <v>215.54999999999998</v>
      </c>
      <c r="AF86" s="2">
        <v>82</v>
      </c>
      <c r="AG86">
        <f t="shared" si="44"/>
        <v>0.53749999999999998</v>
      </c>
      <c r="AH86">
        <f t="shared" si="45"/>
        <v>0.53749999999999998</v>
      </c>
      <c r="AI86">
        <f t="shared" si="34"/>
        <v>0.53749999999999998</v>
      </c>
      <c r="AJ86">
        <f t="shared" si="35"/>
        <v>0.53749999999999998</v>
      </c>
      <c r="AK86">
        <f t="shared" si="46"/>
        <v>2.15</v>
      </c>
      <c r="AL86">
        <v>4.3</v>
      </c>
      <c r="AM86">
        <f>SUM($AL$5:AL86)</f>
        <v>142.5</v>
      </c>
      <c r="AO86">
        <f t="shared" si="47"/>
        <v>8.315517241379311</v>
      </c>
      <c r="AP86">
        <f t="shared" si="48"/>
        <v>0.51710553597346043</v>
      </c>
      <c r="AQ86" s="4">
        <f>SUM($AO$5:AO86)</f>
        <v>275.54827586206898</v>
      </c>
    </row>
    <row r="87" spans="11:43" x14ac:dyDescent="0.3">
      <c r="K87" s="2">
        <v>83</v>
      </c>
      <c r="L87" s="1">
        <f t="shared" si="30"/>
        <v>2300</v>
      </c>
      <c r="M87" s="1">
        <f t="shared" si="40"/>
        <v>2300</v>
      </c>
      <c r="N87" s="1">
        <f t="shared" si="31"/>
        <v>2300</v>
      </c>
      <c r="O87" s="1">
        <f t="shared" si="32"/>
        <v>2300</v>
      </c>
      <c r="P87" s="1">
        <f t="shared" si="41"/>
        <v>40020</v>
      </c>
      <c r="Q87" s="1">
        <f t="shared" si="33"/>
        <v>49220</v>
      </c>
      <c r="R87">
        <f t="shared" si="28"/>
        <v>4.3499999999999917</v>
      </c>
      <c r="S87" s="1">
        <f>SUM($Q$5:Q87)</f>
        <v>1647400</v>
      </c>
      <c r="U87" s="2">
        <v>83</v>
      </c>
      <c r="V87">
        <v>0.182</v>
      </c>
      <c r="W87">
        <f t="shared" si="36"/>
        <v>0.182</v>
      </c>
      <c r="X87">
        <f t="shared" si="37"/>
        <v>0.182</v>
      </c>
      <c r="Y87">
        <f t="shared" si="38"/>
        <v>0.182</v>
      </c>
      <c r="Z87">
        <f t="shared" si="42"/>
        <v>560.92999999999995</v>
      </c>
      <c r="AA87">
        <f t="shared" si="29"/>
        <v>770.49991573082661</v>
      </c>
      <c r="AB87" s="4">
        <f t="shared" si="43"/>
        <v>561.6579999999999</v>
      </c>
      <c r="AC87" s="4">
        <f>SUM($AB$5:AB87)</f>
        <v>5866.2520000000004</v>
      </c>
      <c r="AD87">
        <f t="shared" si="49"/>
        <v>10.588143032247149</v>
      </c>
      <c r="AE87">
        <f t="shared" si="39"/>
        <v>224.04</v>
      </c>
      <c r="AF87" s="2">
        <v>83</v>
      </c>
      <c r="AG87">
        <f t="shared" si="44"/>
        <v>0.55000000000000004</v>
      </c>
      <c r="AH87">
        <f t="shared" si="45"/>
        <v>0.55000000000000004</v>
      </c>
      <c r="AI87">
        <f t="shared" si="34"/>
        <v>0.55000000000000004</v>
      </c>
      <c r="AJ87">
        <f t="shared" si="35"/>
        <v>0.55000000000000004</v>
      </c>
      <c r="AK87">
        <f t="shared" si="46"/>
        <v>2.2000000000000002</v>
      </c>
      <c r="AL87">
        <v>4.4000000000000004</v>
      </c>
      <c r="AM87">
        <f>SUM($AL$5:AL87)</f>
        <v>146.9</v>
      </c>
      <c r="AO87">
        <f t="shared" si="47"/>
        <v>8.4862068965517246</v>
      </c>
      <c r="AP87">
        <f t="shared" si="48"/>
        <v>0.51848841934173107</v>
      </c>
      <c r="AQ87" s="4">
        <f>SUM($AO$5:AO87)</f>
        <v>284.0344827586207</v>
      </c>
    </row>
    <row r="88" spans="11:43" x14ac:dyDescent="0.3">
      <c r="K88" s="2">
        <v>84</v>
      </c>
      <c r="L88" s="1">
        <f t="shared" si="30"/>
        <v>2325</v>
      </c>
      <c r="M88" s="1">
        <f t="shared" si="40"/>
        <v>2325</v>
      </c>
      <c r="N88" s="1">
        <f t="shared" si="31"/>
        <v>2325</v>
      </c>
      <c r="O88" s="1">
        <f t="shared" si="32"/>
        <v>2325</v>
      </c>
      <c r="P88" s="1">
        <f t="shared" si="41"/>
        <v>40920</v>
      </c>
      <c r="Q88" s="1">
        <f t="shared" si="33"/>
        <v>50220</v>
      </c>
      <c r="R88">
        <f t="shared" si="28"/>
        <v>4.3999999999999915</v>
      </c>
      <c r="S88" s="1">
        <f>SUM($Q$5:Q88)</f>
        <v>1697620</v>
      </c>
      <c r="U88" s="2">
        <v>84</v>
      </c>
      <c r="V88">
        <v>0.183</v>
      </c>
      <c r="W88">
        <f t="shared" si="36"/>
        <v>0.183</v>
      </c>
      <c r="X88">
        <f t="shared" si="37"/>
        <v>0.183</v>
      </c>
      <c r="Y88">
        <f t="shared" si="38"/>
        <v>0.183</v>
      </c>
      <c r="Z88">
        <f t="shared" si="42"/>
        <v>620.48</v>
      </c>
      <c r="AA88">
        <f t="shared" si="29"/>
        <v>847.64990730390934</v>
      </c>
      <c r="AB88" s="4">
        <f t="shared" si="43"/>
        <v>621.21199999999999</v>
      </c>
      <c r="AC88" s="4">
        <f>SUM($AB$5:AB88)</f>
        <v>6487.4639999999999</v>
      </c>
      <c r="AD88">
        <f t="shared" si="49"/>
        <v>10.589589400523529</v>
      </c>
      <c r="AE88">
        <f t="shared" si="39"/>
        <v>232.7</v>
      </c>
      <c r="AF88" s="2">
        <v>84</v>
      </c>
      <c r="AG88">
        <f t="shared" si="44"/>
        <v>0.5625</v>
      </c>
      <c r="AH88">
        <f t="shared" si="45"/>
        <v>0.5625</v>
      </c>
      <c r="AI88">
        <f t="shared" si="34"/>
        <v>0.5625</v>
      </c>
      <c r="AJ88">
        <f t="shared" si="35"/>
        <v>0.5625</v>
      </c>
      <c r="AK88">
        <f t="shared" si="46"/>
        <v>2.25</v>
      </c>
      <c r="AL88">
        <v>4.5</v>
      </c>
      <c r="AM88">
        <f>SUM($AL$5:AL88)</f>
        <v>151.4</v>
      </c>
      <c r="AO88">
        <f t="shared" si="47"/>
        <v>8.658620689655173</v>
      </c>
      <c r="AP88">
        <f t="shared" si="48"/>
        <v>0.51971326164874554</v>
      </c>
      <c r="AQ88" s="4">
        <f>SUM($AO$5:AO88)</f>
        <v>292.69310344827585</v>
      </c>
    </row>
    <row r="89" spans="11:43" x14ac:dyDescent="0.3">
      <c r="K89" s="2">
        <v>85</v>
      </c>
      <c r="L89" s="1">
        <f t="shared" si="30"/>
        <v>2350</v>
      </c>
      <c r="M89" s="1">
        <f t="shared" si="40"/>
        <v>2350</v>
      </c>
      <c r="N89" s="1">
        <f t="shared" si="31"/>
        <v>2350</v>
      </c>
      <c r="O89" s="1">
        <f t="shared" si="32"/>
        <v>2350</v>
      </c>
      <c r="P89" s="1">
        <f t="shared" si="41"/>
        <v>41830</v>
      </c>
      <c r="Q89" s="1">
        <f t="shared" si="33"/>
        <v>51230</v>
      </c>
      <c r="R89">
        <f t="shared" si="28"/>
        <v>4.4499999999999913</v>
      </c>
      <c r="S89" s="1">
        <f>SUM($Q$5:Q89)</f>
        <v>1748850</v>
      </c>
      <c r="U89" s="2">
        <v>85</v>
      </c>
      <c r="V89">
        <v>0.184</v>
      </c>
      <c r="W89">
        <f t="shared" ref="W89:W104" si="50">V89</f>
        <v>0.184</v>
      </c>
      <c r="X89">
        <f t="shared" ref="X89:X104" si="51">V89</f>
        <v>0.184</v>
      </c>
      <c r="Y89">
        <f t="shared" ref="Y89:Y104" si="52">V89</f>
        <v>0.184</v>
      </c>
      <c r="Z89">
        <f t="shared" si="42"/>
        <v>686.34</v>
      </c>
      <c r="AA89">
        <f t="shared" si="29"/>
        <v>932.51489803430036</v>
      </c>
      <c r="AB89" s="4">
        <f t="shared" si="43"/>
        <v>687.07600000000002</v>
      </c>
      <c r="AC89" s="4">
        <f>SUM($AB$5:AB89)</f>
        <v>7174.54</v>
      </c>
      <c r="AD89">
        <f t="shared" si="49"/>
        <v>10.590825629244339</v>
      </c>
      <c r="AE89">
        <f t="shared" si="39"/>
        <v>241.53</v>
      </c>
      <c r="AF89" s="2">
        <v>85</v>
      </c>
      <c r="AG89">
        <f t="shared" si="44"/>
        <v>0.57499999999999996</v>
      </c>
      <c r="AH89">
        <f t="shared" si="45"/>
        <v>0.57499999999999996</v>
      </c>
      <c r="AI89">
        <f t="shared" si="34"/>
        <v>0.57499999999999996</v>
      </c>
      <c r="AJ89">
        <f t="shared" si="35"/>
        <v>0.57499999999999996</v>
      </c>
      <c r="AK89">
        <f t="shared" si="46"/>
        <v>2.2999999999999998</v>
      </c>
      <c r="AL89">
        <v>4.5999999999999996</v>
      </c>
      <c r="AM89">
        <f>SUM($AL$5:AL89)</f>
        <v>156</v>
      </c>
      <c r="AO89">
        <f t="shared" si="47"/>
        <v>8.8327586206896544</v>
      </c>
      <c r="AP89">
        <f t="shared" si="48"/>
        <v>0.52078860042943587</v>
      </c>
      <c r="AQ89" s="4">
        <f>SUM($AO$5:AO89)</f>
        <v>301.52586206896552</v>
      </c>
    </row>
    <row r="90" spans="11:43" x14ac:dyDescent="0.3">
      <c r="K90" s="2">
        <v>86</v>
      </c>
      <c r="L90" s="1">
        <f t="shared" si="30"/>
        <v>2375</v>
      </c>
      <c r="M90" s="1">
        <f t="shared" si="40"/>
        <v>2375</v>
      </c>
      <c r="N90" s="1">
        <f t="shared" si="31"/>
        <v>2375</v>
      </c>
      <c r="O90" s="1">
        <f t="shared" si="32"/>
        <v>2375</v>
      </c>
      <c r="P90" s="1">
        <f t="shared" si="41"/>
        <v>42750</v>
      </c>
      <c r="Q90" s="1">
        <f t="shared" si="33"/>
        <v>52250</v>
      </c>
      <c r="R90">
        <f t="shared" si="28"/>
        <v>4.4999999999999911</v>
      </c>
      <c r="S90" s="1">
        <f>SUM($Q$5:Q90)</f>
        <v>1801100</v>
      </c>
      <c r="U90" s="2">
        <v>86</v>
      </c>
      <c r="V90">
        <v>0.185</v>
      </c>
      <c r="W90">
        <f t="shared" si="50"/>
        <v>0.185</v>
      </c>
      <c r="X90">
        <f t="shared" si="51"/>
        <v>0.185</v>
      </c>
      <c r="Y90">
        <f t="shared" si="52"/>
        <v>0.185</v>
      </c>
      <c r="Z90">
        <f t="shared" si="42"/>
        <v>759.15</v>
      </c>
      <c r="AA90">
        <f t="shared" si="29"/>
        <v>1025.8663878377304</v>
      </c>
      <c r="AB90" s="4">
        <f t="shared" si="43"/>
        <v>759.89</v>
      </c>
      <c r="AC90" s="4">
        <f>SUM($AB$5:AB90)</f>
        <v>7934.43</v>
      </c>
      <c r="AD90">
        <f t="shared" si="49"/>
        <v>10.591480429407325</v>
      </c>
      <c r="AE90">
        <f t="shared" si="39"/>
        <v>250.54</v>
      </c>
      <c r="AF90" s="2">
        <v>86</v>
      </c>
      <c r="AG90">
        <f t="shared" si="44"/>
        <v>0.58750000000000002</v>
      </c>
      <c r="AH90">
        <f t="shared" si="45"/>
        <v>0.58750000000000002</v>
      </c>
      <c r="AI90">
        <f t="shared" si="34"/>
        <v>0.58750000000000002</v>
      </c>
      <c r="AJ90">
        <f t="shared" si="35"/>
        <v>0.58750000000000002</v>
      </c>
      <c r="AK90">
        <f t="shared" si="46"/>
        <v>2.35</v>
      </c>
      <c r="AL90">
        <v>4.7</v>
      </c>
      <c r="AM90">
        <f>SUM($AL$5:AL90)</f>
        <v>160.69999999999999</v>
      </c>
      <c r="AO90">
        <f t="shared" si="47"/>
        <v>9.0086206896551726</v>
      </c>
      <c r="AP90">
        <f t="shared" si="48"/>
        <v>0.52172248803827748</v>
      </c>
      <c r="AQ90" s="4">
        <f>SUM($AO$5:AO90)</f>
        <v>310.5344827586207</v>
      </c>
    </row>
    <row r="91" spans="11:43" x14ac:dyDescent="0.3">
      <c r="K91" s="2">
        <v>87</v>
      </c>
      <c r="L91" s="1">
        <f t="shared" si="30"/>
        <v>2400</v>
      </c>
      <c r="M91" s="1">
        <f t="shared" si="40"/>
        <v>2400</v>
      </c>
      <c r="N91" s="1">
        <f t="shared" si="31"/>
        <v>2400</v>
      </c>
      <c r="O91" s="1">
        <f t="shared" si="32"/>
        <v>2400</v>
      </c>
      <c r="P91" s="1">
        <f t="shared" si="41"/>
        <v>43680</v>
      </c>
      <c r="Q91" s="1">
        <f t="shared" si="33"/>
        <v>53280</v>
      </c>
      <c r="R91">
        <f t="shared" si="28"/>
        <v>4.5499999999999909</v>
      </c>
      <c r="S91" s="1">
        <f>SUM($Q$5:Q91)</f>
        <v>1854380</v>
      </c>
      <c r="U91" s="2">
        <v>87</v>
      </c>
      <c r="V91">
        <v>0.186</v>
      </c>
      <c r="W91">
        <f t="shared" si="50"/>
        <v>0.186</v>
      </c>
      <c r="X91">
        <f t="shared" si="51"/>
        <v>0.186</v>
      </c>
      <c r="Y91">
        <f t="shared" si="52"/>
        <v>0.186</v>
      </c>
      <c r="Z91">
        <f t="shared" si="42"/>
        <v>839.65</v>
      </c>
      <c r="AA91">
        <f t="shared" si="29"/>
        <v>1128.5530266215035</v>
      </c>
      <c r="AB91" s="4">
        <f t="shared" si="43"/>
        <v>840.39400000000001</v>
      </c>
      <c r="AC91" s="4">
        <f>SUM($AB$5:AB91)</f>
        <v>8774.8240000000005</v>
      </c>
      <c r="AD91">
        <f t="shared" si="49"/>
        <v>10.591737528719772</v>
      </c>
      <c r="AE91">
        <f t="shared" si="39"/>
        <v>259.73</v>
      </c>
      <c r="AF91" s="2">
        <v>87</v>
      </c>
      <c r="AG91">
        <f t="shared" si="44"/>
        <v>0.6</v>
      </c>
      <c r="AH91">
        <f t="shared" si="45"/>
        <v>0.6</v>
      </c>
      <c r="AI91">
        <f t="shared" si="34"/>
        <v>0.6</v>
      </c>
      <c r="AJ91">
        <f t="shared" si="35"/>
        <v>0.6</v>
      </c>
      <c r="AK91">
        <f t="shared" si="46"/>
        <v>2.4</v>
      </c>
      <c r="AL91">
        <v>4.8</v>
      </c>
      <c r="AM91">
        <f>SUM($AL$5:AL91)</f>
        <v>165.5</v>
      </c>
      <c r="AO91">
        <f t="shared" si="47"/>
        <v>9.1862068965517238</v>
      </c>
      <c r="AP91">
        <f t="shared" si="48"/>
        <v>0.52252252252252251</v>
      </c>
      <c r="AQ91" s="4">
        <f>SUM($AO$5:AO91)</f>
        <v>319.72068965517241</v>
      </c>
    </row>
    <row r="92" spans="11:43" x14ac:dyDescent="0.3">
      <c r="K92" s="2">
        <v>88</v>
      </c>
      <c r="L92" s="1">
        <f t="shared" si="30"/>
        <v>2425</v>
      </c>
      <c r="M92" s="1">
        <f t="shared" si="40"/>
        <v>2425</v>
      </c>
      <c r="N92" s="1">
        <f t="shared" si="31"/>
        <v>2425</v>
      </c>
      <c r="O92" s="1">
        <f t="shared" si="32"/>
        <v>2425</v>
      </c>
      <c r="P92" s="1">
        <f t="shared" si="41"/>
        <v>44620</v>
      </c>
      <c r="Q92" s="1">
        <f t="shared" si="33"/>
        <v>54320</v>
      </c>
      <c r="R92">
        <f t="shared" si="28"/>
        <v>4.5999999999999908</v>
      </c>
      <c r="S92" s="1">
        <f>SUM($Q$5:Q92)</f>
        <v>1908700</v>
      </c>
      <c r="U92" s="2">
        <v>88</v>
      </c>
      <c r="V92">
        <v>0.187</v>
      </c>
      <c r="W92">
        <f t="shared" si="50"/>
        <v>0.187</v>
      </c>
      <c r="X92">
        <f t="shared" si="51"/>
        <v>0.187</v>
      </c>
      <c r="Y92">
        <f t="shared" si="52"/>
        <v>0.187</v>
      </c>
      <c r="Z92">
        <f t="shared" si="42"/>
        <v>928.65</v>
      </c>
      <c r="AA92">
        <f t="shared" si="29"/>
        <v>1241.5083292836539</v>
      </c>
      <c r="AB92" s="4">
        <f t="shared" si="43"/>
        <v>929.39800000000002</v>
      </c>
      <c r="AC92" s="4">
        <f>SUM($AB$5:AB92)</f>
        <v>9704.2219999999998</v>
      </c>
      <c r="AD92">
        <f t="shared" si="49"/>
        <v>10.591642635795306</v>
      </c>
      <c r="AE92">
        <f t="shared" si="39"/>
        <v>269.08999999999997</v>
      </c>
      <c r="AF92" s="2">
        <v>88</v>
      </c>
      <c r="AG92">
        <f t="shared" si="44"/>
        <v>0.61250000000000004</v>
      </c>
      <c r="AH92">
        <f t="shared" si="45"/>
        <v>0.61250000000000004</v>
      </c>
      <c r="AI92">
        <f t="shared" si="34"/>
        <v>0.61250000000000004</v>
      </c>
      <c r="AJ92">
        <f t="shared" si="35"/>
        <v>0.61250000000000004</v>
      </c>
      <c r="AK92">
        <f t="shared" si="46"/>
        <v>2.4500000000000002</v>
      </c>
      <c r="AL92">
        <v>4.9000000000000004</v>
      </c>
      <c r="AM92">
        <f>SUM($AL$5:AL92)</f>
        <v>170.4</v>
      </c>
      <c r="AO92">
        <f t="shared" si="47"/>
        <v>9.36551724137931</v>
      </c>
      <c r="AP92">
        <f t="shared" si="48"/>
        <v>0.52319587628865982</v>
      </c>
      <c r="AQ92" s="4">
        <f>SUM($AO$5:AO92)</f>
        <v>329.08620689655174</v>
      </c>
    </row>
    <row r="93" spans="11:43" x14ac:dyDescent="0.3">
      <c r="K93" s="2">
        <v>89</v>
      </c>
      <c r="L93" s="1">
        <f t="shared" si="30"/>
        <v>2450</v>
      </c>
      <c r="M93" s="1">
        <f t="shared" si="40"/>
        <v>2450</v>
      </c>
      <c r="N93" s="1">
        <f t="shared" si="31"/>
        <v>2450</v>
      </c>
      <c r="O93" s="1">
        <f t="shared" si="32"/>
        <v>2450</v>
      </c>
      <c r="P93" s="1">
        <f t="shared" si="41"/>
        <v>45570</v>
      </c>
      <c r="Q93" s="1">
        <f t="shared" si="33"/>
        <v>55370</v>
      </c>
      <c r="R93">
        <f t="shared" si="28"/>
        <v>4.6499999999999906</v>
      </c>
      <c r="S93" s="1">
        <f>SUM($Q$5:Q93)</f>
        <v>1964070</v>
      </c>
      <c r="U93" s="2">
        <v>89</v>
      </c>
      <c r="V93">
        <v>0.188</v>
      </c>
      <c r="W93">
        <f t="shared" si="50"/>
        <v>0.188</v>
      </c>
      <c r="X93">
        <f t="shared" si="51"/>
        <v>0.188</v>
      </c>
      <c r="Y93">
        <f t="shared" si="52"/>
        <v>0.188</v>
      </c>
      <c r="Z93">
        <f t="shared" si="42"/>
        <v>1027.06</v>
      </c>
      <c r="AA93">
        <f t="shared" si="29"/>
        <v>1365.7591622120192</v>
      </c>
      <c r="AB93" s="4">
        <f t="shared" si="43"/>
        <v>1027.8119999999999</v>
      </c>
      <c r="AC93" s="4">
        <f>SUM($AB$5:AB93)</f>
        <v>10732.034</v>
      </c>
      <c r="AD93">
        <f t="shared" si="49"/>
        <v>10.591390015603517</v>
      </c>
      <c r="AE93">
        <f t="shared" si="39"/>
        <v>278.64</v>
      </c>
      <c r="AF93" s="2">
        <v>89</v>
      </c>
      <c r="AG93">
        <f t="shared" si="44"/>
        <v>0.625</v>
      </c>
      <c r="AH93">
        <f t="shared" si="45"/>
        <v>0.625</v>
      </c>
      <c r="AI93">
        <f t="shared" si="34"/>
        <v>0.625</v>
      </c>
      <c r="AJ93">
        <f t="shared" si="35"/>
        <v>0.625</v>
      </c>
      <c r="AK93">
        <f t="shared" si="46"/>
        <v>2.5</v>
      </c>
      <c r="AL93">
        <v>5</v>
      </c>
      <c r="AM93">
        <f>SUM($AL$5:AL93)</f>
        <v>175.4</v>
      </c>
      <c r="AO93">
        <f t="shared" si="47"/>
        <v>9.546551724137931</v>
      </c>
      <c r="AP93">
        <f t="shared" si="48"/>
        <v>0.52374932273794472</v>
      </c>
      <c r="AQ93" s="4">
        <f>SUM($AO$5:AO93)</f>
        <v>338.63275862068969</v>
      </c>
    </row>
    <row r="94" spans="11:43" x14ac:dyDescent="0.3">
      <c r="K94" s="2">
        <v>90</v>
      </c>
      <c r="L94" s="1">
        <f t="shared" si="30"/>
        <v>2475</v>
      </c>
      <c r="M94" s="1">
        <f t="shared" si="40"/>
        <v>2475</v>
      </c>
      <c r="N94" s="1">
        <f t="shared" si="31"/>
        <v>2475</v>
      </c>
      <c r="O94" s="1">
        <f t="shared" si="32"/>
        <v>2475</v>
      </c>
      <c r="P94" s="1">
        <f t="shared" si="41"/>
        <v>46530</v>
      </c>
      <c r="Q94" s="1">
        <f t="shared" si="33"/>
        <v>56430</v>
      </c>
      <c r="R94">
        <f t="shared" si="28"/>
        <v>4.6999999999999904</v>
      </c>
      <c r="S94" s="1">
        <f>SUM($Q$5:Q94)</f>
        <v>2020500</v>
      </c>
      <c r="U94" s="2">
        <v>90</v>
      </c>
      <c r="V94">
        <v>0.189</v>
      </c>
      <c r="W94">
        <f t="shared" si="50"/>
        <v>0.189</v>
      </c>
      <c r="X94">
        <f t="shared" si="51"/>
        <v>0.189</v>
      </c>
      <c r="Y94">
        <f t="shared" si="52"/>
        <v>0.189</v>
      </c>
      <c r="Z94">
        <f t="shared" si="42"/>
        <v>1135.8499999999999</v>
      </c>
      <c r="AA94">
        <f t="shared" si="29"/>
        <v>1502.4350784332212</v>
      </c>
      <c r="AB94" s="4">
        <f t="shared" si="43"/>
        <v>1136.606</v>
      </c>
      <c r="AC94" s="4">
        <f>SUM($AB$5:AB94)</f>
        <v>11868.64</v>
      </c>
      <c r="AD94">
        <f t="shared" si="49"/>
        <v>10.590778970696512</v>
      </c>
      <c r="AE94">
        <f t="shared" si="39"/>
        <v>288.37</v>
      </c>
      <c r="AF94" s="2">
        <v>90</v>
      </c>
      <c r="AG94">
        <f t="shared" si="44"/>
        <v>0.63749999999999996</v>
      </c>
      <c r="AH94">
        <f t="shared" si="45"/>
        <v>0.63749999999999996</v>
      </c>
      <c r="AI94">
        <f t="shared" si="34"/>
        <v>0.63749999999999996</v>
      </c>
      <c r="AJ94">
        <f t="shared" si="35"/>
        <v>0.63749999999999996</v>
      </c>
      <c r="AK94">
        <f t="shared" si="46"/>
        <v>2.5499999999999998</v>
      </c>
      <c r="AL94">
        <v>5.0999999999999996</v>
      </c>
      <c r="AM94">
        <f>SUM($AL$5:AL94)</f>
        <v>180.5</v>
      </c>
      <c r="AO94">
        <f t="shared" si="47"/>
        <v>9.7293103448275868</v>
      </c>
      <c r="AP94">
        <f t="shared" si="48"/>
        <v>0.5241892610313662</v>
      </c>
      <c r="AQ94" s="4">
        <f>SUM($AO$5:AO94)</f>
        <v>348.36206896551727</v>
      </c>
    </row>
    <row r="95" spans="11:43" x14ac:dyDescent="0.3">
      <c r="K95" s="2">
        <v>91</v>
      </c>
      <c r="L95" s="1">
        <f t="shared" si="30"/>
        <v>2500</v>
      </c>
      <c r="M95" s="1">
        <f t="shared" si="40"/>
        <v>2500</v>
      </c>
      <c r="N95" s="1">
        <f t="shared" si="31"/>
        <v>2500</v>
      </c>
      <c r="O95" s="1">
        <f t="shared" si="32"/>
        <v>2500</v>
      </c>
      <c r="P95" s="1">
        <f t="shared" si="41"/>
        <v>47500</v>
      </c>
      <c r="Q95" s="1">
        <f t="shared" si="33"/>
        <v>57500</v>
      </c>
      <c r="R95">
        <f t="shared" si="28"/>
        <v>4.7499999999999902</v>
      </c>
      <c r="S95" s="1">
        <f>SUM($Q$5:Q95)</f>
        <v>2078000</v>
      </c>
      <c r="U95" s="2">
        <v>91</v>
      </c>
      <c r="V95">
        <v>0.19</v>
      </c>
      <c r="W95">
        <f t="shared" si="50"/>
        <v>0.19</v>
      </c>
      <c r="X95">
        <f t="shared" si="51"/>
        <v>0.19</v>
      </c>
      <c r="Y95">
        <f t="shared" si="52"/>
        <v>0.19</v>
      </c>
      <c r="Z95">
        <f t="shared" si="42"/>
        <v>1256.1199999999999</v>
      </c>
      <c r="AA95">
        <f t="shared" si="29"/>
        <v>1652.7785862765434</v>
      </c>
      <c r="AB95" s="4">
        <f t="shared" si="43"/>
        <v>1256.8799999999999</v>
      </c>
      <c r="AC95" s="4">
        <f>SUM($AB$5:AB95)</f>
        <v>13125.519999999999</v>
      </c>
      <c r="AD95">
        <f t="shared" si="49"/>
        <v>10.589924372126875</v>
      </c>
      <c r="AE95">
        <f t="shared" si="39"/>
        <v>298.27999999999997</v>
      </c>
      <c r="AF95" s="2">
        <v>91</v>
      </c>
      <c r="AG95">
        <f t="shared" si="44"/>
        <v>0.65</v>
      </c>
      <c r="AH95">
        <f t="shared" si="45"/>
        <v>0.65</v>
      </c>
      <c r="AI95">
        <f t="shared" si="34"/>
        <v>0.65</v>
      </c>
      <c r="AJ95">
        <f t="shared" si="35"/>
        <v>0.65</v>
      </c>
      <c r="AK95">
        <f t="shared" si="46"/>
        <v>2.6</v>
      </c>
      <c r="AL95">
        <v>5.2</v>
      </c>
      <c r="AM95">
        <f>SUM($AL$5:AL95)</f>
        <v>185.7</v>
      </c>
      <c r="AO95">
        <f t="shared" si="47"/>
        <v>9.9137931034482758</v>
      </c>
      <c r="AP95">
        <f t="shared" si="48"/>
        <v>0.52452173913043476</v>
      </c>
      <c r="AQ95" s="4">
        <f>SUM($AO$5:AO95)</f>
        <v>358.27586206896552</v>
      </c>
    </row>
    <row r="96" spans="11:43" x14ac:dyDescent="0.3">
      <c r="K96" s="2">
        <v>92</v>
      </c>
      <c r="L96" s="1">
        <f t="shared" si="30"/>
        <v>2525</v>
      </c>
      <c r="M96" s="1">
        <f t="shared" si="40"/>
        <v>2525</v>
      </c>
      <c r="N96" s="1">
        <f t="shared" si="31"/>
        <v>2525</v>
      </c>
      <c r="O96" s="1">
        <f t="shared" si="32"/>
        <v>2525</v>
      </c>
      <c r="P96" s="1">
        <f t="shared" si="41"/>
        <v>48480</v>
      </c>
      <c r="Q96" s="1">
        <f t="shared" si="33"/>
        <v>58580</v>
      </c>
      <c r="R96">
        <f t="shared" si="28"/>
        <v>4.7999999999999901</v>
      </c>
      <c r="S96" s="1">
        <f>SUM($Q$5:Q96)</f>
        <v>2136580</v>
      </c>
      <c r="U96" s="2">
        <v>92</v>
      </c>
      <c r="V96">
        <v>0.191</v>
      </c>
      <c r="W96">
        <f t="shared" si="50"/>
        <v>0.191</v>
      </c>
      <c r="X96">
        <f t="shared" si="51"/>
        <v>0.191</v>
      </c>
      <c r="Y96">
        <f t="shared" si="52"/>
        <v>0.191</v>
      </c>
      <c r="Z96">
        <f t="shared" si="42"/>
        <v>1389.08</v>
      </c>
      <c r="AA96">
        <f t="shared" si="29"/>
        <v>1818.1564449041978</v>
      </c>
      <c r="AB96" s="4">
        <f t="shared" si="43"/>
        <v>1389.8439999999998</v>
      </c>
      <c r="AC96" s="4">
        <f>SUM($AB$5:AB96)</f>
        <v>14515.363999999998</v>
      </c>
      <c r="AD96">
        <f t="shared" si="49"/>
        <v>10.5888680981782</v>
      </c>
      <c r="AE96">
        <f t="shared" si="39"/>
        <v>308.38</v>
      </c>
      <c r="AF96" s="2">
        <v>92</v>
      </c>
      <c r="AG96">
        <f t="shared" si="44"/>
        <v>0.66249999999999998</v>
      </c>
      <c r="AH96">
        <f t="shared" si="45"/>
        <v>0.66249999999999998</v>
      </c>
      <c r="AI96">
        <f t="shared" si="34"/>
        <v>0.66249999999999998</v>
      </c>
      <c r="AJ96">
        <f t="shared" si="35"/>
        <v>0.66249999999999998</v>
      </c>
      <c r="AK96">
        <f t="shared" si="46"/>
        <v>2.65</v>
      </c>
      <c r="AL96">
        <v>5.3</v>
      </c>
      <c r="AM96">
        <f>SUM($AL$5:AL96)</f>
        <v>191</v>
      </c>
      <c r="AO96">
        <f t="shared" si="47"/>
        <v>10.1</v>
      </c>
      <c r="AP96">
        <f t="shared" si="48"/>
        <v>0.52475247524752477</v>
      </c>
      <c r="AQ96" s="4">
        <f>SUM($AO$5:AO96)</f>
        <v>368.37586206896555</v>
      </c>
    </row>
    <row r="97" spans="11:43" x14ac:dyDescent="0.3">
      <c r="K97" s="2">
        <v>93</v>
      </c>
      <c r="L97" s="1">
        <f t="shared" si="30"/>
        <v>2550</v>
      </c>
      <c r="M97" s="1">
        <f t="shared" si="40"/>
        <v>2550</v>
      </c>
      <c r="N97" s="1">
        <f t="shared" si="31"/>
        <v>2550</v>
      </c>
      <c r="O97" s="1">
        <f t="shared" si="32"/>
        <v>2550</v>
      </c>
      <c r="P97" s="1">
        <f t="shared" si="41"/>
        <v>49470</v>
      </c>
      <c r="Q97" s="1">
        <f t="shared" si="33"/>
        <v>59670</v>
      </c>
      <c r="R97">
        <f t="shared" si="28"/>
        <v>4.8499999999999899</v>
      </c>
      <c r="S97" s="1">
        <f>SUM($Q$5:Q97)</f>
        <v>2196250</v>
      </c>
      <c r="U97" s="2">
        <v>93</v>
      </c>
      <c r="V97">
        <v>0.192</v>
      </c>
      <c r="W97">
        <f t="shared" si="50"/>
        <v>0.192</v>
      </c>
      <c r="X97">
        <f t="shared" si="51"/>
        <v>0.192</v>
      </c>
      <c r="Y97">
        <f t="shared" si="52"/>
        <v>0.192</v>
      </c>
      <c r="Z97">
        <f t="shared" si="42"/>
        <v>1536.06</v>
      </c>
      <c r="AA97">
        <f t="shared" si="29"/>
        <v>2000.0720893946177</v>
      </c>
      <c r="AB97" s="4">
        <f t="shared" si="43"/>
        <v>1536.828</v>
      </c>
      <c r="AC97" s="4">
        <f>SUM($AB$5:AB97)</f>
        <v>16052.191999999997</v>
      </c>
      <c r="AD97">
        <f t="shared" si="49"/>
        <v>10.587595323134851</v>
      </c>
      <c r="AE97">
        <f t="shared" si="39"/>
        <v>318.67</v>
      </c>
      <c r="AF97" s="2">
        <v>93</v>
      </c>
      <c r="AG97">
        <f t="shared" si="44"/>
        <v>0.67500000000000004</v>
      </c>
      <c r="AH97">
        <f t="shared" si="45"/>
        <v>0.67500000000000004</v>
      </c>
      <c r="AI97">
        <f t="shared" si="34"/>
        <v>0.67500000000000004</v>
      </c>
      <c r="AJ97">
        <f t="shared" si="35"/>
        <v>0.67500000000000004</v>
      </c>
      <c r="AK97">
        <f t="shared" si="46"/>
        <v>2.7</v>
      </c>
      <c r="AL97">
        <v>5.4</v>
      </c>
      <c r="AM97">
        <f>SUM($AL$5:AL97)</f>
        <v>196.4</v>
      </c>
      <c r="AO97">
        <f t="shared" si="47"/>
        <v>10.287931034482758</v>
      </c>
      <c r="AP97">
        <f t="shared" si="48"/>
        <v>0.52488687782805432</v>
      </c>
      <c r="AQ97" s="4">
        <f>SUM($AO$5:AO97)</f>
        <v>378.66379310344831</v>
      </c>
    </row>
    <row r="98" spans="11:43" x14ac:dyDescent="0.3">
      <c r="K98" s="2">
        <v>94</v>
      </c>
      <c r="L98" s="1">
        <f t="shared" si="30"/>
        <v>2575</v>
      </c>
      <c r="M98" s="1">
        <f t="shared" si="40"/>
        <v>2575</v>
      </c>
      <c r="N98" s="1">
        <f t="shared" si="31"/>
        <v>2575</v>
      </c>
      <c r="O98" s="1">
        <f t="shared" si="32"/>
        <v>2575</v>
      </c>
      <c r="P98" s="1">
        <f t="shared" si="41"/>
        <v>50470</v>
      </c>
      <c r="Q98" s="1">
        <f t="shared" si="33"/>
        <v>60770</v>
      </c>
      <c r="R98">
        <f t="shared" si="28"/>
        <v>4.8999999999999897</v>
      </c>
      <c r="S98" s="1">
        <f>SUM($Q$5:Q98)</f>
        <v>2257020</v>
      </c>
      <c r="U98" s="2">
        <v>94</v>
      </c>
      <c r="V98">
        <v>0.193</v>
      </c>
      <c r="W98">
        <f t="shared" si="50"/>
        <v>0.193</v>
      </c>
      <c r="X98">
        <f t="shared" si="51"/>
        <v>0.193</v>
      </c>
      <c r="Y98">
        <f t="shared" si="52"/>
        <v>0.193</v>
      </c>
      <c r="Z98">
        <f t="shared" si="42"/>
        <v>1698.54</v>
      </c>
      <c r="AA98">
        <f t="shared" si="29"/>
        <v>2200.1792983340797</v>
      </c>
      <c r="AB98" s="4">
        <f t="shared" si="43"/>
        <v>1699.3119999999999</v>
      </c>
      <c r="AC98" s="4">
        <f>SUM($AB$5:AB98)</f>
        <v>17751.503999999997</v>
      </c>
      <c r="AD98">
        <f t="shared" si="49"/>
        <v>10.586167920244165</v>
      </c>
      <c r="AE98">
        <f t="shared" si="39"/>
        <v>329.15</v>
      </c>
      <c r="AF98" s="2">
        <v>94</v>
      </c>
      <c r="AG98">
        <f t="shared" si="44"/>
        <v>0.6875</v>
      </c>
      <c r="AH98">
        <f t="shared" si="45"/>
        <v>0.6875</v>
      </c>
      <c r="AI98">
        <f t="shared" si="34"/>
        <v>0.6875</v>
      </c>
      <c r="AJ98">
        <f t="shared" si="35"/>
        <v>0.6875</v>
      </c>
      <c r="AK98">
        <f t="shared" si="46"/>
        <v>2.75</v>
      </c>
      <c r="AL98">
        <v>5.5</v>
      </c>
      <c r="AM98">
        <f>SUM($AL$5:AL98)</f>
        <v>201.9</v>
      </c>
      <c r="AO98">
        <f t="shared" si="47"/>
        <v>10.477586206896552</v>
      </c>
      <c r="AP98">
        <f t="shared" si="48"/>
        <v>0.52493006417640287</v>
      </c>
      <c r="AQ98" s="4">
        <f>SUM($AO$5:AO98)</f>
        <v>389.14137931034486</v>
      </c>
    </row>
    <row r="99" spans="11:43" x14ac:dyDescent="0.3">
      <c r="K99" s="2">
        <v>95</v>
      </c>
      <c r="L99" s="1">
        <f t="shared" si="30"/>
        <v>2600</v>
      </c>
      <c r="M99" s="1">
        <f t="shared" si="40"/>
        <v>2600</v>
      </c>
      <c r="N99" s="1">
        <f t="shared" si="31"/>
        <v>2600</v>
      </c>
      <c r="O99" s="1">
        <f t="shared" si="32"/>
        <v>2600</v>
      </c>
      <c r="P99" s="1">
        <f t="shared" si="41"/>
        <v>51480</v>
      </c>
      <c r="Q99" s="1">
        <f t="shared" si="33"/>
        <v>61880</v>
      </c>
      <c r="R99">
        <f t="shared" ref="R99:R104" si="53">R98+0.05</f>
        <v>4.9499999999999895</v>
      </c>
      <c r="S99" s="1">
        <f>SUM($Q$5:Q99)</f>
        <v>2318900</v>
      </c>
      <c r="U99" s="2">
        <v>95</v>
      </c>
      <c r="V99">
        <v>0.19400000000000001</v>
      </c>
      <c r="W99">
        <f t="shared" si="50"/>
        <v>0.19400000000000001</v>
      </c>
      <c r="X99">
        <f t="shared" si="51"/>
        <v>0.19400000000000001</v>
      </c>
      <c r="Y99">
        <f t="shared" si="52"/>
        <v>0.19400000000000001</v>
      </c>
      <c r="Z99">
        <f t="shared" si="42"/>
        <v>1878.16</v>
      </c>
      <c r="AA99">
        <f t="shared" si="29"/>
        <v>2420.2972281674879</v>
      </c>
      <c r="AB99" s="4">
        <f t="shared" si="43"/>
        <v>1878.9360000000001</v>
      </c>
      <c r="AC99" s="4">
        <f>SUM($AB$5:AB99)</f>
        <v>19630.439999999999</v>
      </c>
      <c r="AD99">
        <f t="shared" si="49"/>
        <v>10.584658066155981</v>
      </c>
      <c r="AE99">
        <f t="shared" si="39"/>
        <v>339.82</v>
      </c>
      <c r="AF99" s="2">
        <v>95</v>
      </c>
      <c r="AG99">
        <f t="shared" si="44"/>
        <v>0.7</v>
      </c>
      <c r="AH99">
        <f t="shared" si="45"/>
        <v>0.7</v>
      </c>
      <c r="AI99">
        <f t="shared" si="34"/>
        <v>0.7</v>
      </c>
      <c r="AJ99">
        <f t="shared" si="35"/>
        <v>0.7</v>
      </c>
      <c r="AK99">
        <f t="shared" si="46"/>
        <v>2.8</v>
      </c>
      <c r="AL99">
        <v>5.6</v>
      </c>
      <c r="AM99">
        <f>SUM($AL$5:AL99)</f>
        <v>207.5</v>
      </c>
      <c r="AO99">
        <f t="shared" si="47"/>
        <v>10.668965517241379</v>
      </c>
      <c r="AP99">
        <f t="shared" si="48"/>
        <v>0.52488687782805432</v>
      </c>
      <c r="AQ99" s="4">
        <f>SUM($AO$5:AO99)</f>
        <v>399.81034482758622</v>
      </c>
    </row>
    <row r="100" spans="11:43" x14ac:dyDescent="0.3">
      <c r="K100" s="2">
        <v>96</v>
      </c>
      <c r="L100" s="1">
        <f t="shared" si="30"/>
        <v>2625</v>
      </c>
      <c r="M100" s="1">
        <f t="shared" si="40"/>
        <v>2625</v>
      </c>
      <c r="N100" s="1">
        <f t="shared" si="31"/>
        <v>2625</v>
      </c>
      <c r="O100" s="1">
        <f t="shared" si="32"/>
        <v>2625</v>
      </c>
      <c r="P100" s="1">
        <f t="shared" si="41"/>
        <v>52500</v>
      </c>
      <c r="Q100" s="1">
        <f t="shared" si="33"/>
        <v>63000</v>
      </c>
      <c r="R100">
        <f t="shared" si="53"/>
        <v>4.9999999999999893</v>
      </c>
      <c r="S100" s="1">
        <f>SUM($Q$5:Q100)</f>
        <v>2381900</v>
      </c>
      <c r="U100" s="2">
        <v>96</v>
      </c>
      <c r="V100">
        <v>0.19500000000000001</v>
      </c>
      <c r="W100">
        <f t="shared" si="50"/>
        <v>0.19500000000000001</v>
      </c>
      <c r="X100">
        <f t="shared" si="51"/>
        <v>0.19500000000000001</v>
      </c>
      <c r="Y100">
        <f t="shared" si="52"/>
        <v>0.19500000000000001</v>
      </c>
      <c r="Z100">
        <f t="shared" si="42"/>
        <v>2076.7000000000003</v>
      </c>
      <c r="AA100">
        <f t="shared" si="29"/>
        <v>2662.426950984237</v>
      </c>
      <c r="AB100" s="4">
        <f t="shared" si="43"/>
        <v>2077.4800000000005</v>
      </c>
      <c r="AC100" s="4">
        <f>SUM($AB$5:AB100)</f>
        <v>21707.919999999998</v>
      </c>
      <c r="AD100">
        <f t="shared" si="49"/>
        <v>10.582951783047143</v>
      </c>
      <c r="AE100">
        <f t="shared" si="39"/>
        <v>350.68</v>
      </c>
      <c r="AF100" s="2">
        <v>96</v>
      </c>
      <c r="AG100">
        <f t="shared" si="44"/>
        <v>0.71250000000000002</v>
      </c>
      <c r="AH100">
        <f t="shared" si="45"/>
        <v>0.71250000000000002</v>
      </c>
      <c r="AI100">
        <f t="shared" si="34"/>
        <v>0.71250000000000002</v>
      </c>
      <c r="AJ100">
        <f t="shared" si="35"/>
        <v>0.71250000000000002</v>
      </c>
      <c r="AK100">
        <f t="shared" si="46"/>
        <v>2.85</v>
      </c>
      <c r="AL100">
        <v>5.7</v>
      </c>
      <c r="AM100">
        <f>SUM($AL$5:AL100)</f>
        <v>213.2</v>
      </c>
      <c r="AO100">
        <f t="shared" si="47"/>
        <v>10.862068965517242</v>
      </c>
      <c r="AP100">
        <f t="shared" si="48"/>
        <v>0.52476190476190476</v>
      </c>
      <c r="AQ100" s="4">
        <f>SUM($AO$5:AO100)</f>
        <v>410.67241379310349</v>
      </c>
    </row>
    <row r="101" spans="11:43" x14ac:dyDescent="0.3">
      <c r="K101" s="2">
        <v>97</v>
      </c>
      <c r="L101" s="1">
        <f t="shared" si="30"/>
        <v>2650</v>
      </c>
      <c r="M101" s="1">
        <f t="shared" si="40"/>
        <v>2650</v>
      </c>
      <c r="N101" s="1">
        <f t="shared" si="31"/>
        <v>2650</v>
      </c>
      <c r="O101" s="1">
        <f t="shared" si="32"/>
        <v>2650</v>
      </c>
      <c r="P101" s="1">
        <f t="shared" si="41"/>
        <v>53530</v>
      </c>
      <c r="Q101" s="1">
        <f t="shared" si="33"/>
        <v>64130</v>
      </c>
      <c r="R101">
        <f t="shared" si="53"/>
        <v>5.0499999999999892</v>
      </c>
      <c r="S101" s="1">
        <f>SUM($Q$5:Q101)</f>
        <v>2446030</v>
      </c>
      <c r="U101" s="2">
        <v>97</v>
      </c>
      <c r="V101">
        <v>0.19600000000000001</v>
      </c>
      <c r="W101">
        <f t="shared" si="50"/>
        <v>0.19600000000000001</v>
      </c>
      <c r="X101">
        <f t="shared" si="51"/>
        <v>0.19600000000000001</v>
      </c>
      <c r="Y101">
        <f t="shared" si="52"/>
        <v>0.19600000000000001</v>
      </c>
      <c r="Z101">
        <f t="shared" si="42"/>
        <v>2296.1600000000003</v>
      </c>
      <c r="AA101">
        <f t="shared" si="29"/>
        <v>2928.769646082661</v>
      </c>
      <c r="AB101" s="4">
        <f t="shared" si="43"/>
        <v>2296.9440000000004</v>
      </c>
      <c r="AC101" s="4">
        <f>SUM($AB$5:AB101)</f>
        <v>24004.863999999998</v>
      </c>
      <c r="AD101">
        <f t="shared" si="49"/>
        <v>10.581133521774539</v>
      </c>
      <c r="AE101">
        <f t="shared" si="39"/>
        <v>361.73</v>
      </c>
      <c r="AF101" s="2">
        <v>97</v>
      </c>
      <c r="AG101">
        <f t="shared" si="44"/>
        <v>0.72499999999999998</v>
      </c>
      <c r="AH101">
        <f t="shared" si="45"/>
        <v>0.72499999999999998</v>
      </c>
      <c r="AI101">
        <f t="shared" si="34"/>
        <v>0.72499999999999998</v>
      </c>
      <c r="AJ101">
        <f t="shared" si="35"/>
        <v>0.72499999999999998</v>
      </c>
      <c r="AK101">
        <f t="shared" si="46"/>
        <v>2.9</v>
      </c>
      <c r="AL101">
        <v>5.8</v>
      </c>
      <c r="AM101">
        <f>SUM($AL$5:AL101)</f>
        <v>219</v>
      </c>
      <c r="AO101">
        <f t="shared" si="47"/>
        <v>11.056896551724138</v>
      </c>
      <c r="AP101">
        <f t="shared" si="48"/>
        <v>0.52455948853890533</v>
      </c>
      <c r="AQ101" s="4">
        <f>SUM($AO$5:AO101)</f>
        <v>421.72931034482764</v>
      </c>
    </row>
    <row r="102" spans="11:43" x14ac:dyDescent="0.3">
      <c r="K102" s="2">
        <v>98</v>
      </c>
      <c r="L102" s="1">
        <f t="shared" si="30"/>
        <v>2675</v>
      </c>
      <c r="M102" s="1">
        <f t="shared" si="40"/>
        <v>2675</v>
      </c>
      <c r="N102" s="1">
        <f t="shared" si="31"/>
        <v>2675</v>
      </c>
      <c r="O102" s="1">
        <f t="shared" si="32"/>
        <v>2675</v>
      </c>
      <c r="P102" s="1">
        <f t="shared" si="41"/>
        <v>54570</v>
      </c>
      <c r="Q102" s="1">
        <f t="shared" si="33"/>
        <v>65270</v>
      </c>
      <c r="R102">
        <f t="shared" si="53"/>
        <v>5.099999999999989</v>
      </c>
      <c r="S102" s="1">
        <f>SUM($Q$5:Q102)</f>
        <v>2511300</v>
      </c>
      <c r="U102" s="2">
        <v>98</v>
      </c>
      <c r="V102">
        <v>0.19700000000000001</v>
      </c>
      <c r="W102">
        <f t="shared" si="50"/>
        <v>0.19700000000000001</v>
      </c>
      <c r="X102">
        <f t="shared" si="51"/>
        <v>0.19700000000000001</v>
      </c>
      <c r="Y102">
        <f t="shared" si="52"/>
        <v>0.19700000000000001</v>
      </c>
      <c r="Z102">
        <f t="shared" si="42"/>
        <v>2538.7400000000002</v>
      </c>
      <c r="AA102">
        <f t="shared" ref="AA102:AA104" si="54">AA101*1.1+0.1</f>
        <v>3221.7466106909274</v>
      </c>
      <c r="AB102" s="4">
        <f t="shared" si="43"/>
        <v>2539.5280000000002</v>
      </c>
      <c r="AC102" s="4">
        <f>SUM($AB$5:AB102)</f>
        <v>26544.392</v>
      </c>
      <c r="AD102">
        <f t="shared" si="49"/>
        <v>10.579222610884203</v>
      </c>
      <c r="AE102">
        <f t="shared" si="39"/>
        <v>372.99</v>
      </c>
      <c r="AF102" s="2">
        <v>98</v>
      </c>
      <c r="AG102">
        <f t="shared" si="44"/>
        <v>0.73750000000000004</v>
      </c>
      <c r="AH102">
        <f t="shared" si="45"/>
        <v>0.73750000000000004</v>
      </c>
      <c r="AI102">
        <f t="shared" si="34"/>
        <v>0.73750000000000004</v>
      </c>
      <c r="AJ102">
        <f t="shared" si="35"/>
        <v>0.73750000000000004</v>
      </c>
      <c r="AK102">
        <f t="shared" si="46"/>
        <v>2.95</v>
      </c>
      <c r="AL102">
        <v>5.9</v>
      </c>
      <c r="AM102">
        <f>SUM($AL$5:AL102)</f>
        <v>224.9</v>
      </c>
      <c r="AO102">
        <f t="shared" si="47"/>
        <v>11.25344827586207</v>
      </c>
      <c r="AP102">
        <f t="shared" si="48"/>
        <v>0.52428374444614678</v>
      </c>
      <c r="AQ102" s="4">
        <f>SUM($AO$5:AO102)</f>
        <v>432.98275862068971</v>
      </c>
    </row>
    <row r="103" spans="11:43" x14ac:dyDescent="0.3">
      <c r="K103" s="2">
        <v>99</v>
      </c>
      <c r="L103" s="1">
        <f t="shared" si="30"/>
        <v>2700</v>
      </c>
      <c r="M103" s="1">
        <f t="shared" si="40"/>
        <v>2700</v>
      </c>
      <c r="N103" s="1">
        <f t="shared" si="31"/>
        <v>2700</v>
      </c>
      <c r="O103" s="1">
        <f t="shared" si="32"/>
        <v>2700</v>
      </c>
      <c r="P103" s="1">
        <f t="shared" si="41"/>
        <v>55620</v>
      </c>
      <c r="Q103" s="1">
        <f t="shared" si="33"/>
        <v>66420</v>
      </c>
      <c r="R103">
        <f t="shared" si="53"/>
        <v>5.1499999999999888</v>
      </c>
      <c r="S103" s="1">
        <f>SUM($Q$5:Q103)</f>
        <v>2577720</v>
      </c>
      <c r="U103" s="2">
        <v>99</v>
      </c>
      <c r="V103">
        <v>0.19800000000000001</v>
      </c>
      <c r="W103">
        <f t="shared" si="50"/>
        <v>0.19800000000000001</v>
      </c>
      <c r="X103">
        <f t="shared" si="51"/>
        <v>0.19800000000000001</v>
      </c>
      <c r="Y103">
        <f t="shared" si="52"/>
        <v>0.19800000000000001</v>
      </c>
      <c r="Z103">
        <f t="shared" si="42"/>
        <v>2806.8700000000003</v>
      </c>
      <c r="AA103">
        <f t="shared" si="54"/>
        <v>3544.0212717600202</v>
      </c>
      <c r="AB103" s="4">
        <f t="shared" si="43"/>
        <v>2807.6620000000003</v>
      </c>
      <c r="AC103" s="4">
        <f>SUM($AB$5:AB103)</f>
        <v>29352.054</v>
      </c>
      <c r="AD103">
        <f t="shared" si="49"/>
        <v>10.577232283188104</v>
      </c>
      <c r="AE103">
        <f t="shared" si="39"/>
        <v>384.44</v>
      </c>
      <c r="AF103" s="2">
        <v>99</v>
      </c>
      <c r="AG103">
        <f t="shared" si="44"/>
        <v>0.75</v>
      </c>
      <c r="AH103">
        <f t="shared" si="45"/>
        <v>0.75</v>
      </c>
      <c r="AI103">
        <f t="shared" si="34"/>
        <v>0.75</v>
      </c>
      <c r="AJ103">
        <f t="shared" si="35"/>
        <v>0.75</v>
      </c>
      <c r="AK103">
        <f t="shared" si="46"/>
        <v>3</v>
      </c>
      <c r="AL103">
        <v>6</v>
      </c>
      <c r="AM103">
        <f>SUM($AL$5:AL103)</f>
        <v>230.9</v>
      </c>
      <c r="AO103">
        <f t="shared" si="47"/>
        <v>11.451724137931034</v>
      </c>
      <c r="AP103">
        <f t="shared" si="48"/>
        <v>0.52393857271906052</v>
      </c>
      <c r="AQ103" s="4">
        <f>SUM($AO$5:AO103)</f>
        <v>444.43448275862073</v>
      </c>
    </row>
    <row r="104" spans="11:43" x14ac:dyDescent="0.3">
      <c r="K104" s="2">
        <v>100</v>
      </c>
      <c r="L104" s="1">
        <f t="shared" si="30"/>
        <v>2725</v>
      </c>
      <c r="M104" s="1">
        <f t="shared" si="40"/>
        <v>2725</v>
      </c>
      <c r="N104" s="1">
        <f t="shared" si="31"/>
        <v>2725</v>
      </c>
      <c r="O104" s="1">
        <f t="shared" si="32"/>
        <v>2725</v>
      </c>
      <c r="P104" s="1">
        <f t="shared" si="41"/>
        <v>56680</v>
      </c>
      <c r="Q104" s="1">
        <f t="shared" si="33"/>
        <v>67580</v>
      </c>
      <c r="R104">
        <f t="shared" si="53"/>
        <v>5.1999999999999886</v>
      </c>
      <c r="S104" s="1">
        <f>SUM($Q$5:Q104)</f>
        <v>2645300</v>
      </c>
      <c r="T104">
        <f>(S104-H34)/I34</f>
        <v>329.71794871794873</v>
      </c>
      <c r="U104" s="2">
        <v>100</v>
      </c>
      <c r="V104">
        <v>0.19900000000000001</v>
      </c>
      <c r="W104">
        <f t="shared" si="50"/>
        <v>0.19900000000000001</v>
      </c>
      <c r="X104">
        <f t="shared" si="51"/>
        <v>0.19900000000000001</v>
      </c>
      <c r="Y104">
        <f t="shared" si="52"/>
        <v>0.19900000000000001</v>
      </c>
      <c r="Z104">
        <f t="shared" si="42"/>
        <v>3103.23</v>
      </c>
      <c r="AA104">
        <f t="shared" si="54"/>
        <v>3898.5233989360227</v>
      </c>
      <c r="AB104" s="4">
        <f t="shared" si="43"/>
        <v>3104.0259999999998</v>
      </c>
      <c r="AC104" s="4">
        <f>SUM($AB$5:AB104)</f>
        <v>32456.080000000002</v>
      </c>
      <c r="AD104">
        <f t="shared" si="49"/>
        <v>10.575157704465935</v>
      </c>
      <c r="AE104">
        <f t="shared" si="39"/>
        <v>396.09</v>
      </c>
      <c r="AF104" s="2">
        <v>100</v>
      </c>
      <c r="AG104">
        <f t="shared" si="44"/>
        <v>0.76500000000000001</v>
      </c>
      <c r="AH104">
        <f t="shared" si="45"/>
        <v>0.76500000000000001</v>
      </c>
      <c r="AI104">
        <f t="shared" si="34"/>
        <v>0.76500000000000001</v>
      </c>
      <c r="AJ104">
        <f t="shared" si="35"/>
        <v>0.76500000000000001</v>
      </c>
      <c r="AK104">
        <f t="shared" si="46"/>
        <v>3.06</v>
      </c>
      <c r="AL104">
        <v>6.12</v>
      </c>
      <c r="AM104">
        <f>SUM($AL$5:AL104)</f>
        <v>237.02</v>
      </c>
      <c r="AO104">
        <f t="shared" si="47"/>
        <v>11.651724137931035</v>
      </c>
      <c r="AP104">
        <f t="shared" si="48"/>
        <v>0.52524415507546607</v>
      </c>
      <c r="AQ104" s="4">
        <f>SUM($AO$5:AO104)</f>
        <v>456.08620689655174</v>
      </c>
    </row>
    <row r="105" spans="11:43" x14ac:dyDescent="0.3">
      <c r="S105" s="1"/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</cp:lastModifiedBy>
  <dcterms:created xsi:type="dcterms:W3CDTF">2023-04-22T04:14:39Z</dcterms:created>
  <dcterms:modified xsi:type="dcterms:W3CDTF">2023-05-03T07:44:53Z</dcterms:modified>
</cp:coreProperties>
</file>