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5E89100-40EC-493B-8945-EDB8DD81E84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tatusSetting" sheetId="1" r:id="rId1"/>
    <sheet name="Sheet1" sheetId="2" r:id="rId2"/>
    <sheet name="GoldBarBala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M8" i="3"/>
  <c r="K8" i="3"/>
  <c r="L8" i="3" s="1"/>
  <c r="I8" i="3"/>
  <c r="M7" i="3"/>
  <c r="M9" i="3" s="1"/>
  <c r="L7" i="3"/>
  <c r="K7" i="3"/>
  <c r="I7" i="3"/>
  <c r="M6" i="3"/>
  <c r="L6" i="3"/>
  <c r="F17" i="3" s="1"/>
  <c r="F18" i="3" s="1"/>
  <c r="K6" i="3"/>
  <c r="I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  <c r="F19" i="3" l="1"/>
  <c r="H18" i="3"/>
  <c r="G18" i="3"/>
  <c r="F20" i="3"/>
  <c r="I9" i="3"/>
  <c r="J6" i="3" s="1"/>
  <c r="F21" i="3"/>
  <c r="H20" i="3" l="1"/>
  <c r="G20" i="3"/>
  <c r="J7" i="3"/>
  <c r="J9" i="3" s="1"/>
  <c r="F22" i="3"/>
  <c r="H21" i="3"/>
  <c r="G21" i="3"/>
  <c r="J8" i="3"/>
  <c r="H19" i="3"/>
  <c r="G19" i="3"/>
  <c r="F23" i="3" l="1"/>
  <c r="H22" i="3"/>
  <c r="G22" i="3"/>
  <c r="H23" i="3" l="1"/>
  <c r="G23" i="3"/>
  <c r="F24" i="3"/>
  <c r="H24" i="3" l="1"/>
  <c r="G24" i="3"/>
  <c r="F25" i="3"/>
  <c r="F26" i="3" l="1"/>
  <c r="H25" i="3"/>
  <c r="G25" i="3"/>
  <c r="F27" i="3" l="1"/>
  <c r="H26" i="3"/>
  <c r="G26" i="3"/>
  <c r="H27" i="3" l="1"/>
  <c r="G27" i="3"/>
  <c r="F28" i="3"/>
  <c r="H28" i="3" l="1"/>
  <c r="G28" i="3"/>
  <c r="F29" i="3"/>
  <c r="F30" i="3" l="1"/>
  <c r="H29" i="3"/>
  <c r="G29" i="3"/>
  <c r="F31" i="3" l="1"/>
  <c r="H30" i="3"/>
  <c r="G30" i="3"/>
  <c r="H31" i="3" l="1"/>
  <c r="G31" i="3"/>
  <c r="F32" i="3"/>
  <c r="H32" i="3" l="1"/>
  <c r="G32" i="3"/>
  <c r="F33" i="3"/>
  <c r="F34" i="3" l="1"/>
  <c r="H33" i="3"/>
  <c r="G33" i="3"/>
  <c r="F35" i="3" l="1"/>
  <c r="H34" i="3"/>
  <c r="G34" i="3"/>
  <c r="H35" i="3" l="1"/>
  <c r="G35" i="3"/>
  <c r="F36" i="3"/>
  <c r="H36" i="3" l="1"/>
  <c r="G36" i="3"/>
  <c r="F37" i="3"/>
  <c r="H37" i="3" l="1"/>
  <c r="F38" i="3"/>
  <c r="G37" i="3"/>
  <c r="F39" i="3" l="1"/>
  <c r="H38" i="3"/>
  <c r="G38" i="3"/>
  <c r="H39" i="3" l="1"/>
  <c r="G39" i="3"/>
  <c r="F40" i="3"/>
  <c r="H40" i="3" l="1"/>
  <c r="G40" i="3"/>
  <c r="F41" i="3"/>
  <c r="H41" i="3" l="1"/>
  <c r="G41" i="3"/>
  <c r="F42" i="3"/>
  <c r="F43" i="3" l="1"/>
  <c r="H42" i="3"/>
  <c r="G42" i="3"/>
  <c r="H43" i="3" l="1"/>
  <c r="G43" i="3"/>
  <c r="F44" i="3"/>
  <c r="H44" i="3" l="1"/>
  <c r="G44" i="3"/>
  <c r="F45" i="3"/>
  <c r="F46" i="3" l="1"/>
  <c r="H45" i="3"/>
  <c r="G45" i="3"/>
  <c r="F47" i="3" l="1"/>
  <c r="H46" i="3"/>
  <c r="G46" i="3"/>
  <c r="H47" i="3" l="1"/>
  <c r="G47" i="3"/>
  <c r="F48" i="3"/>
  <c r="H48" i="3" l="1"/>
  <c r="G48" i="3"/>
  <c r="F49" i="3"/>
  <c r="H49" i="3" l="1"/>
  <c r="G49" i="3"/>
  <c r="F50" i="3"/>
  <c r="F51" i="3" l="1"/>
  <c r="H50" i="3"/>
  <c r="G50" i="3"/>
  <c r="H51" i="3" l="1"/>
  <c r="G51" i="3"/>
  <c r="F52" i="3"/>
  <c r="H52" i="3" l="1"/>
  <c r="G52" i="3"/>
  <c r="F53" i="3"/>
  <c r="F54" i="3" l="1"/>
  <c r="H53" i="3"/>
  <c r="G53" i="3"/>
  <c r="F55" i="3" l="1"/>
  <c r="H54" i="3"/>
  <c r="G54" i="3"/>
  <c r="H55" i="3" l="1"/>
  <c r="G55" i="3"/>
  <c r="F56" i="3"/>
  <c r="H56" i="3" l="1"/>
  <c r="G56" i="3"/>
  <c r="F57" i="3"/>
  <c r="H57" i="3" l="1"/>
  <c r="G57" i="3"/>
  <c r="F58" i="3"/>
  <c r="F59" i="3" l="1"/>
  <c r="H58" i="3"/>
  <c r="G58" i="3"/>
  <c r="H59" i="3" l="1"/>
  <c r="G59" i="3"/>
  <c r="F60" i="3"/>
  <c r="H60" i="3" l="1"/>
  <c r="G60" i="3"/>
  <c r="F61" i="3"/>
  <c r="H61" i="3" l="1"/>
  <c r="G61" i="3"/>
  <c r="F62" i="3"/>
  <c r="F63" i="3" l="1"/>
  <c r="H62" i="3"/>
  <c r="G62" i="3"/>
  <c r="H63" i="3" l="1"/>
  <c r="G63" i="3"/>
  <c r="F64" i="3"/>
  <c r="H64" i="3" l="1"/>
  <c r="G64" i="3"/>
  <c r="F65" i="3"/>
  <c r="H65" i="3" l="1"/>
  <c r="G65" i="3"/>
  <c r="F66" i="3"/>
  <c r="F67" i="3" l="1"/>
  <c r="H66" i="3"/>
  <c r="G66" i="3"/>
  <c r="H67" i="3" l="1"/>
  <c r="G67" i="3"/>
  <c r="F68" i="3"/>
  <c r="H68" i="3" l="1"/>
  <c r="G68" i="3"/>
  <c r="F69" i="3"/>
  <c r="F70" i="3" l="1"/>
  <c r="H69" i="3"/>
  <c r="G69" i="3"/>
  <c r="F71" i="3" l="1"/>
  <c r="H70" i="3"/>
  <c r="G70" i="3"/>
  <c r="H71" i="3" l="1"/>
  <c r="G71" i="3"/>
  <c r="F72" i="3"/>
  <c r="H72" i="3" l="1"/>
  <c r="G72" i="3"/>
  <c r="F73" i="3"/>
  <c r="F74" i="3" l="1"/>
  <c r="H73" i="3"/>
  <c r="G73" i="3"/>
  <c r="F75" i="3" l="1"/>
  <c r="H74" i="3"/>
  <c r="G74" i="3"/>
  <c r="H75" i="3" l="1"/>
  <c r="G75" i="3"/>
  <c r="F76" i="3"/>
  <c r="H76" i="3" l="1"/>
  <c r="G76" i="3"/>
  <c r="F77" i="3"/>
  <c r="F78" i="3" l="1"/>
  <c r="H77" i="3"/>
  <c r="G77" i="3"/>
  <c r="F79" i="3" l="1"/>
  <c r="H78" i="3"/>
  <c r="G78" i="3"/>
  <c r="H79" i="3" l="1"/>
  <c r="G79" i="3"/>
</calcChain>
</file>

<file path=xl/sharedStrings.xml><?xml version="1.0" encoding="utf-8"?>
<sst xmlns="http://schemas.openxmlformats.org/spreadsheetml/2006/main" count="172" uniqueCount="113">
  <si>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</si>
  <si>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</si>
  <si>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</si>
  <si>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</si>
  <si>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</si>
  <si>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</si>
  <si>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</si>
  <si>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</si>
  <si>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</si>
  <si>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</si>
  <si>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</si>
  <si>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</si>
  <si>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</si>
  <si>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</si>
  <si>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</si>
  <si>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</si>
  <si>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</si>
  <si>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HpRecover_Gold</t>
    <phoneticPr fontId="1" type="noConversion"/>
  </si>
  <si>
    <t>MpRecover_Gold</t>
    <phoneticPr fontId="1" type="noConversion"/>
  </si>
  <si>
    <t>gold</t>
    <phoneticPr fontId="1" type="noConversion"/>
  </si>
  <si>
    <t>IntLevelAddPer_StatPoint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</si>
  <si>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</si>
  <si>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</si>
  <si>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</si>
  <si>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</si>
  <si>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</si>
  <si>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</si>
  <si>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</si>
  <si>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</si>
  <si>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</si>
  <si>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</si>
  <si>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</si>
  <si>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</si>
  <si>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</si>
  <si>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</si>
  <si>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IgnoreDefense_memory</t>
    <phoneticPr fontId="1" type="noConversion"/>
  </si>
  <si>
    <t>AttackLevel_Gold</t>
    <phoneticPr fontId="1" type="noConversion"/>
  </si>
  <si>
    <t>BossDamage_memory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</si>
  <si>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</si>
  <si>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</si>
  <si>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</si>
  <si>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UnlockLevel</t>
    <phoneticPr fontId="1" type="noConversion"/>
  </si>
  <si>
    <t>NeedStatusKey</t>
    <phoneticPr fontId="1" type="noConversion"/>
  </si>
  <si>
    <t>FeelSlash_memory</t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</si>
  <si>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</si>
  <si>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</si>
  <si>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</si>
  <si>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</si>
  <si>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</si>
  <si>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</si>
  <si>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</si>
  <si>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</si>
  <si>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</si>
  <si>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</si>
  <si>
    <t>goldbar</t>
  </si>
  <si>
    <t>upgradePrice</t>
    <phoneticPr fontId="1" type="noConversion"/>
  </si>
  <si>
    <t>Special0_GoldBar</t>
    <phoneticPr fontId="1" type="noConversion"/>
  </si>
  <si>
    <t>Special1_GoldBar</t>
    <phoneticPr fontId="1" type="noConversion"/>
  </si>
  <si>
    <t>Special2_GoldBar</t>
    <phoneticPr fontId="1" type="noConversion"/>
  </si>
  <si>
    <t>총 분배할 능력치 량(%)</t>
    <phoneticPr fontId="1" type="noConversion"/>
  </si>
  <si>
    <t>금괴 획득</t>
    <phoneticPr fontId="1" type="noConversion"/>
  </si>
  <si>
    <t>금괴 소모처</t>
    <phoneticPr fontId="1" type="noConversion"/>
  </si>
  <si>
    <t>1일 획득량 (개)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</si>
  <si>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</si>
  <si>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</si>
  <si>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</si>
  <si>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</si>
  <si>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</si>
  <si>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능력치 분배율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</si>
  <si>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</si>
  <si>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</si>
  <si>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</si>
  <si>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버프 보유 수치 (%)</t>
    <phoneticPr fontId="1" type="noConversion"/>
  </si>
  <si>
    <t>스페셜 베기1</t>
    <phoneticPr fontId="1" type="noConversion"/>
  </si>
  <si>
    <t>보스도전 4환수 당 추가 버프 적용치(%)</t>
    <phoneticPr fontId="1" type="noConversion"/>
  </si>
  <si>
    <t>스페셜 베기2</t>
    <phoneticPr fontId="1" type="noConversion"/>
  </si>
  <si>
    <t>스페셜 베기3</t>
  </si>
  <si>
    <t>기본 무공 강화 적용치 (천선 1 기준, 203배)</t>
    <phoneticPr fontId="1" type="noConversion"/>
  </si>
  <si>
    <t>추가 노리개 획득 (개, 1년동안 획득 가능 노리개)</t>
    <phoneticPr fontId="1" type="noConversion"/>
  </si>
  <si>
    <t>노리개 1개당 추가 강화 적용치</t>
    <phoneticPr fontId="1" type="noConversion"/>
  </si>
  <si>
    <t xml:space="preserve"> </t>
    <phoneticPr fontId="1" type="noConversion"/>
  </si>
  <si>
    <t>총 적용치</t>
    <phoneticPr fontId="1" type="noConversion"/>
  </si>
  <si>
    <t>일자</t>
    <phoneticPr fontId="1" type="noConversion"/>
  </si>
  <si>
    <t>능력치</t>
    <phoneticPr fontId="1" type="noConversion"/>
  </si>
  <si>
    <t>상승률</t>
    <phoneticPr fontId="1" type="noConversion"/>
  </si>
  <si>
    <r>
      <t>공격력 증가</t>
    </r>
    <r>
      <rPr>
        <sz val="10"/>
        <color rgb="FFC9A26D"/>
        <rFont val="Consolas"/>
        <family val="3"/>
      </rPr>
      <t>(%)</t>
    </r>
  </si>
  <si>
    <r>
      <t>크리티컬 확률</t>
    </r>
    <r>
      <rPr>
        <sz val="10"/>
        <color rgb="FFC9A26D"/>
        <rFont val="Consolas"/>
        <family val="3"/>
      </rPr>
      <t>(%)</t>
    </r>
  </si>
  <si>
    <r>
      <t>크리티컬 데미지</t>
    </r>
    <r>
      <rPr>
        <sz val="10"/>
        <color rgb="FFC9A26D"/>
        <rFont val="Consolas"/>
        <family val="3"/>
      </rPr>
      <t>(%)</t>
    </r>
  </si>
  <si>
    <t>공격력</t>
  </si>
  <si>
    <t>체력</t>
  </si>
  <si>
    <t>마력</t>
  </si>
  <si>
    <r>
      <t>5</t>
    </r>
    <r>
      <rPr>
        <sz val="10"/>
        <color rgb="FFC9A26D"/>
        <rFont val="맑은 고딕"/>
        <family val="3"/>
        <charset val="129"/>
      </rPr>
      <t>초당 체력 회복</t>
    </r>
    <r>
      <rPr>
        <sz val="10"/>
        <color rgb="FFC9A26D"/>
        <rFont val="Arial Unicode MS"/>
        <family val="3"/>
        <charset val="129"/>
      </rPr>
      <t>(%)</t>
    </r>
  </si>
  <si>
    <r>
      <t>5</t>
    </r>
    <r>
      <rPr>
        <sz val="10"/>
        <color rgb="FFC9A26D"/>
        <rFont val="맑은 고딕"/>
        <family val="3"/>
        <charset val="129"/>
      </rPr>
      <t>초당 마력 회복</t>
    </r>
    <r>
      <rPr>
        <sz val="10"/>
        <color rgb="FFC9A26D"/>
        <rFont val="Arial Unicode MS"/>
        <family val="3"/>
        <charset val="129"/>
      </rPr>
      <t>(%)</t>
    </r>
  </si>
  <si>
    <r>
      <t>금화 획득 증가</t>
    </r>
    <r>
      <rPr>
        <sz val="10"/>
        <color rgb="FFC9A26D"/>
        <rFont val="Consolas"/>
        <family val="3"/>
      </rPr>
      <t>(%)</t>
    </r>
  </si>
  <si>
    <r>
      <t>경험치 획득 증가</t>
    </r>
    <r>
      <rPr>
        <sz val="10"/>
        <color rgb="FFC9A26D"/>
        <rFont val="Consolas"/>
        <family val="3"/>
      </rPr>
      <t>(%)</t>
    </r>
  </si>
  <si>
    <r>
      <t>체력 증가</t>
    </r>
    <r>
      <rPr>
        <sz val="10"/>
        <color rgb="FFC9A26D"/>
        <rFont val="Consolas"/>
        <family val="3"/>
      </rPr>
      <t>(%)</t>
    </r>
  </si>
  <si>
    <r>
      <t>마력 증가</t>
    </r>
    <r>
      <rPr>
        <sz val="10"/>
        <color rgb="FFC9A26D"/>
        <rFont val="Consolas"/>
        <family val="3"/>
      </rPr>
      <t>(%)</t>
    </r>
  </si>
  <si>
    <r>
      <t>최소데미지 보정</t>
    </r>
    <r>
      <rPr>
        <sz val="10"/>
        <color rgb="FFC9A26D"/>
        <rFont val="Consolas"/>
        <family val="3"/>
      </rPr>
      <t>(%)</t>
    </r>
  </si>
  <si>
    <r>
      <t>추가 기술 데미지</t>
    </r>
    <r>
      <rPr>
        <sz val="10"/>
        <color rgb="FFC9A26D"/>
        <rFont val="Consolas"/>
        <family val="3"/>
      </rPr>
      <t>(%)</t>
    </r>
  </si>
  <si>
    <r>
      <t>기술 시전 속도</t>
    </r>
    <r>
      <rPr>
        <sz val="10"/>
        <color rgb="FFC9A26D"/>
        <rFont val="Consolas"/>
        <family val="3"/>
      </rPr>
      <t>(%)</t>
    </r>
  </si>
  <si>
    <t>방어력 무시</t>
  </si>
  <si>
    <r>
      <t>보스 데미지 증가</t>
    </r>
    <r>
      <rPr>
        <sz val="10"/>
        <color rgb="FFC9A26D"/>
        <rFont val="Consolas"/>
        <family val="3"/>
      </rPr>
      <t>(%)</t>
    </r>
  </si>
  <si>
    <r>
      <t>천공베기 피해</t>
    </r>
    <r>
      <rPr>
        <sz val="10"/>
        <color rgb="FFC9A26D"/>
        <rFont val="Consolas"/>
        <family val="3"/>
      </rPr>
      <t>(%)</t>
    </r>
  </si>
  <si>
    <r>
      <t>필멸 피해</t>
    </r>
    <r>
      <rPr>
        <sz val="10"/>
        <color rgb="FFC9A26D"/>
        <rFont val="Consolas"/>
        <family val="3"/>
      </rPr>
      <t>(%)</t>
    </r>
  </si>
  <si>
    <r>
      <t>지옥베기 피해</t>
    </r>
    <r>
      <rPr>
        <sz val="10"/>
        <color rgb="FFC9A26D"/>
        <rFont val="Consolas"/>
        <family val="3"/>
      </rPr>
      <t>(%)</t>
    </r>
  </si>
  <si>
    <r>
      <t>천상베기 피해</t>
    </r>
    <r>
      <rPr>
        <sz val="10"/>
        <color rgb="FFC9A26D"/>
        <rFont val="Consolas"/>
        <family val="3"/>
      </rPr>
      <t>(%)</t>
    </r>
  </si>
  <si>
    <r>
      <t>귀신베기 피해</t>
    </r>
    <r>
      <rPr>
        <sz val="10"/>
        <color rgb="FFC9A26D"/>
        <rFont val="Consolas"/>
        <family val="3"/>
      </rPr>
      <t>(%)</t>
    </r>
  </si>
  <si>
    <r>
      <t>금강베기 피해</t>
    </r>
    <r>
      <rPr>
        <sz val="10"/>
        <color rgb="FFC9A26D"/>
        <rFont val="Consolas"/>
        <family val="3"/>
      </rPr>
      <t>(%)</t>
    </r>
  </si>
  <si>
    <r>
      <t>신수베기 피해</t>
    </r>
    <r>
      <rPr>
        <sz val="10"/>
        <color rgb="FFC9A26D"/>
        <rFont val="Consolas"/>
        <family val="3"/>
      </rPr>
      <t>(%)</t>
    </r>
  </si>
  <si>
    <r>
      <t>흉수베기 피해</t>
    </r>
    <r>
      <rPr>
        <sz val="10"/>
        <color rgb="FFC9A26D"/>
        <rFont val="Consolas"/>
        <family val="3"/>
      </rPr>
      <t>(%)</t>
    </r>
  </si>
  <si>
    <r>
      <t>영혼베기 피해</t>
    </r>
    <r>
      <rPr>
        <sz val="10"/>
        <color rgb="FFC9A26D"/>
        <rFont val="Consolas"/>
        <family val="3"/>
      </rPr>
      <t>(%) 1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</si>
  <si>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2 </t>
    </r>
    <phoneticPr fontId="1" type="noConversion"/>
  </si>
  <si>
    <r>
      <t>영혼베기 피해</t>
    </r>
    <r>
      <rPr>
        <sz val="10"/>
        <color rgb="FFC9A26D"/>
        <rFont val="Consolas"/>
        <family val="3"/>
      </rPr>
      <t>(%)</t>
    </r>
    <r>
      <rPr>
        <sz val="10"/>
        <color rgb="FFC9A26D"/>
        <rFont val="Arial Unicode MS"/>
        <family val="3"/>
        <charset val="129"/>
      </rPr>
      <t xml:space="preserve"> 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</si>
</sst>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  <font>
      <sz val="10"/>
      <color rgb="FFD0D0D0"/>
      <name val="Arial Unicode MS"/>
      <family val="3"/>
      <charset val="129"/>
    </font>
    <font>
      <sz val="10"/>
      <color rgb="FFC9A26D"/>
      <name val="Arial Unicode MS"/>
      <family val="3"/>
      <charset val="129"/>
    </font>
    <font>
      <sz val="10"/>
      <color rgb="FFC9A26D"/>
      <name val="Consolas"/>
      <family val="3"/>
    </font>
    <font>
      <sz val="10"/>
      <color rgb="FFC9A26D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33"/>
  <sheetViews>
    <sheetView tabSelected="1" workbookViewId="0">
      <selection activeCell="D5" sqref="D5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3" max="13" width="13.125" bestFit="1" customWidth="1"/>
  </cols>
  <sheetData>
    <row r="1" spans="1:15" ht="29.25" thickBot="1">
      <c r="A1" t="s">
        <v>0</v>
      </c>
      <c r="B1" t="s">
        <v>5</v>
      </c>
      <c r="C1" t="s">
        <v>2</v>
      </c>
      <c r="D1" s="1" t="s">
        <v>1</v>
      </c>
      <c r="E1" t="s">
        <v>8</v>
      </c>
      <c r="F1" t="s">
        <v>10</v>
      </c>
      <c r="G1" s="1" t="s">
        <v>7</v>
      </c>
      <c r="H1" s="1" t="s">
        <v>9</v>
      </c>
      <c r="I1" s="1" t="s">
        <v>13</v>
      </c>
      <c r="J1" s="1" t="s">
        <v>30</v>
      </c>
      <c r="K1" s="25" t="s">
        <v>42</v>
      </c>
      <c r="L1" s="25" t="s">
        <v>41</v>
      </c>
      <c r="M1" s="25" t="s">
        <v>50</v>
      </c>
      <c r="N1" s="25" t="s">
        <v>51</v>
      </c>
      <c r="O1" s="25" t="s">
        <v>55</v>
      </c>
    </row>
    <row r="2" spans="1:15" ht="17.25" thickBot="1">
      <c r="A2" s="5" t="s">
        <v>36</v>
      </c>
      <c r="B2" s="36" t="s">
        <v>88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14</v>
      </c>
      <c r="J2" s="2">
        <v>11</v>
      </c>
      <c r="K2" s="26"/>
      <c r="L2" s="26">
        <v>0</v>
      </c>
      <c r="N2">
        <v>0</v>
      </c>
      <c r="O2" s="31">
        <v>1</v>
      </c>
    </row>
    <row r="3" spans="1:15" ht="17.25" thickBot="1">
      <c r="A3" s="5" t="s">
        <v>27</v>
      </c>
      <c r="B3" s="36" t="s">
        <v>86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14</v>
      </c>
      <c r="J3" s="2">
        <v>1</v>
      </c>
      <c r="K3" s="26"/>
      <c r="L3" s="26">
        <v>0</v>
      </c>
      <c r="N3">
        <v>0</v>
      </c>
      <c r="O3" s="31">
        <v>1</v>
      </c>
    </row>
    <row r="4" spans="1:15" ht="17.25" thickBot="1">
      <c r="A4" s="5" t="s">
        <v>28</v>
      </c>
      <c r="B4" s="36" t="s">
        <v>87</v>
      </c>
      <c r="C4" t="s">
        <v>3</v>
      </c>
      <c r="D4" s="4">
        <v>7500</v>
      </c>
      <c r="E4" t="b">
        <v>1</v>
      </c>
      <c r="F4" t="b">
        <v>1</v>
      </c>
      <c r="G4" s="2">
        <v>0</v>
      </c>
      <c r="H4">
        <v>1</v>
      </c>
      <c r="I4" s="17" t="s">
        <v>14</v>
      </c>
      <c r="J4" s="2">
        <v>2</v>
      </c>
      <c r="K4" s="26"/>
      <c r="L4" s="26">
        <v>0</v>
      </c>
      <c r="N4">
        <v>0</v>
      </c>
      <c r="O4" s="31">
        <v>1</v>
      </c>
    </row>
    <row r="5" spans="1:15" ht="17.25" thickBot="1">
      <c r="A5" s="5" t="s">
        <v>22</v>
      </c>
      <c r="B5" s="36" t="s">
        <v>89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14</v>
      </c>
      <c r="J5" s="2">
        <v>12</v>
      </c>
      <c r="K5" s="26"/>
      <c r="L5" s="26">
        <v>0</v>
      </c>
      <c r="N5">
        <v>0</v>
      </c>
      <c r="O5" s="31">
        <v>1</v>
      </c>
    </row>
    <row r="6" spans="1:15" ht="17.25" thickBot="1">
      <c r="A6" s="5" t="s">
        <v>23</v>
      </c>
      <c r="B6" s="36" t="s">
        <v>90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14</v>
      </c>
      <c r="J6" s="14">
        <v>13</v>
      </c>
      <c r="K6" s="26"/>
      <c r="L6" s="26">
        <v>0</v>
      </c>
      <c r="N6">
        <v>0</v>
      </c>
      <c r="O6" s="31">
        <v>1</v>
      </c>
    </row>
    <row r="7" spans="1:15" s="3" customFormat="1">
      <c r="A7" s="5" t="s">
        <v>17</v>
      </c>
      <c r="B7" s="36" t="s">
        <v>91</v>
      </c>
      <c r="C7" s="22" t="s">
        <v>19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  <c r="O7" s="31">
        <v>1</v>
      </c>
    </row>
    <row r="8" spans="1:15">
      <c r="A8" s="5" t="s">
        <v>18</v>
      </c>
      <c r="B8" s="36" t="s">
        <v>92</v>
      </c>
      <c r="C8" s="22" t="s">
        <v>19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  <c r="O8" s="31">
        <v>1</v>
      </c>
    </row>
    <row r="9" spans="1:15" ht="17.25" thickBot="1">
      <c r="A9" s="6" t="s">
        <v>20</v>
      </c>
      <c r="B9" s="36" t="s">
        <v>85</v>
      </c>
      <c r="C9" t="s">
        <v>6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  <c r="O9" s="31">
        <v>1</v>
      </c>
    </row>
    <row r="10" spans="1:15" ht="17.25" thickBot="1">
      <c r="A10" s="6" t="s">
        <v>21</v>
      </c>
      <c r="B10" s="36" t="s">
        <v>86</v>
      </c>
      <c r="C10" s="6" t="s">
        <v>6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14</v>
      </c>
      <c r="J10" s="13">
        <v>1</v>
      </c>
      <c r="K10" s="26"/>
      <c r="L10" s="26">
        <v>0</v>
      </c>
      <c r="N10">
        <v>0</v>
      </c>
      <c r="O10" s="31">
        <v>1</v>
      </c>
    </row>
    <row r="11" spans="1:15" ht="17.25" thickBot="1">
      <c r="A11" s="6" t="s">
        <v>29</v>
      </c>
      <c r="B11" s="36" t="s">
        <v>87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14</v>
      </c>
      <c r="J11" s="14">
        <v>2</v>
      </c>
      <c r="K11" s="26"/>
      <c r="L11" s="26">
        <v>0</v>
      </c>
      <c r="N11">
        <v>0</v>
      </c>
      <c r="O11" s="31">
        <v>1</v>
      </c>
    </row>
    <row r="12" spans="1:15" ht="17.25" thickBot="1">
      <c r="A12" s="6" t="s">
        <v>38</v>
      </c>
      <c r="B12" s="36" t="s">
        <v>93</v>
      </c>
      <c r="C12" s="6" t="s">
        <v>15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14</v>
      </c>
      <c r="J12" s="2">
        <v>9</v>
      </c>
      <c r="K12" s="26"/>
      <c r="L12" s="26">
        <v>0</v>
      </c>
      <c r="N12">
        <v>0</v>
      </c>
      <c r="O12" s="31">
        <v>1</v>
      </c>
    </row>
    <row r="13" spans="1:15" ht="17.25" thickBot="1">
      <c r="A13" s="6" t="s">
        <v>39</v>
      </c>
      <c r="B13" s="36" t="s">
        <v>94</v>
      </c>
      <c r="C13" s="6" t="s">
        <v>15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14</v>
      </c>
      <c r="J13" s="2">
        <v>10</v>
      </c>
      <c r="K13" s="26"/>
      <c r="L13" s="26">
        <v>0</v>
      </c>
      <c r="N13">
        <v>0</v>
      </c>
      <c r="O13" s="31">
        <v>1</v>
      </c>
    </row>
    <row r="14" spans="1:15" ht="17.25" thickBot="1">
      <c r="A14" s="6" t="s">
        <v>33</v>
      </c>
      <c r="B14" s="36" t="s">
        <v>95</v>
      </c>
      <c r="C14" s="6" t="s">
        <v>6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14</v>
      </c>
      <c r="J14" s="2">
        <v>7</v>
      </c>
      <c r="K14" s="26"/>
      <c r="L14" s="26">
        <v>0</v>
      </c>
      <c r="N14">
        <v>0</v>
      </c>
      <c r="O14" s="31">
        <v>1</v>
      </c>
    </row>
    <row r="15" spans="1:15" ht="17.25" thickBot="1">
      <c r="A15" s="6" t="s">
        <v>34</v>
      </c>
      <c r="B15" s="36" t="s">
        <v>96</v>
      </c>
      <c r="C15" s="6" t="s">
        <v>6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14</v>
      </c>
      <c r="J15" s="2">
        <v>8</v>
      </c>
      <c r="K15" s="26"/>
      <c r="L15" s="26">
        <v>0</v>
      </c>
      <c r="N15">
        <v>0</v>
      </c>
      <c r="O15" s="31">
        <v>1</v>
      </c>
    </row>
    <row r="16" spans="1:15" ht="17.25" thickBot="1">
      <c r="A16" s="18" t="s">
        <v>24</v>
      </c>
      <c r="B16" s="36" t="s">
        <v>97</v>
      </c>
      <c r="C16" s="7" t="s">
        <v>15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16</v>
      </c>
      <c r="J16" s="2">
        <v>6</v>
      </c>
      <c r="K16" s="26"/>
      <c r="L16" s="26">
        <v>0</v>
      </c>
      <c r="N16">
        <v>0</v>
      </c>
      <c r="O16" s="31">
        <v>1</v>
      </c>
    </row>
    <row r="17" spans="1:15" ht="17.25" thickBot="1">
      <c r="A17" s="16" t="s">
        <v>11</v>
      </c>
      <c r="B17" s="36" t="s">
        <v>98</v>
      </c>
      <c r="C17" t="s">
        <v>15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14</v>
      </c>
      <c r="J17" s="23">
        <v>4</v>
      </c>
      <c r="K17" s="26"/>
      <c r="L17" s="26">
        <v>0</v>
      </c>
      <c r="N17">
        <v>0</v>
      </c>
      <c r="O17" s="31">
        <v>1</v>
      </c>
    </row>
    <row r="18" spans="1:15" ht="17.25" thickBot="1">
      <c r="A18" s="21" t="s">
        <v>12</v>
      </c>
      <c r="B18" s="36" t="s">
        <v>99</v>
      </c>
      <c r="C18" t="s">
        <v>15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14</v>
      </c>
      <c r="J18" s="23">
        <v>3</v>
      </c>
      <c r="K18" s="26"/>
      <c r="L18" s="26">
        <v>0</v>
      </c>
      <c r="N18">
        <v>0</v>
      </c>
      <c r="O18" s="31">
        <v>1</v>
      </c>
    </row>
    <row r="19" spans="1:15" ht="17.25" thickBot="1">
      <c r="A19" s="6" t="s">
        <v>25</v>
      </c>
      <c r="B19" s="36" t="s">
        <v>86</v>
      </c>
      <c r="C19" s="6" t="s">
        <v>15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  <c r="O19" s="31">
        <v>1</v>
      </c>
    </row>
    <row r="20" spans="1:15" ht="17.25" thickBot="1">
      <c r="A20" s="6" t="s">
        <v>26</v>
      </c>
      <c r="B20" s="36" t="s">
        <v>87</v>
      </c>
      <c r="C20" s="6" t="s">
        <v>15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14</v>
      </c>
      <c r="J20" s="14">
        <v>2</v>
      </c>
      <c r="K20" s="26"/>
      <c r="L20" s="26">
        <v>0</v>
      </c>
      <c r="N20">
        <v>0</v>
      </c>
      <c r="O20" s="31">
        <v>1</v>
      </c>
    </row>
    <row r="21" spans="1:15" ht="17.25" thickBot="1">
      <c r="A21" t="s">
        <v>35</v>
      </c>
      <c r="B21" s="36" t="s">
        <v>100</v>
      </c>
      <c r="C21" s="6" t="s">
        <v>15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14</v>
      </c>
      <c r="J21" s="23">
        <v>18</v>
      </c>
      <c r="K21" s="26"/>
      <c r="L21" s="26">
        <v>0</v>
      </c>
      <c r="N21">
        <v>0</v>
      </c>
      <c r="O21" s="31">
        <v>1</v>
      </c>
    </row>
    <row r="22" spans="1:15">
      <c r="A22" t="s">
        <v>37</v>
      </c>
      <c r="B22" s="36" t="s">
        <v>101</v>
      </c>
      <c r="C22" s="6" t="s">
        <v>15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  <c r="O22" s="31">
        <v>1</v>
      </c>
    </row>
    <row r="23" spans="1:15">
      <c r="A23" t="s">
        <v>40</v>
      </c>
      <c r="B23" s="36" t="s">
        <v>102</v>
      </c>
      <c r="C23" s="6" t="s">
        <v>15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16" t="s">
        <v>11</v>
      </c>
      <c r="L23" s="26">
        <v>100000</v>
      </c>
      <c r="N23">
        <v>0</v>
      </c>
      <c r="O23" s="31">
        <v>1</v>
      </c>
    </row>
    <row r="24" spans="1:15">
      <c r="A24" t="s">
        <v>43</v>
      </c>
      <c r="B24" s="36" t="s">
        <v>103</v>
      </c>
      <c r="C24" s="6" t="s">
        <v>15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40</v>
      </c>
      <c r="L24" s="26">
        <v>1000000</v>
      </c>
      <c r="N24">
        <v>0</v>
      </c>
      <c r="O24" s="31">
        <v>1</v>
      </c>
    </row>
    <row r="25" spans="1:15" s="3" customFormat="1">
      <c r="A25" s="3" t="s">
        <v>46</v>
      </c>
      <c r="B25" s="36" t="s">
        <v>104</v>
      </c>
      <c r="C25" s="3" t="s">
        <v>15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43</v>
      </c>
      <c r="L25" s="28">
        <v>1000000</v>
      </c>
      <c r="N25">
        <v>0</v>
      </c>
      <c r="O25" s="31">
        <v>1</v>
      </c>
    </row>
    <row r="26" spans="1:15" s="3" customFormat="1">
      <c r="A26" s="3" t="s">
        <v>44</v>
      </c>
      <c r="B26" s="36" t="s">
        <v>105</v>
      </c>
      <c r="C26" s="3" t="s">
        <v>15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46</v>
      </c>
      <c r="L26" s="28">
        <v>2000000</v>
      </c>
      <c r="N26">
        <v>0</v>
      </c>
      <c r="O26" s="31">
        <v>1</v>
      </c>
    </row>
    <row r="27" spans="1:15" s="3" customFormat="1">
      <c r="A27" s="3" t="s">
        <v>47</v>
      </c>
      <c r="B27" s="36" t="s">
        <v>106</v>
      </c>
      <c r="C27" s="3" t="s">
        <v>15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44</v>
      </c>
      <c r="L27" s="28">
        <v>2000000</v>
      </c>
      <c r="N27">
        <v>0</v>
      </c>
      <c r="O27" s="31">
        <v>1</v>
      </c>
    </row>
    <row r="28" spans="1:15" s="3" customFormat="1" ht="17.25" thickBot="1">
      <c r="A28" s="3" t="s">
        <v>45</v>
      </c>
      <c r="B28" s="36" t="s">
        <v>107</v>
      </c>
      <c r="C28" s="3" t="s">
        <v>15</v>
      </c>
      <c r="D28" s="3">
        <v>20000000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47</v>
      </c>
      <c r="L28" s="28">
        <v>2000000</v>
      </c>
      <c r="N28">
        <v>0</v>
      </c>
      <c r="O28" s="31">
        <v>1</v>
      </c>
    </row>
    <row r="29" spans="1:15" ht="17.25" thickBot="1">
      <c r="A29" s="6" t="s">
        <v>48</v>
      </c>
      <c r="B29" s="36" t="s">
        <v>108</v>
      </c>
      <c r="C29" s="6" t="s">
        <v>6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14</v>
      </c>
      <c r="J29" s="2">
        <v>42</v>
      </c>
      <c r="K29" s="6" t="s">
        <v>21</v>
      </c>
      <c r="L29" s="26">
        <v>400</v>
      </c>
      <c r="M29" s="29" t="s">
        <v>53</v>
      </c>
      <c r="N29">
        <v>3</v>
      </c>
      <c r="O29" s="31">
        <v>1</v>
      </c>
    </row>
    <row r="30" spans="1:15" ht="17.25" thickBot="1">
      <c r="A30" s="6" t="s">
        <v>49</v>
      </c>
      <c r="B30" s="36" t="s">
        <v>109</v>
      </c>
      <c r="C30" s="6" t="s">
        <v>6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14</v>
      </c>
      <c r="J30" s="2">
        <v>46</v>
      </c>
      <c r="K30" s="6" t="s">
        <v>48</v>
      </c>
      <c r="L30" s="8">
        <v>10000000</v>
      </c>
      <c r="M30" s="29" t="s">
        <v>52</v>
      </c>
      <c r="N30">
        <v>3</v>
      </c>
      <c r="O30" s="31">
        <v>1</v>
      </c>
    </row>
    <row r="31" spans="1:15" ht="17.25" thickBot="1">
      <c r="A31" s="30" t="s">
        <v>56</v>
      </c>
      <c r="B31" s="36" t="s">
        <v>110</v>
      </c>
      <c r="C31" s="30" t="s">
        <v>54</v>
      </c>
      <c r="D31" s="2">
        <v>500000</v>
      </c>
      <c r="E31" t="b">
        <v>1</v>
      </c>
      <c r="F31" t="b">
        <v>1</v>
      </c>
      <c r="G31" s="2">
        <v>10</v>
      </c>
      <c r="H31" s="2">
        <v>1</v>
      </c>
      <c r="I31" s="17" t="s">
        <v>14</v>
      </c>
      <c r="J31" s="2">
        <v>58</v>
      </c>
      <c r="K31" s="26"/>
      <c r="L31" s="26">
        <v>0</v>
      </c>
      <c r="N31">
        <v>0</v>
      </c>
      <c r="O31" s="31">
        <v>1</v>
      </c>
    </row>
    <row r="32" spans="1:15" ht="17.25" thickBot="1">
      <c r="A32" s="30" t="s">
        <v>57</v>
      </c>
      <c r="B32" s="36" t="s">
        <v>111</v>
      </c>
      <c r="C32" s="30" t="s">
        <v>54</v>
      </c>
      <c r="D32" s="2">
        <v>500000</v>
      </c>
      <c r="E32" t="b">
        <v>1</v>
      </c>
      <c r="F32" t="b">
        <v>1</v>
      </c>
      <c r="G32" s="2">
        <v>10</v>
      </c>
      <c r="H32" s="2">
        <v>1</v>
      </c>
      <c r="I32" s="17" t="s">
        <v>14</v>
      </c>
      <c r="J32" s="2">
        <v>58</v>
      </c>
      <c r="K32" s="30" t="s">
        <v>56</v>
      </c>
      <c r="L32" s="2">
        <v>500000</v>
      </c>
      <c r="N32">
        <v>0</v>
      </c>
      <c r="O32" s="31">
        <v>2</v>
      </c>
    </row>
    <row r="33" spans="1:15" ht="17.25" thickBot="1">
      <c r="A33" s="30" t="s">
        <v>58</v>
      </c>
      <c r="B33" s="36" t="s">
        <v>112</v>
      </c>
      <c r="C33" s="30" t="s">
        <v>54</v>
      </c>
      <c r="D33" s="2">
        <v>500000</v>
      </c>
      <c r="E33" t="b">
        <v>1</v>
      </c>
      <c r="F33" t="b">
        <v>1</v>
      </c>
      <c r="G33" s="2">
        <v>10</v>
      </c>
      <c r="H33" s="2">
        <v>1</v>
      </c>
      <c r="I33" s="17" t="s">
        <v>14</v>
      </c>
      <c r="J33" s="2">
        <v>58</v>
      </c>
      <c r="K33" s="30" t="s">
        <v>57</v>
      </c>
      <c r="L33" s="2">
        <v>500000</v>
      </c>
      <c r="N33">
        <v>0</v>
      </c>
      <c r="O33" s="31">
        <v>4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31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32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6239-4D72-449E-84B2-279AB298DE8A}">
  <dimension ref="A3:N79"/>
  <sheetViews>
    <sheetView workbookViewId="0">
      <selection activeCell="A23" sqref="A23"/>
    </sheetView>
  </sheetViews>
  <sheetFormatPr defaultRowHeight="16.5"/>
  <cols>
    <col min="1" max="1" width="45.75" bestFit="1" customWidth="1"/>
    <col min="5" max="5" width="16.5" bestFit="1" customWidth="1"/>
    <col min="6" max="6" width="19.75" bestFit="1" customWidth="1"/>
    <col min="7" max="7" width="10.25" bestFit="1" customWidth="1"/>
    <col min="8" max="8" width="21.75" bestFit="1" customWidth="1"/>
    <col min="9" max="9" width="16.5" bestFit="1" customWidth="1"/>
    <col min="10" max="10" width="16.5" hidden="1" customWidth="1"/>
    <col min="11" max="11" width="24.125" bestFit="1" customWidth="1"/>
    <col min="12" max="12" width="24.125" customWidth="1"/>
    <col min="13" max="13" width="24.125" bestFit="1" customWidth="1"/>
  </cols>
  <sheetData>
    <row r="3" spans="1:14">
      <c r="H3" t="s">
        <v>59</v>
      </c>
      <c r="I3">
        <v>1000</v>
      </c>
    </row>
    <row r="4" spans="1:14">
      <c r="A4" t="s">
        <v>60</v>
      </c>
      <c r="E4" t="s">
        <v>61</v>
      </c>
    </row>
    <row r="5" spans="1:14">
      <c r="A5" t="s">
        <v>62</v>
      </c>
      <c r="B5">
        <v>2000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4">
      <c r="A6" t="s">
        <v>72</v>
      </c>
      <c r="B6">
        <v>1000</v>
      </c>
      <c r="E6" t="s">
        <v>73</v>
      </c>
      <c r="F6">
        <v>1</v>
      </c>
      <c r="G6" s="32">
        <v>500000</v>
      </c>
      <c r="H6">
        <v>2.0000000000000001E-10</v>
      </c>
      <c r="I6" s="33">
        <f>(H6*G6)*$B$9</f>
        <v>0.19210000000000002</v>
      </c>
      <c r="J6" s="33">
        <f>100*I6/$I$9</f>
        <v>3.8461538461538463</v>
      </c>
      <c r="K6" s="32">
        <f>($B$5*(1+($B$6/100)))/F6</f>
        <v>22000</v>
      </c>
      <c r="L6" s="33">
        <f>(K6*H6)*$B$9</f>
        <v>8.4524000000000005E-3</v>
      </c>
      <c r="M6" s="34">
        <f>(G6*F6)/($B$5*(1+($B$6/100)))</f>
        <v>22.727272727272727</v>
      </c>
      <c r="N6">
        <v>7</v>
      </c>
    </row>
    <row r="7" spans="1:14">
      <c r="A7" t="s">
        <v>74</v>
      </c>
      <c r="B7">
        <v>17</v>
      </c>
      <c r="E7" t="s">
        <v>75</v>
      </c>
      <c r="F7">
        <v>2</v>
      </c>
      <c r="G7" s="32">
        <v>500000</v>
      </c>
      <c r="H7">
        <v>1.0000000000000001E-9</v>
      </c>
      <c r="I7" s="33">
        <f>(H7*G7)*$B$9</f>
        <v>0.96050000000000002</v>
      </c>
      <c r="J7" s="33">
        <f t="shared" ref="J7:J8" si="0">100*I7/$I$9</f>
        <v>19.23076923076923</v>
      </c>
      <c r="K7" s="32">
        <f>($B$5*(1+($B$6/100)))/F7</f>
        <v>11000</v>
      </c>
      <c r="L7" s="33">
        <f>(K7*H7)*$B$9</f>
        <v>2.1131000000000004E-2</v>
      </c>
      <c r="M7" s="34">
        <f>(G7*F7)/($B$5*(1+($B$6/100)))</f>
        <v>45.454545454545453</v>
      </c>
      <c r="N7">
        <v>15</v>
      </c>
    </row>
    <row r="8" spans="1:14">
      <c r="E8" t="s">
        <v>76</v>
      </c>
      <c r="F8">
        <v>4</v>
      </c>
      <c r="G8" s="32">
        <v>500000</v>
      </c>
      <c r="H8">
        <v>4.0000000000000002E-9</v>
      </c>
      <c r="I8" s="33">
        <f>(H8*G8)*$B$9</f>
        <v>3.8420000000000001</v>
      </c>
      <c r="J8" s="33">
        <f t="shared" si="0"/>
        <v>76.92307692307692</v>
      </c>
      <c r="K8" s="32">
        <f>($B$5*(1+($B$6/100)))/F8</f>
        <v>5500</v>
      </c>
      <c r="L8" s="33">
        <f>(K8*H8)*$B$9</f>
        <v>4.2262000000000008E-2</v>
      </c>
      <c r="M8" s="34">
        <f>(G8*F8)/($B$5*(1+($B$6/100)))</f>
        <v>90.909090909090907</v>
      </c>
      <c r="N8">
        <v>30</v>
      </c>
    </row>
    <row r="9" spans="1:14">
      <c r="A9" t="s">
        <v>77</v>
      </c>
      <c r="B9">
        <v>1921</v>
      </c>
      <c r="I9" s="33">
        <f>SUM(I6:I8)</f>
        <v>4.9946000000000002</v>
      </c>
      <c r="J9" s="32">
        <f>SUM(J6:J8)</f>
        <v>100</v>
      </c>
      <c r="M9" s="34">
        <f>SUM(M6:M8)</f>
        <v>159.09090909090909</v>
      </c>
      <c r="N9">
        <v>45</v>
      </c>
    </row>
    <row r="10" spans="1:14">
      <c r="A10" t="s">
        <v>78</v>
      </c>
      <c r="B10">
        <v>104</v>
      </c>
      <c r="N10">
        <v>60</v>
      </c>
    </row>
    <row r="11" spans="1:14">
      <c r="A11" t="s">
        <v>79</v>
      </c>
      <c r="B11">
        <v>36.25</v>
      </c>
      <c r="F11" t="s">
        <v>80</v>
      </c>
    </row>
    <row r="12" spans="1:14">
      <c r="A12" t="s">
        <v>81</v>
      </c>
      <c r="B12">
        <f>B9+B10*B11</f>
        <v>5691</v>
      </c>
    </row>
    <row r="16" spans="1:14">
      <c r="E16" t="s">
        <v>82</v>
      </c>
      <c r="F16" t="s">
        <v>83</v>
      </c>
      <c r="G16" t="s">
        <v>84</v>
      </c>
    </row>
    <row r="17" spans="5:8">
      <c r="E17">
        <v>1</v>
      </c>
      <c r="F17" s="33">
        <f>L6</f>
        <v>8.4524000000000005E-3</v>
      </c>
    </row>
    <row r="18" spans="5:8">
      <c r="E18">
        <v>2</v>
      </c>
      <c r="F18">
        <f>IF(E18&lt;=$M$6,F17+$L$6,IF(E18&lt;=$M$6+$M$7,F17+$L$7,IF(E18&lt;=$M$6+$M$7+$M$8,F17+$L$8,0)))</f>
        <v>1.6904800000000001E-2</v>
      </c>
      <c r="G18">
        <f>100*(F18-F17)/F17</f>
        <v>100</v>
      </c>
      <c r="H18" s="35">
        <f>F18-F17</f>
        <v>8.4524000000000005E-3</v>
      </c>
    </row>
    <row r="19" spans="5:8">
      <c r="E19">
        <v>3</v>
      </c>
      <c r="F19">
        <f t="shared" ref="F19:F79" si="1">IF(E19&lt;=$M$6,F18+$L$6,IF(E19&lt;=$M$6+$M$7,F18+$L$7,IF(E19&lt;=$M$6+$M$7+$M$8,F18+$L$8,0)))</f>
        <v>2.5357200000000003E-2</v>
      </c>
      <c r="G19">
        <f t="shared" ref="G19:G79" si="2">100*(F19-F18)/F18</f>
        <v>50.000000000000007</v>
      </c>
      <c r="H19" s="35">
        <f t="shared" ref="H19:H79" si="3">F19-F18</f>
        <v>8.4524000000000023E-3</v>
      </c>
    </row>
    <row r="20" spans="5:8">
      <c r="E20">
        <v>4</v>
      </c>
      <c r="F20">
        <f t="shared" si="1"/>
        <v>3.3809600000000002E-2</v>
      </c>
      <c r="G20">
        <f t="shared" si="2"/>
        <v>33.333333333333321</v>
      </c>
      <c r="H20" s="35">
        <f t="shared" si="3"/>
        <v>8.4523999999999988E-3</v>
      </c>
    </row>
    <row r="21" spans="5:8">
      <c r="E21">
        <v>5</v>
      </c>
      <c r="F21">
        <f t="shared" si="1"/>
        <v>4.2262000000000001E-2</v>
      </c>
      <c r="G21">
        <f t="shared" si="2"/>
        <v>24.999999999999996</v>
      </c>
      <c r="H21" s="35">
        <f t="shared" si="3"/>
        <v>8.4523999999999988E-3</v>
      </c>
    </row>
    <row r="22" spans="5:8">
      <c r="E22">
        <v>6</v>
      </c>
      <c r="F22">
        <f t="shared" si="1"/>
        <v>5.07144E-2</v>
      </c>
      <c r="G22">
        <f t="shared" si="2"/>
        <v>19.999999999999996</v>
      </c>
      <c r="H22" s="35">
        <f t="shared" si="3"/>
        <v>8.4523999999999988E-3</v>
      </c>
    </row>
    <row r="23" spans="5:8">
      <c r="E23">
        <v>7</v>
      </c>
      <c r="F23">
        <f t="shared" si="1"/>
        <v>5.9166799999999999E-2</v>
      </c>
      <c r="G23">
        <f t="shared" si="2"/>
        <v>16.666666666666664</v>
      </c>
      <c r="H23" s="35">
        <f t="shared" si="3"/>
        <v>8.4523999999999988E-3</v>
      </c>
    </row>
    <row r="24" spans="5:8">
      <c r="E24">
        <v>8</v>
      </c>
      <c r="F24">
        <f t="shared" si="1"/>
        <v>6.7619200000000004E-2</v>
      </c>
      <c r="G24">
        <f t="shared" si="2"/>
        <v>14.285714285714295</v>
      </c>
      <c r="H24" s="35">
        <f t="shared" si="3"/>
        <v>8.4524000000000057E-3</v>
      </c>
    </row>
    <row r="25" spans="5:8">
      <c r="E25">
        <v>9</v>
      </c>
      <c r="F25">
        <f t="shared" si="1"/>
        <v>7.6071600000000003E-2</v>
      </c>
      <c r="G25">
        <f t="shared" si="2"/>
        <v>12.499999999999998</v>
      </c>
      <c r="H25" s="35">
        <f t="shared" si="3"/>
        <v>8.4523999999999988E-3</v>
      </c>
    </row>
    <row r="26" spans="5:8">
      <c r="E26">
        <v>10</v>
      </c>
      <c r="F26">
        <f t="shared" si="1"/>
        <v>8.4524000000000002E-2</v>
      </c>
      <c r="G26">
        <f t="shared" si="2"/>
        <v>11.111111111111109</v>
      </c>
      <c r="H26" s="35">
        <f t="shared" si="3"/>
        <v>8.4523999999999988E-3</v>
      </c>
    </row>
    <row r="27" spans="5:8">
      <c r="E27">
        <v>11</v>
      </c>
      <c r="F27">
        <f t="shared" si="1"/>
        <v>9.2976400000000001E-2</v>
      </c>
      <c r="G27">
        <f t="shared" si="2"/>
        <v>9.9999999999999982</v>
      </c>
      <c r="H27" s="35">
        <f t="shared" si="3"/>
        <v>8.4523999999999988E-3</v>
      </c>
    </row>
    <row r="28" spans="5:8">
      <c r="E28">
        <v>12</v>
      </c>
      <c r="F28">
        <f t="shared" si="1"/>
        <v>0.1014288</v>
      </c>
      <c r="G28">
        <f t="shared" si="2"/>
        <v>9.0909090909090899</v>
      </c>
      <c r="H28" s="35">
        <f t="shared" si="3"/>
        <v>8.4523999999999988E-3</v>
      </c>
    </row>
    <row r="29" spans="5:8">
      <c r="E29">
        <v>13</v>
      </c>
      <c r="F29">
        <f t="shared" si="1"/>
        <v>0.1098812</v>
      </c>
      <c r="G29">
        <f t="shared" si="2"/>
        <v>8.3333333333333321</v>
      </c>
      <c r="H29" s="35">
        <f t="shared" si="3"/>
        <v>8.4523999999999988E-3</v>
      </c>
    </row>
    <row r="30" spans="5:8">
      <c r="E30">
        <v>14</v>
      </c>
      <c r="F30">
        <f t="shared" si="1"/>
        <v>0.1183336</v>
      </c>
      <c r="G30">
        <f t="shared" si="2"/>
        <v>7.6923076923076916</v>
      </c>
      <c r="H30" s="35">
        <f t="shared" si="3"/>
        <v>8.4523999999999988E-3</v>
      </c>
    </row>
    <row r="31" spans="5:8">
      <c r="E31">
        <v>15</v>
      </c>
      <c r="F31">
        <f t="shared" si="1"/>
        <v>0.12678600000000001</v>
      </c>
      <c r="G31">
        <f t="shared" si="2"/>
        <v>7.1428571428571539</v>
      </c>
      <c r="H31" s="35">
        <f t="shared" si="3"/>
        <v>8.4524000000000127E-3</v>
      </c>
    </row>
    <row r="32" spans="5:8">
      <c r="E32">
        <v>16</v>
      </c>
      <c r="F32">
        <f t="shared" si="1"/>
        <v>0.13523840000000001</v>
      </c>
      <c r="G32">
        <f t="shared" si="2"/>
        <v>6.6666666666666652</v>
      </c>
      <c r="H32" s="35">
        <f t="shared" si="3"/>
        <v>8.4523999999999988E-3</v>
      </c>
    </row>
    <row r="33" spans="5:8">
      <c r="E33">
        <v>17</v>
      </c>
      <c r="F33">
        <f t="shared" si="1"/>
        <v>0.14369080000000001</v>
      </c>
      <c r="G33">
        <f t="shared" si="2"/>
        <v>6.2499999999999991</v>
      </c>
      <c r="H33" s="35">
        <f t="shared" si="3"/>
        <v>8.4523999999999988E-3</v>
      </c>
    </row>
    <row r="34" spans="5:8">
      <c r="E34">
        <v>18</v>
      </c>
      <c r="F34">
        <f t="shared" si="1"/>
        <v>0.15214320000000001</v>
      </c>
      <c r="G34">
        <f t="shared" si="2"/>
        <v>5.8823529411764692</v>
      </c>
      <c r="H34" s="35">
        <f t="shared" si="3"/>
        <v>8.4523999999999988E-3</v>
      </c>
    </row>
    <row r="35" spans="5:8">
      <c r="E35">
        <v>19</v>
      </c>
      <c r="F35">
        <f t="shared" si="1"/>
        <v>0.16059560000000001</v>
      </c>
      <c r="G35">
        <f t="shared" si="2"/>
        <v>5.5555555555555545</v>
      </c>
      <c r="H35" s="35">
        <f t="shared" si="3"/>
        <v>8.4523999999999988E-3</v>
      </c>
    </row>
    <row r="36" spans="5:8">
      <c r="E36">
        <v>20</v>
      </c>
      <c r="F36">
        <f t="shared" si="1"/>
        <v>0.169048</v>
      </c>
      <c r="G36">
        <f t="shared" si="2"/>
        <v>5.2631578947368416</v>
      </c>
      <c r="H36" s="35">
        <f t="shared" si="3"/>
        <v>8.4523999999999988E-3</v>
      </c>
    </row>
    <row r="37" spans="5:8">
      <c r="E37">
        <v>21</v>
      </c>
      <c r="F37">
        <f t="shared" si="1"/>
        <v>0.1775004</v>
      </c>
      <c r="G37">
        <f t="shared" si="2"/>
        <v>4.9999999999999991</v>
      </c>
      <c r="H37" s="35">
        <f t="shared" si="3"/>
        <v>8.4523999999999988E-3</v>
      </c>
    </row>
    <row r="38" spans="5:8">
      <c r="E38">
        <v>22</v>
      </c>
      <c r="F38">
        <f t="shared" si="1"/>
        <v>0.1859528</v>
      </c>
      <c r="G38">
        <f t="shared" si="2"/>
        <v>4.761904761904761</v>
      </c>
      <c r="H38" s="35">
        <f t="shared" si="3"/>
        <v>8.4523999999999988E-3</v>
      </c>
    </row>
    <row r="39" spans="5:8">
      <c r="E39">
        <v>23</v>
      </c>
      <c r="F39">
        <f t="shared" si="1"/>
        <v>0.20708380000000001</v>
      </c>
      <c r="G39">
        <f t="shared" si="2"/>
        <v>11.363636363636369</v>
      </c>
      <c r="H39" s="35">
        <f t="shared" si="3"/>
        <v>2.1131000000000011E-2</v>
      </c>
    </row>
    <row r="40" spans="5:8">
      <c r="E40">
        <v>24</v>
      </c>
      <c r="F40">
        <f t="shared" si="1"/>
        <v>0.22821480000000002</v>
      </c>
      <c r="G40">
        <f t="shared" si="2"/>
        <v>10.204081632653066</v>
      </c>
      <c r="H40" s="35">
        <f t="shared" si="3"/>
        <v>2.1131000000000011E-2</v>
      </c>
    </row>
    <row r="41" spans="5:8">
      <c r="E41">
        <v>25</v>
      </c>
      <c r="F41">
        <f t="shared" si="1"/>
        <v>0.24934580000000003</v>
      </c>
      <c r="G41">
        <f t="shared" si="2"/>
        <v>9.2592592592592631</v>
      </c>
      <c r="H41" s="35">
        <f t="shared" si="3"/>
        <v>2.1131000000000011E-2</v>
      </c>
    </row>
    <row r="42" spans="5:8">
      <c r="E42">
        <v>26</v>
      </c>
      <c r="F42">
        <f t="shared" si="1"/>
        <v>0.27047680000000002</v>
      </c>
      <c r="G42">
        <f t="shared" si="2"/>
        <v>8.4745762711864341</v>
      </c>
      <c r="H42" s="35">
        <f t="shared" si="3"/>
        <v>2.1130999999999983E-2</v>
      </c>
    </row>
    <row r="43" spans="5:8">
      <c r="E43">
        <v>27</v>
      </c>
      <c r="F43">
        <f t="shared" si="1"/>
        <v>0.29160780000000003</v>
      </c>
      <c r="G43">
        <f t="shared" si="2"/>
        <v>7.8125000000000036</v>
      </c>
      <c r="H43" s="35">
        <f t="shared" si="3"/>
        <v>2.1131000000000011E-2</v>
      </c>
    </row>
    <row r="44" spans="5:8">
      <c r="E44" s="5">
        <v>28</v>
      </c>
      <c r="F44">
        <f t="shared" si="1"/>
        <v>0.31273880000000004</v>
      </c>
      <c r="G44">
        <f t="shared" si="2"/>
        <v>7.2463768115942058</v>
      </c>
      <c r="H44" s="35">
        <f t="shared" si="3"/>
        <v>2.1131000000000011E-2</v>
      </c>
    </row>
    <row r="45" spans="5:8">
      <c r="E45">
        <v>29</v>
      </c>
      <c r="F45">
        <f t="shared" si="1"/>
        <v>0.33386980000000005</v>
      </c>
      <c r="G45">
        <f t="shared" si="2"/>
        <v>6.7567567567567597</v>
      </c>
      <c r="H45" s="35">
        <f t="shared" si="3"/>
        <v>2.1131000000000011E-2</v>
      </c>
    </row>
    <row r="46" spans="5:8">
      <c r="E46">
        <v>30</v>
      </c>
      <c r="F46">
        <f t="shared" si="1"/>
        <v>0.35500080000000006</v>
      </c>
      <c r="G46">
        <f t="shared" si="2"/>
        <v>6.3291139240506356</v>
      </c>
      <c r="H46" s="35">
        <f t="shared" si="3"/>
        <v>2.1131000000000011E-2</v>
      </c>
    </row>
    <row r="47" spans="5:8">
      <c r="E47">
        <v>31</v>
      </c>
      <c r="F47">
        <f t="shared" si="1"/>
        <v>0.37613180000000007</v>
      </c>
      <c r="G47">
        <f t="shared" si="2"/>
        <v>5.9523809523809543</v>
      </c>
      <c r="H47" s="35">
        <f t="shared" si="3"/>
        <v>2.1131000000000011E-2</v>
      </c>
    </row>
    <row r="48" spans="5:8">
      <c r="E48">
        <v>32</v>
      </c>
      <c r="F48">
        <f t="shared" si="1"/>
        <v>0.39726280000000008</v>
      </c>
      <c r="G48">
        <f t="shared" si="2"/>
        <v>5.6179775280898898</v>
      </c>
      <c r="H48" s="35">
        <f t="shared" si="3"/>
        <v>2.1131000000000011E-2</v>
      </c>
    </row>
    <row r="49" spans="5:8">
      <c r="E49">
        <v>33</v>
      </c>
      <c r="F49">
        <f t="shared" si="1"/>
        <v>0.41839380000000009</v>
      </c>
      <c r="G49">
        <f t="shared" si="2"/>
        <v>5.3191489361702144</v>
      </c>
      <c r="H49" s="35">
        <f t="shared" si="3"/>
        <v>2.1131000000000011E-2</v>
      </c>
    </row>
    <row r="50" spans="5:8">
      <c r="E50">
        <v>34</v>
      </c>
      <c r="F50">
        <f t="shared" si="1"/>
        <v>0.4395248000000001</v>
      </c>
      <c r="G50">
        <f t="shared" si="2"/>
        <v>5.0505050505050519</v>
      </c>
      <c r="H50" s="35">
        <f t="shared" si="3"/>
        <v>2.1131000000000011E-2</v>
      </c>
    </row>
    <row r="51" spans="5:8">
      <c r="E51">
        <v>35</v>
      </c>
      <c r="F51">
        <f t="shared" si="1"/>
        <v>0.46065580000000012</v>
      </c>
      <c r="G51">
        <f t="shared" si="2"/>
        <v>4.8076923076923093</v>
      </c>
      <c r="H51" s="35">
        <f t="shared" si="3"/>
        <v>2.1131000000000011E-2</v>
      </c>
    </row>
    <row r="52" spans="5:8">
      <c r="E52">
        <v>36</v>
      </c>
      <c r="F52">
        <f t="shared" si="1"/>
        <v>0.48178680000000013</v>
      </c>
      <c r="G52">
        <f t="shared" si="2"/>
        <v>4.5871559633027532</v>
      </c>
      <c r="H52" s="35">
        <f t="shared" si="3"/>
        <v>2.1131000000000011E-2</v>
      </c>
    </row>
    <row r="53" spans="5:8">
      <c r="E53">
        <v>37</v>
      </c>
      <c r="F53">
        <f t="shared" si="1"/>
        <v>0.50291780000000008</v>
      </c>
      <c r="G53">
        <f t="shared" si="2"/>
        <v>4.3859649122806914</v>
      </c>
      <c r="H53" s="35">
        <f t="shared" si="3"/>
        <v>2.1130999999999955E-2</v>
      </c>
    </row>
    <row r="54" spans="5:8">
      <c r="E54">
        <v>38</v>
      </c>
      <c r="F54">
        <f t="shared" si="1"/>
        <v>0.52404880000000009</v>
      </c>
      <c r="G54">
        <f t="shared" si="2"/>
        <v>4.2016806722689086</v>
      </c>
      <c r="H54" s="35">
        <f t="shared" si="3"/>
        <v>2.1131000000000011E-2</v>
      </c>
    </row>
    <row r="55" spans="5:8">
      <c r="E55">
        <v>39</v>
      </c>
      <c r="F55">
        <f t="shared" si="1"/>
        <v>0.5451798000000001</v>
      </c>
      <c r="G55">
        <f t="shared" si="2"/>
        <v>4.0322580645161308</v>
      </c>
      <c r="H55" s="35">
        <f t="shared" si="3"/>
        <v>2.1131000000000011E-2</v>
      </c>
    </row>
    <row r="56" spans="5:8">
      <c r="E56">
        <v>40</v>
      </c>
      <c r="F56">
        <f t="shared" si="1"/>
        <v>0.56631080000000011</v>
      </c>
      <c r="G56">
        <f t="shared" si="2"/>
        <v>3.8759689922480631</v>
      </c>
      <c r="H56" s="35">
        <f t="shared" si="3"/>
        <v>2.1131000000000011E-2</v>
      </c>
    </row>
    <row r="57" spans="5:8">
      <c r="E57">
        <v>41</v>
      </c>
      <c r="F57">
        <f t="shared" si="1"/>
        <v>0.58744180000000012</v>
      </c>
      <c r="G57">
        <f t="shared" si="2"/>
        <v>3.7313432835820906</v>
      </c>
      <c r="H57" s="35">
        <f t="shared" si="3"/>
        <v>2.1131000000000011E-2</v>
      </c>
    </row>
    <row r="58" spans="5:8">
      <c r="E58">
        <v>42</v>
      </c>
      <c r="F58">
        <f t="shared" si="1"/>
        <v>0.60857280000000014</v>
      </c>
      <c r="G58">
        <f t="shared" si="2"/>
        <v>3.5971223021582746</v>
      </c>
      <c r="H58" s="35">
        <f t="shared" si="3"/>
        <v>2.1131000000000011E-2</v>
      </c>
    </row>
    <row r="59" spans="5:8">
      <c r="E59">
        <v>43</v>
      </c>
      <c r="F59">
        <f t="shared" si="1"/>
        <v>0.62970380000000015</v>
      </c>
      <c r="G59">
        <f t="shared" si="2"/>
        <v>3.4722222222222232</v>
      </c>
      <c r="H59" s="35">
        <f t="shared" si="3"/>
        <v>2.1131000000000011E-2</v>
      </c>
    </row>
    <row r="60" spans="5:8">
      <c r="E60">
        <v>44</v>
      </c>
      <c r="F60">
        <f t="shared" si="1"/>
        <v>0.65083480000000016</v>
      </c>
      <c r="G60">
        <f t="shared" si="2"/>
        <v>3.3557046979865781</v>
      </c>
      <c r="H60" s="35">
        <f t="shared" si="3"/>
        <v>2.1131000000000011E-2</v>
      </c>
    </row>
    <row r="61" spans="5:8">
      <c r="E61">
        <v>45</v>
      </c>
      <c r="F61">
        <f t="shared" si="1"/>
        <v>0.67196580000000017</v>
      </c>
      <c r="G61">
        <f t="shared" si="2"/>
        <v>3.2467532467532476</v>
      </c>
      <c r="H61" s="35">
        <f t="shared" si="3"/>
        <v>2.1131000000000011E-2</v>
      </c>
    </row>
    <row r="62" spans="5:8">
      <c r="E62">
        <v>46</v>
      </c>
      <c r="F62">
        <f t="shared" si="1"/>
        <v>0.69309680000000018</v>
      </c>
      <c r="G62">
        <f t="shared" si="2"/>
        <v>3.1446540880503151</v>
      </c>
      <c r="H62" s="35">
        <f t="shared" si="3"/>
        <v>2.1131000000000011E-2</v>
      </c>
    </row>
    <row r="63" spans="5:8">
      <c r="E63">
        <v>47</v>
      </c>
      <c r="F63">
        <f t="shared" si="1"/>
        <v>0.71422780000000019</v>
      </c>
      <c r="G63">
        <f t="shared" si="2"/>
        <v>3.048780487804879</v>
      </c>
      <c r="H63" s="35">
        <f t="shared" si="3"/>
        <v>2.1131000000000011E-2</v>
      </c>
    </row>
    <row r="64" spans="5:8">
      <c r="E64">
        <v>48</v>
      </c>
      <c r="F64">
        <f t="shared" si="1"/>
        <v>0.7353588000000002</v>
      </c>
      <c r="G64">
        <f t="shared" si="2"/>
        <v>2.9585798816568056</v>
      </c>
      <c r="H64" s="35">
        <f t="shared" si="3"/>
        <v>2.1131000000000011E-2</v>
      </c>
    </row>
    <row r="65" spans="5:8">
      <c r="E65">
        <v>49</v>
      </c>
      <c r="F65">
        <f t="shared" si="1"/>
        <v>0.75648980000000021</v>
      </c>
      <c r="G65">
        <f t="shared" si="2"/>
        <v>2.8735632183908053</v>
      </c>
      <c r="H65" s="35">
        <f t="shared" si="3"/>
        <v>2.1131000000000011E-2</v>
      </c>
    </row>
    <row r="66" spans="5:8">
      <c r="E66">
        <v>50</v>
      </c>
      <c r="F66">
        <f t="shared" si="1"/>
        <v>0.77762080000000022</v>
      </c>
      <c r="G66">
        <f t="shared" si="2"/>
        <v>2.7932960893854757</v>
      </c>
      <c r="H66" s="35">
        <f t="shared" si="3"/>
        <v>2.1131000000000011E-2</v>
      </c>
    </row>
    <row r="67" spans="5:8">
      <c r="E67">
        <v>51</v>
      </c>
      <c r="F67">
        <f t="shared" si="1"/>
        <v>0.79875180000000023</v>
      </c>
      <c r="G67">
        <f t="shared" si="2"/>
        <v>2.7173913043478266</v>
      </c>
      <c r="H67" s="35">
        <f t="shared" si="3"/>
        <v>2.1131000000000011E-2</v>
      </c>
    </row>
    <row r="68" spans="5:8">
      <c r="E68">
        <v>52</v>
      </c>
      <c r="F68">
        <f t="shared" si="1"/>
        <v>0.81988280000000024</v>
      </c>
      <c r="G68">
        <f t="shared" si="2"/>
        <v>2.645502645502646</v>
      </c>
      <c r="H68" s="35">
        <f t="shared" si="3"/>
        <v>2.1131000000000011E-2</v>
      </c>
    </row>
    <row r="69" spans="5:8">
      <c r="E69">
        <v>53</v>
      </c>
      <c r="F69">
        <f t="shared" si="1"/>
        <v>0.84101380000000026</v>
      </c>
      <c r="G69">
        <f t="shared" si="2"/>
        <v>2.5773195876288666</v>
      </c>
      <c r="H69" s="35">
        <f t="shared" si="3"/>
        <v>2.1131000000000011E-2</v>
      </c>
    </row>
    <row r="70" spans="5:8">
      <c r="E70">
        <v>54</v>
      </c>
      <c r="F70">
        <f t="shared" si="1"/>
        <v>0.86214480000000027</v>
      </c>
      <c r="G70">
        <f t="shared" si="2"/>
        <v>2.5125628140703524</v>
      </c>
      <c r="H70" s="35">
        <f t="shared" si="3"/>
        <v>2.1131000000000011E-2</v>
      </c>
    </row>
    <row r="71" spans="5:8">
      <c r="E71">
        <v>55</v>
      </c>
      <c r="F71">
        <f t="shared" si="1"/>
        <v>0.88327580000000028</v>
      </c>
      <c r="G71">
        <f t="shared" si="2"/>
        <v>2.4509803921568634</v>
      </c>
      <c r="H71" s="35">
        <f t="shared" si="3"/>
        <v>2.1131000000000011E-2</v>
      </c>
    </row>
    <row r="72" spans="5:8">
      <c r="E72">
        <v>56</v>
      </c>
      <c r="F72">
        <f t="shared" si="1"/>
        <v>0.90440680000000029</v>
      </c>
      <c r="G72">
        <f t="shared" si="2"/>
        <v>2.392344497607656</v>
      </c>
      <c r="H72" s="35">
        <f t="shared" si="3"/>
        <v>2.1131000000000011E-2</v>
      </c>
    </row>
    <row r="73" spans="5:8">
      <c r="E73">
        <v>57</v>
      </c>
      <c r="F73">
        <f t="shared" si="1"/>
        <v>0.9255378000000003</v>
      </c>
      <c r="G73">
        <f t="shared" si="2"/>
        <v>2.3364485981308416</v>
      </c>
      <c r="H73" s="35">
        <f t="shared" si="3"/>
        <v>2.1131000000000011E-2</v>
      </c>
    </row>
    <row r="74" spans="5:8">
      <c r="E74">
        <v>58</v>
      </c>
      <c r="F74">
        <f t="shared" si="1"/>
        <v>0.94666880000000031</v>
      </c>
      <c r="G74">
        <f t="shared" si="2"/>
        <v>2.2831050228310508</v>
      </c>
      <c r="H74" s="35">
        <f t="shared" si="3"/>
        <v>2.1131000000000011E-2</v>
      </c>
    </row>
    <row r="75" spans="5:8">
      <c r="E75">
        <v>59</v>
      </c>
      <c r="F75">
        <f t="shared" si="1"/>
        <v>0.96779980000000032</v>
      </c>
      <c r="G75">
        <f t="shared" si="2"/>
        <v>2.2321428571428577</v>
      </c>
      <c r="H75" s="35">
        <f t="shared" si="3"/>
        <v>2.1131000000000011E-2</v>
      </c>
    </row>
    <row r="76" spans="5:8">
      <c r="E76">
        <v>60</v>
      </c>
      <c r="F76">
        <f t="shared" si="1"/>
        <v>0.98893080000000033</v>
      </c>
      <c r="G76">
        <f t="shared" si="2"/>
        <v>2.1834061135371181</v>
      </c>
      <c r="H76" s="35">
        <f t="shared" si="3"/>
        <v>2.1131000000000011E-2</v>
      </c>
    </row>
    <row r="77" spans="5:8">
      <c r="E77">
        <v>61</v>
      </c>
      <c r="F77">
        <f t="shared" si="1"/>
        <v>1.0100618000000003</v>
      </c>
      <c r="G77">
        <f t="shared" si="2"/>
        <v>2.1367521367521372</v>
      </c>
      <c r="H77" s="35">
        <f t="shared" si="3"/>
        <v>2.1131000000000011E-2</v>
      </c>
    </row>
    <row r="78" spans="5:8">
      <c r="E78">
        <v>62</v>
      </c>
      <c r="F78">
        <f t="shared" si="1"/>
        <v>1.0311928000000004</v>
      </c>
      <c r="G78">
        <f t="shared" si="2"/>
        <v>2.0920502092050213</v>
      </c>
      <c r="H78" s="35">
        <f t="shared" si="3"/>
        <v>2.1131000000000011E-2</v>
      </c>
    </row>
    <row r="79" spans="5:8">
      <c r="E79">
        <v>63</v>
      </c>
      <c r="F79">
        <f t="shared" si="1"/>
        <v>1.0523238000000004</v>
      </c>
      <c r="G79">
        <f t="shared" si="2"/>
        <v>2.0491803278688527</v>
      </c>
      <c r="H79" s="35">
        <f t="shared" si="3"/>
        <v>2.1131000000000011E-2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StatusSetting</vt:lpstr>
      <vt:lpstr>Sheet1</vt:lpstr>
      <vt:lpstr>GoldBarBalance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2023-06-01T10:17:31Z</dcterms:modified>
</cp:coreProperties>
</file>