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FC77B371-AE34-4495-95A8-A0796CC924DE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estHell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" l="1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G9" i="2"/>
  <c r="F9" i="2"/>
  <c r="K10" i="2" l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9" i="2"/>
  <c r="P39" i="2" l="1"/>
  <c r="Q39" i="2" s="1"/>
  <c r="P40" i="2"/>
  <c r="Q40" i="2" s="1"/>
  <c r="P38" i="2"/>
  <c r="Q38" i="2" s="1"/>
  <c r="P37" i="2"/>
  <c r="Q37" i="2" s="1"/>
  <c r="P36" i="2"/>
  <c r="Q36" i="2" s="1"/>
  <c r="P35" i="2"/>
  <c r="Q35" i="2" s="1"/>
  <c r="P34" i="2"/>
  <c r="Q34" i="2" s="1"/>
  <c r="P33" i="2"/>
  <c r="Q33" i="2" s="1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J9" i="2" s="1"/>
  <c r="B2" i="1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H10" i="2"/>
  <c r="H11" i="2" s="1"/>
  <c r="H12" i="2" s="1"/>
  <c r="P9" i="2"/>
  <c r="Q9" i="2" s="1"/>
  <c r="P8" i="2"/>
  <c r="Q8" i="2" s="1"/>
  <c r="C2" i="1" l="1"/>
  <c r="G2" i="1"/>
  <c r="E2" i="1"/>
  <c r="I10" i="2" a="1"/>
  <c r="I10" i="2" s="1"/>
  <c r="H13" i="2"/>
  <c r="J10" i="2" l="1"/>
  <c r="B3" i="1" s="1"/>
  <c r="G3" i="1" s="1"/>
  <c r="H14" i="2"/>
  <c r="I11" i="2" a="1"/>
  <c r="I11" i="2" s="1"/>
  <c r="C3" i="1" l="1"/>
  <c r="E3" i="1"/>
  <c r="H15" i="2"/>
  <c r="J11" i="2"/>
  <c r="B4" i="1" s="1"/>
  <c r="G4" i="1" s="1"/>
  <c r="I12" i="2" a="1"/>
  <c r="I12" i="2" s="1"/>
  <c r="C4" i="1" l="1"/>
  <c r="E4" i="1"/>
  <c r="J12" i="2"/>
  <c r="B5" i="1" s="1"/>
  <c r="G5" i="1" s="1"/>
  <c r="I13" i="2" a="1"/>
  <c r="I13" i="2" s="1"/>
  <c r="H16" i="2"/>
  <c r="C5" i="1" l="1"/>
  <c r="E5" i="1"/>
  <c r="H17" i="2"/>
  <c r="J13" i="2"/>
  <c r="B6" i="1" s="1"/>
  <c r="G6" i="1" s="1"/>
  <c r="I14" i="2" a="1"/>
  <c r="I14" i="2" s="1"/>
  <c r="C6" i="1" l="1"/>
  <c r="E6" i="1"/>
  <c r="J14" i="2"/>
  <c r="B7" i="1" s="1"/>
  <c r="G7" i="1" s="1"/>
  <c r="I15" i="2" a="1"/>
  <c r="I15" i="2" s="1"/>
  <c r="H18" i="2"/>
  <c r="C7" i="1" l="1"/>
  <c r="E7" i="1"/>
  <c r="J15" i="2"/>
  <c r="B8" i="1" s="1"/>
  <c r="G8" i="1" s="1"/>
  <c r="I16" i="2" a="1"/>
  <c r="I16" i="2" s="1"/>
  <c r="H19" i="2"/>
  <c r="C8" i="1" l="1"/>
  <c r="E8" i="1"/>
  <c r="J16" i="2"/>
  <c r="B9" i="1" s="1"/>
  <c r="G9" i="1" s="1"/>
  <c r="I17" i="2" a="1"/>
  <c r="I17" i="2" s="1"/>
  <c r="H20" i="2"/>
  <c r="C9" i="1" l="1"/>
  <c r="E9" i="1"/>
  <c r="H21" i="2"/>
  <c r="J17" i="2"/>
  <c r="B10" i="1" s="1"/>
  <c r="G10" i="1" s="1"/>
  <c r="I18" i="2" a="1"/>
  <c r="I18" i="2" s="1"/>
  <c r="C10" i="1" l="1"/>
  <c r="E10" i="1"/>
  <c r="J18" i="2"/>
  <c r="B11" i="1" s="1"/>
  <c r="G11" i="1" s="1"/>
  <c r="I19" i="2" a="1"/>
  <c r="I19" i="2" s="1"/>
  <c r="H22" i="2"/>
  <c r="C11" i="1" l="1"/>
  <c r="E11" i="1"/>
  <c r="H23" i="2"/>
  <c r="J19" i="2"/>
  <c r="B12" i="1" s="1"/>
  <c r="G12" i="1" s="1"/>
  <c r="I20" i="2" a="1"/>
  <c r="I20" i="2" s="1"/>
  <c r="C12" i="1" l="1"/>
  <c r="E12" i="1"/>
  <c r="H24" i="2"/>
  <c r="J20" i="2"/>
  <c r="B13" i="1" s="1"/>
  <c r="G13" i="1" s="1"/>
  <c r="I21" i="2" a="1"/>
  <c r="I21" i="2" s="1"/>
  <c r="C13" i="1" l="1"/>
  <c r="E13" i="1"/>
  <c r="H25" i="2"/>
  <c r="J21" i="2"/>
  <c r="B14" i="1" s="1"/>
  <c r="G14" i="1" s="1"/>
  <c r="I22" i="2" a="1"/>
  <c r="I22" i="2" s="1"/>
  <c r="C14" i="1" l="1"/>
  <c r="E14" i="1"/>
  <c r="J22" i="2"/>
  <c r="B15" i="1" s="1"/>
  <c r="G15" i="1" s="1"/>
  <c r="I23" i="2" a="1"/>
  <c r="I23" i="2" s="1"/>
  <c r="H26" i="2"/>
  <c r="C15" i="1" l="1"/>
  <c r="E15" i="1"/>
  <c r="J23" i="2"/>
  <c r="B16" i="1" s="1"/>
  <c r="G16" i="1" s="1"/>
  <c r="I24" i="2" a="1"/>
  <c r="I24" i="2" s="1"/>
  <c r="H27" i="2"/>
  <c r="C16" i="1" l="1"/>
  <c r="E16" i="1"/>
  <c r="H28" i="2"/>
  <c r="J24" i="2"/>
  <c r="B17" i="1" s="1"/>
  <c r="G17" i="1" s="1"/>
  <c r="I25" i="2" a="1"/>
  <c r="I25" i="2" s="1"/>
  <c r="C17" i="1" l="1"/>
  <c r="E17" i="1"/>
  <c r="H29" i="2"/>
  <c r="J25" i="2"/>
  <c r="B18" i="1" s="1"/>
  <c r="G18" i="1" s="1"/>
  <c r="I26" i="2" a="1"/>
  <c r="I26" i="2" s="1"/>
  <c r="C18" i="1" l="1"/>
  <c r="E18" i="1"/>
  <c r="H30" i="2"/>
  <c r="J26" i="2"/>
  <c r="B19" i="1" s="1"/>
  <c r="G19" i="1" s="1"/>
  <c r="I27" i="2" a="1"/>
  <c r="I27" i="2" s="1"/>
  <c r="C19" i="1" l="1"/>
  <c r="E19" i="1"/>
  <c r="H31" i="2"/>
  <c r="J27" i="2"/>
  <c r="B20" i="1" s="1"/>
  <c r="G20" i="1" s="1"/>
  <c r="I28" i="2" a="1"/>
  <c r="I28" i="2" s="1"/>
  <c r="C20" i="1" l="1"/>
  <c r="E20" i="1"/>
  <c r="J28" i="2"/>
  <c r="B21" i="1" s="1"/>
  <c r="G21" i="1" s="1"/>
  <c r="I29" i="2" a="1"/>
  <c r="I29" i="2" s="1"/>
  <c r="H32" i="2"/>
  <c r="C21" i="1" l="1"/>
  <c r="E21" i="1"/>
  <c r="J29" i="2"/>
  <c r="B22" i="1" s="1"/>
  <c r="G22" i="1" s="1"/>
  <c r="I30" i="2" a="1"/>
  <c r="I30" i="2" s="1"/>
  <c r="H33" i="2"/>
  <c r="C22" i="1" l="1"/>
  <c r="E22" i="1"/>
  <c r="H34" i="2"/>
  <c r="J30" i="2"/>
  <c r="B23" i="1" s="1"/>
  <c r="G23" i="1" s="1"/>
  <c r="I31" i="2" a="1"/>
  <c r="I31" i="2" s="1"/>
  <c r="C23" i="1" l="1"/>
  <c r="E23" i="1"/>
  <c r="H35" i="2"/>
  <c r="J31" i="2"/>
  <c r="B24" i="1" s="1"/>
  <c r="G24" i="1" s="1"/>
  <c r="I32" i="2" a="1"/>
  <c r="I32" i="2" s="1"/>
  <c r="C24" i="1" l="1"/>
  <c r="E24" i="1"/>
  <c r="J32" i="2"/>
  <c r="B25" i="1" s="1"/>
  <c r="G25" i="1" s="1"/>
  <c r="I33" i="2" a="1"/>
  <c r="I33" i="2" s="1"/>
  <c r="H36" i="2"/>
  <c r="C25" i="1" l="1"/>
  <c r="E25" i="1"/>
  <c r="H37" i="2"/>
  <c r="J33" i="2"/>
  <c r="B26" i="1" s="1"/>
  <c r="G26" i="1" s="1"/>
  <c r="I34" i="2" a="1"/>
  <c r="I34" i="2" s="1"/>
  <c r="C26" i="1" l="1"/>
  <c r="E26" i="1"/>
  <c r="J34" i="2"/>
  <c r="B27" i="1" s="1"/>
  <c r="G27" i="1" s="1"/>
  <c r="I35" i="2" a="1"/>
  <c r="I35" i="2" s="1"/>
  <c r="H38" i="2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C27" i="1" l="1"/>
  <c r="E27" i="1"/>
  <c r="J35" i="2"/>
  <c r="B28" i="1" s="1"/>
  <c r="G28" i="1" s="1"/>
  <c r="I36" i="2" a="1"/>
  <c r="I36" i="2" s="1"/>
  <c r="C28" i="1" l="1"/>
  <c r="E28" i="1"/>
  <c r="J36" i="2"/>
  <c r="B29" i="1" s="1"/>
  <c r="G29" i="1" s="1"/>
  <c r="I37" i="2" a="1"/>
  <c r="I37" i="2" s="1"/>
  <c r="C29" i="1" l="1"/>
  <c r="E29" i="1"/>
  <c r="J37" i="2"/>
  <c r="B30" i="1" s="1"/>
  <c r="G30" i="1" s="1"/>
  <c r="I38" i="2" a="1"/>
  <c r="I38" i="2" s="1"/>
  <c r="I39" i="2" s="1" a="1"/>
  <c r="I39" i="2" s="1"/>
  <c r="C30" i="1" l="1"/>
  <c r="E30" i="1"/>
  <c r="J39" i="2"/>
  <c r="B32" i="1" s="1"/>
  <c r="G32" i="1" s="1"/>
  <c r="I40" i="2" a="1"/>
  <c r="I40" i="2" s="1"/>
  <c r="J38" i="2"/>
  <c r="B31" i="1" s="1"/>
  <c r="G31" i="1" s="1"/>
  <c r="C32" i="1" l="1"/>
  <c r="E32" i="1"/>
  <c r="C31" i="1"/>
  <c r="E31" i="1"/>
  <c r="I41" i="2" a="1"/>
  <c r="I41" i="2" s="1"/>
  <c r="J40" i="2"/>
  <c r="B33" i="1" s="1"/>
  <c r="G33" i="1" s="1"/>
  <c r="C33" i="1" l="1"/>
  <c r="E33" i="1"/>
  <c r="I42" i="2" a="1"/>
  <c r="I42" i="2" s="1"/>
  <c r="J41" i="2"/>
  <c r="J42" i="2" l="1"/>
  <c r="I43" i="2" a="1"/>
  <c r="I43" i="2" s="1"/>
  <c r="J43" i="2" l="1"/>
  <c r="I44" i="2" a="1"/>
  <c r="I44" i="2" s="1"/>
  <c r="J44" i="2" l="1"/>
  <c r="I45" i="2" a="1"/>
  <c r="I45" i="2" s="1"/>
  <c r="J45" i="2" l="1"/>
  <c r="I46" i="2" a="1"/>
  <c r="I46" i="2" s="1"/>
  <c r="J46" i="2" l="1"/>
  <c r="I47" i="2" a="1"/>
  <c r="I47" i="2" s="1"/>
  <c r="J47" i="2" l="1"/>
  <c r="I48" i="2" a="1"/>
  <c r="I48" i="2" s="1"/>
  <c r="J48" i="2" l="1"/>
  <c r="I49" i="2" a="1"/>
  <c r="I49" i="2" s="1"/>
  <c r="J49" i="2" l="1"/>
  <c r="I50" i="2" a="1"/>
  <c r="I50" i="2" s="1"/>
  <c r="J50" i="2" l="1"/>
  <c r="I51" i="2" a="1"/>
  <c r="I51" i="2" s="1"/>
  <c r="J51" i="2" l="1"/>
  <c r="I52" i="2" a="1"/>
  <c r="I52" i="2" s="1"/>
  <c r="J52" i="2" l="1"/>
  <c r="I53" i="2" a="1"/>
  <c r="I53" i="2" s="1"/>
  <c r="J53" i="2" l="1"/>
  <c r="I54" i="2" a="1"/>
  <c r="I54" i="2" s="1"/>
  <c r="J54" i="2" l="1"/>
  <c r="I55" i="2" a="1"/>
  <c r="I55" i="2" s="1"/>
  <c r="J55" i="2" l="1"/>
  <c r="I56" i="2" a="1"/>
  <c r="I56" i="2" s="1"/>
  <c r="J56" i="2" l="1"/>
  <c r="I57" i="2" a="1"/>
  <c r="I57" i="2" s="1"/>
  <c r="J57" i="2" l="1"/>
  <c r="I58" i="2" a="1"/>
  <c r="I58" i="2" s="1"/>
  <c r="J58" i="2" l="1"/>
  <c r="I59" i="2" a="1"/>
  <c r="I59" i="2" s="1"/>
  <c r="J59" i="2" l="1"/>
  <c r="I60" i="2" a="1"/>
  <c r="I60" i="2" s="1"/>
  <c r="J60" i="2" l="1"/>
  <c r="I61" i="2" a="1"/>
  <c r="I61" i="2" s="1"/>
  <c r="J61" i="2" l="1"/>
  <c r="I62" i="2" a="1"/>
  <c r="I62" i="2" s="1"/>
  <c r="J62" i="2" l="1"/>
  <c r="I63" i="2" a="1"/>
  <c r="I63" i="2" s="1"/>
  <c r="J63" i="2" l="1"/>
  <c r="I64" i="2" a="1"/>
  <c r="I64" i="2" s="1"/>
  <c r="J64" i="2" l="1"/>
  <c r="I65" i="2" a="1"/>
  <c r="I65" i="2" s="1"/>
  <c r="J65" i="2" l="1"/>
  <c r="I66" i="2" a="1"/>
  <c r="I66" i="2" s="1"/>
  <c r="J6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<sst xmlns="http://schemas.openxmlformats.org/spreadsheetml/2006/main" count="72" uniqueCount="66">
  <si>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</si>
  <si>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</si>
  <si>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</si>
  <si>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</si>
  <si>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</si>
  <si>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1000갈</t>
    <phoneticPr fontId="1" type="noConversion"/>
  </si>
  <si>
    <t>abilType1</t>
    <phoneticPr fontId="1" type="noConversion"/>
  </si>
  <si>
    <t>abilValue1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</si>
  <si>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</si>
  <si>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</si>
  <si>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</si>
  <si>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</si>
  <si>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</si>
  <si>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</si>
  <si>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</si>
  <si>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</si>
  <si>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</si>
  <si>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</si>
  <si>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</si>
  <si>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</si>
  <si>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</si>
  <si>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</si>
  <si>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무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</si>
  <si>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</si>
  <si>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</si>
  <si>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</si>
  <si>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</si>
  <si>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</si>
  <si>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</si>
  <si>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</si>
  <si>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</si>
  <si>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</si>
  <si>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</si>
  <si>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</si>
  <si>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</si>
  <si>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</si>
  <si>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</si>
  <si>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</si>
  <si>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</si>
  <si>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</si>
  <si>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</si>
  <si>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</si>
  <si>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</si>
  <si>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</si>
  <si>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</si>
  <si>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</si>
  <si>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</si>
  <si>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</si>
  <si>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</si>
  <si>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</si>
  <si>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</si>
  <si>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</si>
  <si>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</si>
  <si>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밸런스 기준</t>
    <phoneticPr fontId="1" type="noConversion"/>
  </si>
  <si>
    <t>1. 시작, 끝 체력</t>
    <phoneticPr fontId="1" type="noConversion"/>
  </si>
  <si>
    <t>살</t>
    <phoneticPr fontId="1" type="noConversion"/>
  </si>
  <si>
    <t>섬</t>
    <phoneticPr fontId="1" type="noConversion"/>
  </si>
  <si>
    <t>어빌리티 증가량</t>
    <phoneticPr fontId="1" type="noConversion"/>
  </si>
  <si>
    <t>증가폭</t>
    <phoneticPr fontId="1" type="noConversion"/>
  </si>
  <si>
    <t>방치 보상 증가량</t>
    <phoneticPr fontId="1" type="noConversion"/>
  </si>
  <si>
    <t>2 어빌리티 증가폭</t>
    <phoneticPr fontId="1" type="noConversion"/>
  </si>
  <si>
    <t>2 방치 보상 증가폭</t>
    <phoneticPr fontId="1" type="noConversion"/>
  </si>
  <si>
    <t>1층당 증가폭</t>
    <phoneticPr fontId="1" type="noConversion"/>
  </si>
  <si>
    <t>5층당 증가폭</t>
    <phoneticPr fontId="1" type="noConversion"/>
  </si>
  <si>
    <t>10층당 증가폭</t>
    <phoneticPr fontId="1" type="noConversion"/>
  </si>
  <si>
    <t>20층당 증가폭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</si>
</sst>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0" borderId="0" xfId="1" applyFill="1">
      <alignment vertical="center"/>
    </xf>
    <xf numFmtId="11" fontId="3" fillId="0" borderId="0" xfId="2" applyNumberFormat="1" applyFill="1">
      <alignment vertical="center"/>
    </xf>
    <xf numFmtId="0" fontId="3" fillId="0" borderId="0" xfId="2" applyFill="1">
      <alignment vertical="center"/>
    </xf>
    <xf numFmtId="0" fontId="0" fillId="9" borderId="0" xfId="0" applyFill="1">
      <alignment vertical="center"/>
    </xf>
    <xf numFmtId="0" fontId="2" fillId="9" borderId="0" xfId="1" applyFill="1">
      <alignment vertical="center"/>
    </xf>
    <xf numFmtId="0" fontId="7" fillId="0" borderId="0" xfId="0" applyFont="1">
      <alignment vertical="center"/>
    </xf>
    <xf numFmtId="0" fontId="8" fillId="0" borderId="0" xfId="1" applyFont="1" applyFill="1">
      <alignment vertical="center"/>
    </xf>
    <xf numFmtId="0" fontId="8" fillId="0" borderId="0" xfId="2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3"/>
  <sheetViews>
    <sheetView tabSelected="1" zoomScaleNormal="100" workbookViewId="0">
      <pane ySplit="1" topLeftCell="A8" activePane="bottomLeft" state="frozen"/>
      <selection pane="bottomLeft" activeCell="J23" sqref="J23"/>
    </sheetView>
  </sheetViews>
  <sheetFormatPr defaultRowHeight="16.5"/>
  <cols>
    <col min="1" max="1" width="9" style="25"/>
    <col min="2" max="2" width="23.875" customWidth="1"/>
    <col min="3" max="3" width="16.125" customWidth="1"/>
    <col min="4" max="4" width="10.75" style="23" customWidth="1"/>
    <col min="5" max="5" width="16.5" customWidth="1"/>
    <col min="6" max="6" width="9" style="23"/>
  </cols>
  <sheetData>
    <row r="1" spans="1:7">
      <c r="A1" s="25" t="s">
        <v>1</v>
      </c>
      <c r="B1" t="s">
        <v>0</v>
      </c>
      <c r="C1" t="s">
        <v>2</v>
      </c>
      <c r="D1" s="23" t="s">
        <v>3</v>
      </c>
      <c r="E1" t="s">
        <v>4</v>
      </c>
      <c r="F1" s="23" t="s">
        <v>6</v>
      </c>
      <c r="G1" t="s">
        <v>7</v>
      </c>
    </row>
    <row r="2" spans="1:7" s="20" customFormat="1">
      <c r="A2" s="26">
        <v>0</v>
      </c>
      <c r="B2" s="21">
        <f>Balance!F9</f>
        <v>9.999999999999999E+90</v>
      </c>
      <c r="C2" s="20" t="str">
        <f>VLOOKUP(B2,Balance!F:G,2,FALSE)</f>
        <v>1000갈</v>
      </c>
      <c r="D2" s="24">
        <v>43</v>
      </c>
      <c r="E2" s="20">
        <f>VLOOKUP(B2,Balance!F:K,6,FALSE)</f>
        <v>1.01</v>
      </c>
      <c r="F2" s="24">
        <v>43</v>
      </c>
      <c r="G2" s="20">
        <f>VLOOKUP(B2,Balance!F:L,7,FALSE)</f>
        <v>0.1</v>
      </c>
    </row>
    <row r="3" spans="1:7" s="20" customFormat="1">
      <c r="A3" s="26">
        <v>1</v>
      </c>
      <c r="B3" s="21">
        <f>Balance!F10</f>
        <v>6.0000000000000001E+91</v>
      </c>
      <c r="C3" s="20" t="str">
        <f>VLOOKUP(B3,Balance!F:G,2,FALSE)</f>
        <v>6000갈</v>
      </c>
      <c r="D3" s="24">
        <v>43</v>
      </c>
      <c r="E3" s="20">
        <f>VLOOKUP(B3,Balance!F:K,6,FALSE)</f>
        <v>1.0239999999999998</v>
      </c>
      <c r="F3" s="24">
        <v>43</v>
      </c>
      <c r="G3" s="20">
        <f>VLOOKUP(B3,Balance!F:L,7,FALSE)</f>
        <v>0.2</v>
      </c>
    </row>
    <row r="4" spans="1:7" s="20" customFormat="1">
      <c r="A4" s="26">
        <v>2</v>
      </c>
      <c r="B4" s="21">
        <f>Balance!F11</f>
        <v>4.0000000000000002E+92</v>
      </c>
      <c r="C4" s="20" t="str">
        <f>VLOOKUP(B4,Balance!F:G,2,FALSE)</f>
        <v>4라</v>
      </c>
      <c r="D4" s="24">
        <v>43</v>
      </c>
      <c r="E4" s="20">
        <f>VLOOKUP(B4,Balance!F:K,6,FALSE)</f>
        <v>1.0379999999999998</v>
      </c>
      <c r="F4" s="24">
        <v>43</v>
      </c>
      <c r="G4" s="20">
        <f>VLOOKUP(B4,Balance!F:L,7,FALSE)</f>
        <v>0.30000000000000004</v>
      </c>
    </row>
    <row r="5" spans="1:7" s="20" customFormat="1">
      <c r="A5" s="26">
        <v>3</v>
      </c>
      <c r="B5" s="21">
        <f>Balance!F12</f>
        <v>2.2000000000000002E+93</v>
      </c>
      <c r="C5" s="20" t="str">
        <f>VLOOKUP(B5,Balance!F:G,2,FALSE)</f>
        <v>22라</v>
      </c>
      <c r="D5" s="24">
        <v>43</v>
      </c>
      <c r="E5" s="20">
        <f>VLOOKUP(B5,Balance!F:K,6,FALSE)</f>
        <v>1.0519999999999998</v>
      </c>
      <c r="F5" s="24">
        <v>43</v>
      </c>
      <c r="G5" s="20">
        <f>VLOOKUP(B5,Balance!F:L,7,FALSE)</f>
        <v>0.4</v>
      </c>
    </row>
    <row r="6" spans="1:7" s="20" customFormat="1">
      <c r="A6" s="26">
        <v>4</v>
      </c>
      <c r="B6" s="21">
        <f>Balance!F13</f>
        <v>1.3000000000000001E+94</v>
      </c>
      <c r="C6" s="20" t="str">
        <f>VLOOKUP(B6,Balance!F:G,2,FALSE)</f>
        <v>130라</v>
      </c>
      <c r="D6" s="24">
        <v>43</v>
      </c>
      <c r="E6" s="20">
        <f>VLOOKUP(B6,Balance!F:K,6,FALSE)</f>
        <v>1.0659999999999998</v>
      </c>
      <c r="F6" s="24">
        <v>43</v>
      </c>
      <c r="G6" s="20">
        <f>VLOOKUP(B6,Balance!F:L,7,FALSE)</f>
        <v>0.8</v>
      </c>
    </row>
    <row r="7" spans="1:7" s="20" customFormat="1">
      <c r="A7" s="26">
        <v>5</v>
      </c>
      <c r="B7" s="21">
        <f>Balance!F14</f>
        <v>7.7799999999999998E+94</v>
      </c>
      <c r="C7" s="20" t="str">
        <f>VLOOKUP(B7,Balance!F:G,2,FALSE)</f>
        <v>778라</v>
      </c>
      <c r="D7" s="24">
        <v>43</v>
      </c>
      <c r="E7" s="20">
        <f>VLOOKUP(B7,Balance!F:K,6,FALSE)</f>
        <v>1.0799999999999998</v>
      </c>
      <c r="F7" s="24">
        <v>43</v>
      </c>
      <c r="G7" s="20">
        <f>VLOOKUP(B7,Balance!F:L,7,FALSE)</f>
        <v>1.2000000000000002</v>
      </c>
    </row>
    <row r="8" spans="1:7" s="20" customFormat="1">
      <c r="A8" s="26">
        <v>6</v>
      </c>
      <c r="B8" s="21">
        <f>Balance!F15</f>
        <v>4.6660000000000003E+95</v>
      </c>
      <c r="C8" s="20" t="str">
        <f>VLOOKUP(B8,Balance!F:G,2,FALSE)</f>
        <v>4666라</v>
      </c>
      <c r="D8" s="24">
        <v>43</v>
      </c>
      <c r="E8" s="20">
        <f>VLOOKUP(B8,Balance!F:K,6,FALSE)</f>
        <v>1.095</v>
      </c>
      <c r="F8" s="24">
        <v>43</v>
      </c>
      <c r="G8" s="20">
        <f>VLOOKUP(B8,Balance!F:L,7,FALSE)</f>
        <v>1.3</v>
      </c>
    </row>
    <row r="9" spans="1:7">
      <c r="A9" s="26">
        <v>7</v>
      </c>
      <c r="B9" s="21">
        <f>Balance!F16</f>
        <v>3E+96</v>
      </c>
      <c r="C9" s="20" t="str">
        <f>VLOOKUP(B9,Balance!F:G,2,FALSE)</f>
        <v>3가</v>
      </c>
      <c r="D9" s="24">
        <v>43</v>
      </c>
      <c r="E9" s="20">
        <f>VLOOKUP(B9,Balance!F:K,6,FALSE)</f>
        <v>1.1099999999999999</v>
      </c>
      <c r="F9" s="24">
        <v>43</v>
      </c>
      <c r="G9" s="20">
        <f>VLOOKUP(B9,Balance!F:L,7,FALSE)</f>
        <v>1.4</v>
      </c>
    </row>
    <row r="10" spans="1:7">
      <c r="A10" s="26">
        <v>8</v>
      </c>
      <c r="B10" s="21">
        <f>Balance!F17</f>
        <v>1.7E+97</v>
      </c>
      <c r="C10" s="20" t="str">
        <f>VLOOKUP(B10,Balance!F:G,2,FALSE)</f>
        <v>17가</v>
      </c>
      <c r="D10" s="24">
        <v>43</v>
      </c>
      <c r="E10" s="20">
        <f>VLOOKUP(B10,Balance!F:K,6,FALSE)</f>
        <v>1.125</v>
      </c>
      <c r="F10" s="24">
        <v>43</v>
      </c>
      <c r="G10" s="20">
        <f>VLOOKUP(B10,Balance!F:L,7,FALSE)</f>
        <v>1.5</v>
      </c>
    </row>
    <row r="11" spans="1:7">
      <c r="A11" s="26">
        <v>9</v>
      </c>
      <c r="B11" s="21">
        <f>Balance!F18</f>
        <v>1.01E+98</v>
      </c>
      <c r="C11" s="20" t="str">
        <f>VLOOKUP(B11,Balance!F:G,2,FALSE)</f>
        <v>101가</v>
      </c>
      <c r="D11" s="24">
        <v>43</v>
      </c>
      <c r="E11" s="20">
        <f>VLOOKUP(B11,Balance!F:K,6,FALSE)</f>
        <v>1.1399999999999999</v>
      </c>
      <c r="F11" s="24">
        <v>43</v>
      </c>
      <c r="G11" s="20">
        <f>VLOOKUP(B11,Balance!F:L,7,FALSE)</f>
        <v>2.1</v>
      </c>
    </row>
    <row r="12" spans="1:7">
      <c r="A12" s="26">
        <v>10</v>
      </c>
      <c r="B12" s="21">
        <f>Balance!F19</f>
        <v>6.05E+98</v>
      </c>
      <c r="C12" s="20" t="str">
        <f>VLOOKUP(B12,Balance!F:G,2,FALSE)</f>
        <v>605가</v>
      </c>
      <c r="D12" s="24">
        <v>43</v>
      </c>
      <c r="E12" s="20">
        <f>VLOOKUP(B12,Balance!F:K,6,FALSE)</f>
        <v>1.1549999999999998</v>
      </c>
      <c r="F12" s="24">
        <v>43</v>
      </c>
      <c r="G12" s="20">
        <f>VLOOKUP(B12,Balance!F:L,7,FALSE)</f>
        <v>3</v>
      </c>
    </row>
    <row r="13" spans="1:7">
      <c r="A13" s="26">
        <v>11</v>
      </c>
      <c r="B13" s="21">
        <f>Balance!F20</f>
        <v>3.6290000000000001E+99</v>
      </c>
      <c r="C13" s="20" t="str">
        <f>VLOOKUP(B13,Balance!F:G,2,FALSE)</f>
        <v>3629가</v>
      </c>
      <c r="D13" s="24">
        <v>43</v>
      </c>
      <c r="E13" s="20">
        <f>VLOOKUP(B13,Balance!F:K,6,FALSE)</f>
        <v>1.1709999999999998</v>
      </c>
      <c r="F13" s="24">
        <v>43</v>
      </c>
      <c r="G13" s="20">
        <f>VLOOKUP(B13,Balance!F:L,7,FALSE)</f>
        <v>3.1</v>
      </c>
    </row>
    <row r="14" spans="1:7">
      <c r="A14" s="26">
        <v>12</v>
      </c>
      <c r="B14" s="21">
        <f>Balance!F21</f>
        <v>3.0000000000000002E+100</v>
      </c>
      <c r="C14" s="20" t="str">
        <f>VLOOKUP(B14,Balance!F:G,2,FALSE)</f>
        <v>3언</v>
      </c>
      <c r="D14" s="24">
        <v>43</v>
      </c>
      <c r="E14" s="20">
        <f>VLOOKUP(B14,Balance!F:K,6,FALSE)</f>
        <v>1.1869999999999998</v>
      </c>
      <c r="F14" s="24">
        <v>43</v>
      </c>
      <c r="G14" s="20">
        <f>VLOOKUP(B14,Balance!F:L,7,FALSE)</f>
        <v>3.2</v>
      </c>
    </row>
    <row r="15" spans="1:7">
      <c r="A15" s="26">
        <v>13</v>
      </c>
      <c r="B15" s="21">
        <f>Balance!F22</f>
        <v>1.3999999999999999E+101</v>
      </c>
      <c r="C15" s="20" t="str">
        <f>VLOOKUP(B15,Balance!F:G,2,FALSE)</f>
        <v>14언</v>
      </c>
      <c r="D15" s="24">
        <v>43</v>
      </c>
      <c r="E15" s="20">
        <f>VLOOKUP(B15,Balance!F:K,6,FALSE)</f>
        <v>1.2029999999999998</v>
      </c>
      <c r="F15" s="24">
        <v>43</v>
      </c>
      <c r="G15" s="20">
        <f>VLOOKUP(B15,Balance!F:L,7,FALSE)</f>
        <v>3.3</v>
      </c>
    </row>
    <row r="16" spans="1:7">
      <c r="A16" s="26">
        <v>14</v>
      </c>
      <c r="B16" s="21">
        <f>Balance!F23</f>
        <v>7.8999999999999998E+101</v>
      </c>
      <c r="C16" s="20" t="str">
        <f>VLOOKUP(B16,Balance!F:G,2,FALSE)</f>
        <v>79언</v>
      </c>
      <c r="D16" s="24">
        <v>43</v>
      </c>
      <c r="E16" s="20">
        <f>VLOOKUP(B16,Balance!F:K,6,FALSE)</f>
        <v>1.2189999999999999</v>
      </c>
      <c r="F16" s="24">
        <v>43</v>
      </c>
      <c r="G16" s="20">
        <f>VLOOKUP(B16,Balance!F:L,7,FALSE)</f>
        <v>3.4</v>
      </c>
    </row>
    <row r="17" spans="1:7">
      <c r="A17" s="26">
        <v>15</v>
      </c>
      <c r="B17" s="21">
        <f>Balance!F24</f>
        <v>4.7099999999999996E+102</v>
      </c>
      <c r="C17" s="20" t="str">
        <f>VLOOKUP(B17,Balance!F:G,2,FALSE)</f>
        <v>471언</v>
      </c>
      <c r="D17" s="24">
        <v>43</v>
      </c>
      <c r="E17" s="20">
        <f>VLOOKUP(B17,Balance!F:K,6,FALSE)</f>
        <v>1.2349999999999999</v>
      </c>
      <c r="F17" s="24">
        <v>43</v>
      </c>
      <c r="G17" s="20">
        <f>VLOOKUP(B17,Balance!F:L,7,FALSE)</f>
        <v>3.8</v>
      </c>
    </row>
    <row r="18" spans="1:7">
      <c r="A18" s="26">
        <v>16</v>
      </c>
      <c r="B18" s="21">
        <f>Balance!F25</f>
        <v>2.8219999999999998E+103</v>
      </c>
      <c r="C18" s="20" t="str">
        <f>VLOOKUP(B18,Balance!F:G,2,FALSE)</f>
        <v>2822언</v>
      </c>
      <c r="D18" s="24">
        <v>43</v>
      </c>
      <c r="E18" s="20">
        <f>VLOOKUP(B18,Balance!F:K,6,FALSE)</f>
        <v>1.2519999999999998</v>
      </c>
      <c r="F18" s="24">
        <v>43</v>
      </c>
      <c r="G18" s="20">
        <f>VLOOKUP(B18,Balance!F:L,7,FALSE)</f>
        <v>3.9000000000000004</v>
      </c>
    </row>
    <row r="19" spans="1:7" s="22" customFormat="1">
      <c r="A19" s="27">
        <v>17</v>
      </c>
      <c r="B19" s="21">
        <f>Balance!F26</f>
        <v>2E+104</v>
      </c>
      <c r="C19" s="20" t="str">
        <f>VLOOKUP(B19,Balance!F:G,2,FALSE)</f>
        <v>2승</v>
      </c>
      <c r="D19" s="24">
        <v>43</v>
      </c>
      <c r="E19" s="20">
        <f>VLOOKUP(B19,Balance!F:K,6,FALSE)</f>
        <v>1.2689999999999999</v>
      </c>
      <c r="F19" s="24">
        <v>43</v>
      </c>
      <c r="G19" s="20">
        <f>VLOOKUP(B19,Balance!F:L,7,FALSE)</f>
        <v>4</v>
      </c>
    </row>
    <row r="20" spans="1:7">
      <c r="A20" s="26">
        <v>18</v>
      </c>
      <c r="B20" s="21">
        <f>Balance!F27</f>
        <v>1.1E+105</v>
      </c>
      <c r="C20" s="20" t="str">
        <f>VLOOKUP(B20,Balance!F:G,2,FALSE)</f>
        <v>11승</v>
      </c>
      <c r="D20" s="24">
        <v>43</v>
      </c>
      <c r="E20" s="20">
        <f>VLOOKUP(B20,Balance!F:K,6,FALSE)</f>
        <v>1.2859999999999998</v>
      </c>
      <c r="F20" s="24">
        <v>43</v>
      </c>
      <c r="G20" s="20">
        <f>VLOOKUP(B20,Balance!F:L,7,FALSE)</f>
        <v>4.0999999999999996</v>
      </c>
    </row>
    <row r="21" spans="1:7">
      <c r="A21" s="27">
        <v>19</v>
      </c>
      <c r="B21" s="21">
        <f>Balance!F28</f>
        <v>6.0999999999999996E+105</v>
      </c>
      <c r="C21" s="20" t="str">
        <f>VLOOKUP(B21,Balance!F:G,2,FALSE)</f>
        <v>61승</v>
      </c>
      <c r="D21" s="24">
        <v>43</v>
      </c>
      <c r="E21" s="20">
        <f>VLOOKUP(B21,Balance!F:K,6,FALSE)</f>
        <v>1.3029999999999999</v>
      </c>
      <c r="F21" s="24">
        <v>43</v>
      </c>
      <c r="G21" s="20">
        <f>VLOOKUP(B21,Balance!F:L,7,FALSE)</f>
        <v>5.2</v>
      </c>
    </row>
    <row r="22" spans="1:7">
      <c r="A22" s="26">
        <v>20</v>
      </c>
      <c r="B22" s="21">
        <f>Balance!F29</f>
        <v>3.6600000000000002E+106</v>
      </c>
      <c r="C22" s="20" t="str">
        <f>VLOOKUP(B22,Balance!F:G,2,FALSE)</f>
        <v>366승</v>
      </c>
      <c r="D22" s="24">
        <v>43</v>
      </c>
      <c r="E22" s="20">
        <f>VLOOKUP(B22,Balance!F:K,6,FALSE)</f>
        <v>1.3199999999999998</v>
      </c>
      <c r="F22" s="24">
        <v>43</v>
      </c>
      <c r="G22" s="20">
        <f>VLOOKUP(B22,Balance!F:L,7,FALSE)</f>
        <v>7.1</v>
      </c>
    </row>
    <row r="23" spans="1:7">
      <c r="A23" s="26">
        <v>21</v>
      </c>
      <c r="B23" s="21">
        <f>Balance!F30</f>
        <v>2.1940000000000002E+107</v>
      </c>
      <c r="C23" s="20" t="str">
        <f>VLOOKUP(B23,Balance!F:G,2,FALSE)</f>
        <v>2194승</v>
      </c>
      <c r="D23" s="24">
        <v>43</v>
      </c>
      <c r="E23" s="20">
        <f>VLOOKUP(B23,Balance!F:K,6,FALSE)</f>
        <v>1.3379999999999999</v>
      </c>
      <c r="F23" s="24">
        <v>43</v>
      </c>
      <c r="G23" s="20">
        <f>VLOOKUP(B23,Balance!F:L,7,FALSE)</f>
        <v>7.2</v>
      </c>
    </row>
    <row r="24" spans="1:7">
      <c r="A24" s="27">
        <v>22</v>
      </c>
      <c r="B24" s="21">
        <f>Balance!F31</f>
        <v>2.0000000000000001E+108</v>
      </c>
      <c r="C24" s="20" t="str">
        <f>VLOOKUP(B24,Balance!F:G,2,FALSE)</f>
        <v>2마</v>
      </c>
      <c r="D24" s="24">
        <v>43</v>
      </c>
      <c r="E24" s="20">
        <f>VLOOKUP(B24,Balance!F:K,6,FALSE)</f>
        <v>1.3559999999999999</v>
      </c>
      <c r="F24" s="24">
        <v>43</v>
      </c>
      <c r="G24" s="20">
        <f>VLOOKUP(B24,Balance!F:L,7,FALSE)</f>
        <v>7.3000000000000007</v>
      </c>
    </row>
    <row r="25" spans="1:7">
      <c r="A25" s="26">
        <v>23</v>
      </c>
      <c r="B25" s="21">
        <f>Balance!F32</f>
        <v>8.0000000000000003E+108</v>
      </c>
      <c r="C25" s="20" t="str">
        <f>VLOOKUP(B25,Balance!F:G,2,FALSE)</f>
        <v>8마</v>
      </c>
      <c r="D25" s="24">
        <v>43</v>
      </c>
      <c r="E25" s="20">
        <f>VLOOKUP(B25,Balance!F:K,6,FALSE)</f>
        <v>1.3739999999999999</v>
      </c>
      <c r="F25" s="24">
        <v>43</v>
      </c>
      <c r="G25" s="20">
        <f>VLOOKUP(B25,Balance!F:L,7,FALSE)</f>
        <v>7.4</v>
      </c>
    </row>
    <row r="26" spans="1:7">
      <c r="A26" s="26">
        <v>24</v>
      </c>
      <c r="B26" s="21">
        <f>Balance!F33</f>
        <v>4.8000000000000006E+109</v>
      </c>
      <c r="C26" s="20" t="str">
        <f>VLOOKUP(B26,Balance!F:G,2,FALSE)</f>
        <v>48마</v>
      </c>
      <c r="D26" s="24">
        <v>43</v>
      </c>
      <c r="E26" s="20">
        <f>VLOOKUP(B26,Balance!F:K,6,FALSE)</f>
        <v>1.3919999999999999</v>
      </c>
      <c r="F26" s="24">
        <v>43</v>
      </c>
      <c r="G26" s="20">
        <f>VLOOKUP(B26,Balance!F:L,7,FALSE)</f>
        <v>7.5</v>
      </c>
    </row>
    <row r="27" spans="1:7">
      <c r="A27" s="27">
        <v>25</v>
      </c>
      <c r="B27" s="21">
        <f>Balance!F34</f>
        <v>2.8500000000000001E+110</v>
      </c>
      <c r="C27" s="20" t="str">
        <f>VLOOKUP(B27,Balance!F:G,2,FALSE)</f>
        <v>285마</v>
      </c>
      <c r="D27" s="24">
        <v>43</v>
      </c>
      <c r="E27" s="20">
        <f>VLOOKUP(B27,Balance!F:K,6,FALSE)</f>
        <v>1.4109999999999998</v>
      </c>
      <c r="F27" s="24">
        <v>43</v>
      </c>
      <c r="G27" s="20">
        <f>VLOOKUP(B27,Balance!F:L,7,FALSE)</f>
        <v>7.9</v>
      </c>
    </row>
    <row r="28" spans="1:7">
      <c r="A28" s="26">
        <v>26</v>
      </c>
      <c r="B28" s="21">
        <f>Balance!F35</f>
        <v>1.707E+111</v>
      </c>
      <c r="C28" s="20" t="str">
        <f>VLOOKUP(B28,Balance!F:G,2,FALSE)</f>
        <v>1707마</v>
      </c>
      <c r="D28" s="24">
        <v>43</v>
      </c>
      <c r="E28" s="20">
        <f>VLOOKUP(B28,Balance!F:K,6,FALSE)</f>
        <v>1.43</v>
      </c>
      <c r="F28" s="24">
        <v>43</v>
      </c>
      <c r="G28" s="20">
        <f>VLOOKUP(B28,Balance!F:L,7,FALSE)</f>
        <v>8</v>
      </c>
    </row>
    <row r="29" spans="1:7">
      <c r="A29" s="26">
        <v>27</v>
      </c>
      <c r="B29" s="21">
        <f>Balance!F36</f>
        <v>1.9999999999999999E+112</v>
      </c>
      <c r="C29" s="20" t="str">
        <f>VLOOKUP(B29,Balance!F:G,2,FALSE)</f>
        <v>2살</v>
      </c>
      <c r="D29" s="24">
        <v>43</v>
      </c>
      <c r="E29" s="20">
        <f>VLOOKUP(B29,Balance!F:K,6,FALSE)</f>
        <v>1.4489999999999998</v>
      </c>
      <c r="F29" s="24">
        <v>43</v>
      </c>
      <c r="G29" s="20">
        <f>VLOOKUP(B29,Balance!F:L,7,FALSE)</f>
        <v>8.1</v>
      </c>
    </row>
    <row r="30" spans="1:7">
      <c r="A30" s="27">
        <v>28</v>
      </c>
      <c r="B30" s="21">
        <f>Balance!F37</f>
        <v>6.9999999999999991E+112</v>
      </c>
      <c r="C30" s="20" t="str">
        <f>VLOOKUP(B30,Balance!F:G,2,FALSE)</f>
        <v>7살</v>
      </c>
      <c r="D30" s="24">
        <v>43</v>
      </c>
      <c r="E30" s="20">
        <f>VLOOKUP(B30,Balance!F:K,6,FALSE)</f>
        <v>1.468</v>
      </c>
      <c r="F30" s="24">
        <v>43</v>
      </c>
      <c r="G30" s="20">
        <f>VLOOKUP(B30,Balance!F:L,7,FALSE)</f>
        <v>8.1999999999999993</v>
      </c>
    </row>
    <row r="31" spans="1:7">
      <c r="A31" s="26">
        <v>29</v>
      </c>
      <c r="B31" s="21">
        <f>Balance!F38</f>
        <v>3.6999999999999998E+113</v>
      </c>
      <c r="C31" s="20" t="str">
        <f>VLOOKUP(B31,Balance!F:G,2,FALSE)</f>
        <v>37살</v>
      </c>
      <c r="D31" s="24">
        <v>43</v>
      </c>
      <c r="E31" s="20">
        <f>VLOOKUP(B31,Balance!F:K,6,FALSE)</f>
        <v>1.488</v>
      </c>
      <c r="F31" s="24">
        <v>43</v>
      </c>
      <c r="G31" s="20">
        <f>VLOOKUP(B31,Balance!F:L,7,FALSE)</f>
        <v>8.3000000000000007</v>
      </c>
    </row>
    <row r="32" spans="1:7">
      <c r="A32" s="26">
        <v>30</v>
      </c>
      <c r="B32" s="21">
        <f>Balance!F39</f>
        <v>2.2199999999999999E+114</v>
      </c>
      <c r="C32" s="20" t="str">
        <f>VLOOKUP(B32,Balance!F:G,2,FALSE)</f>
        <v>222살</v>
      </c>
      <c r="D32" s="24">
        <v>43</v>
      </c>
      <c r="E32" s="20">
        <f>VLOOKUP(B32,Balance!F:K,6,FALSE)</f>
        <v>1.5079999999999998</v>
      </c>
      <c r="F32" s="24">
        <v>43</v>
      </c>
      <c r="G32" s="20">
        <f>VLOOKUP(B32,Balance!F:L,7,FALSE)</f>
        <v>9.1999999999999993</v>
      </c>
    </row>
    <row r="33" spans="1:7">
      <c r="A33" s="27">
        <v>31</v>
      </c>
      <c r="B33" s="21">
        <f>Balance!F40</f>
        <v>1.3269999999999999E+115</v>
      </c>
      <c r="C33" s="20" t="str">
        <f>VLOOKUP(B33,Balance!F:G,2,FALSE)</f>
        <v>1327살</v>
      </c>
      <c r="D33" s="24">
        <v>43</v>
      </c>
      <c r="E33" s="20">
        <f>VLOOKUP(B33,Balance!F:K,6,FALSE)</f>
        <v>1.5279999999999998</v>
      </c>
      <c r="F33" s="24">
        <v>43</v>
      </c>
      <c r="G33" s="20">
        <f>VLOOKUP(B33,Balance!F:L,7,FALSE)</f>
        <v>9.3000000000000007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33BD-992C-4217-90F6-801DF4A35CFF}">
  <dimension ref="A1:Z66"/>
  <sheetViews>
    <sheetView workbookViewId="0">
      <selection activeCell="F9" sqref="F9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0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3" width="19.25" style="9" customWidth="1"/>
    <col min="14" max="14" width="14.625" style="9" bestFit="1" customWidth="1"/>
    <col min="15" max="15" width="19.375" style="9" customWidth="1"/>
    <col min="16" max="16384" width="8.75" style="7"/>
  </cols>
  <sheetData>
    <row r="1" spans="1:17" s="1" customFormat="1">
      <c r="A1" s="28" t="s">
        <v>53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  <c r="O1" s="2"/>
    </row>
    <row r="2" spans="1:17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  <c r="O2" s="5"/>
    </row>
    <row r="5" spans="1:17">
      <c r="F5" s="11"/>
      <c r="H5" s="11"/>
      <c r="I5" s="11"/>
    </row>
    <row r="6" spans="1:17">
      <c r="A6" s="32" t="s">
        <v>8</v>
      </c>
      <c r="B6" s="32"/>
      <c r="E6" s="9" t="s">
        <v>9</v>
      </c>
      <c r="N6" s="9" t="s">
        <v>10</v>
      </c>
    </row>
    <row r="7" spans="1:17" ht="17.25" thickBot="1">
      <c r="A7" s="12" t="s">
        <v>54</v>
      </c>
      <c r="B7" s="12"/>
      <c r="C7" s="13"/>
      <c r="E7" s="14" t="s">
        <v>11</v>
      </c>
      <c r="F7" s="14" t="s">
        <v>13</v>
      </c>
      <c r="G7" s="14" t="s">
        <v>12</v>
      </c>
      <c r="H7" s="14" t="s">
        <v>14</v>
      </c>
      <c r="I7" s="14" t="s">
        <v>15</v>
      </c>
      <c r="J7" s="14" t="s">
        <v>16</v>
      </c>
      <c r="K7" s="14" t="s">
        <v>57</v>
      </c>
      <c r="L7" s="14" t="s">
        <v>59</v>
      </c>
      <c r="N7" s="14" t="s">
        <v>16</v>
      </c>
      <c r="O7" s="14" t="s">
        <v>17</v>
      </c>
      <c r="P7" s="14"/>
      <c r="Q7" s="14"/>
    </row>
    <row r="8" spans="1:17" ht="17.25" thickTop="1">
      <c r="A8" s="15" t="s">
        <v>18</v>
      </c>
      <c r="B8" s="15" t="s">
        <v>19</v>
      </c>
      <c r="C8" s="13"/>
      <c r="E8" s="16"/>
      <c r="F8" s="17"/>
      <c r="G8" s="17"/>
      <c r="H8" s="10"/>
      <c r="I8" s="16"/>
      <c r="J8" s="16"/>
      <c r="K8" s="16"/>
      <c r="L8" s="16"/>
      <c r="N8" s="16" t="s">
        <v>20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>
      <c r="A9" s="18" t="s">
        <v>21</v>
      </c>
      <c r="B9" s="19" t="s">
        <v>5</v>
      </c>
      <c r="C9" s="13"/>
      <c r="E9" s="16">
        <v>1</v>
      </c>
      <c r="F9" s="17">
        <f>ROUNDUP(H9,0)*J9</f>
        <v>9.999999999999999E+90</v>
      </c>
      <c r="G9" s="17" t="str">
        <f>ROUNDUP(H9,0)&amp;I9</f>
        <v>1000갈</v>
      </c>
      <c r="H9" s="17">
        <v>1000</v>
      </c>
      <c r="I9" s="16" t="s">
        <v>43</v>
      </c>
      <c r="J9" s="16" t="str">
        <f t="shared" ref="J9:J40" si="0">VLOOKUP(I9,N:Q,4,FALSE)</f>
        <v>1E+88</v>
      </c>
      <c r="K9" s="16">
        <v>1.01</v>
      </c>
      <c r="L9" s="16">
        <f>E9*$B$18+IF(E9&gt;=5,ROUNDUP((E9/5),0)*$B$19,0)+IF(E9&gt;=10,ROUNDUP((E9/10),0)*$B$20,0)+IF(E9&gt;=20,ROUNDUP((E9/20),0)*$B$21,0)</f>
        <v>0.1</v>
      </c>
      <c r="N9" s="16" t="s">
        <v>23</v>
      </c>
      <c r="O9" s="16">
        <v>8</v>
      </c>
      <c r="P9" s="17">
        <f t="shared" ref="P9:P38" si="1">POWER(10,O9)</f>
        <v>100000000</v>
      </c>
      <c r="Q9" s="17" t="str">
        <f t="shared" ref="Q9:Q11" si="2">1&amp;RIGHT(P9,O9)</f>
        <v>100000000</v>
      </c>
    </row>
    <row r="10" spans="1:17">
      <c r="A10" s="18" t="s">
        <v>24</v>
      </c>
      <c r="B10" s="19">
        <v>500</v>
      </c>
      <c r="C10" s="13"/>
      <c r="E10" s="16">
        <v>2</v>
      </c>
      <c r="F10" s="17">
        <f t="shared" ref="F10:F66" si="3">ROUNDUP(H10,0)*J10</f>
        <v>6.0000000000000001E+91</v>
      </c>
      <c r="G10" s="17" t="str">
        <f t="shared" ref="G10:G66" si="4">ROUNDUP(H10,0)&amp;I10</f>
        <v>6000갈</v>
      </c>
      <c r="H10" s="17">
        <f>IF(ROUNDUP(H9*((100+$B$10)/100),0)&gt;10000,ROUNDUP(H9*((100+$B$10)/100)/10000,4),ROUNDUP(H9*((100+$B$10)/100),4))</f>
        <v>6000</v>
      </c>
      <c r="I10" s="16" t="str" cm="1">
        <f t="array" ref="I10">IF(AND(H9&gt;100,H10&lt;100),INDEX(N:N,MATCH(I9,N:N,0)+1,0),I9)</f>
        <v>갈</v>
      </c>
      <c r="J10" s="16" t="str">
        <f t="shared" si="0"/>
        <v>1E+88</v>
      </c>
      <c r="K10" s="16">
        <f>ROUNDUP((K9*(1+$B$14/100)),3)</f>
        <v>1.0239999999999998</v>
      </c>
      <c r="L10" s="16">
        <f t="shared" ref="L10:L66" si="5">E10*$B$18+IF(E10&gt;=5,ROUNDUP((E10/5),0)*$B$19,0)+IF(E10&gt;=10,ROUNDUP((E10/10),0)*$B$20,0)+IF(E10&gt;=20,ROUNDUP((E10/20),0)*$B$21,0)</f>
        <v>0.2</v>
      </c>
      <c r="N10" s="16" t="s">
        <v>25</v>
      </c>
      <c r="O10" s="16">
        <v>12</v>
      </c>
      <c r="P10" s="17">
        <f t="shared" si="1"/>
        <v>1000000000000</v>
      </c>
      <c r="Q10" s="17" t="str">
        <f t="shared" si="2"/>
        <v>1000000000000</v>
      </c>
    </row>
    <row r="11" spans="1:17">
      <c r="C11" s="13"/>
      <c r="E11" s="16">
        <v>3</v>
      </c>
      <c r="F11" s="17">
        <f t="shared" si="3"/>
        <v>4.0000000000000002E+92</v>
      </c>
      <c r="G11" s="17" t="str">
        <f t="shared" si="4"/>
        <v>4라</v>
      </c>
      <c r="H11" s="17">
        <f t="shared" ref="H11:H66" si="6">IF(ROUNDUP(H10*((100+$B$10)/100),0)&gt;10000,ROUNDUP(H10*((100+$B$10)/100)/10000,4),ROUNDUP(H10*((100+$B$10)/100),4))</f>
        <v>3.6</v>
      </c>
      <c r="I11" s="16" t="str" cm="1">
        <f t="array" ref="I11">IF(AND(H10&gt;100,H11&lt;100),INDEX(N:N,MATCH(I10,N:N,0)+1,0),I10)</f>
        <v>라</v>
      </c>
      <c r="J11" s="16" t="str">
        <f t="shared" si="0"/>
        <v>1E+92</v>
      </c>
      <c r="K11" s="16">
        <f t="shared" ref="K11:K66" si="7">ROUNDUP((K10*(1+$B$14/100)),3)</f>
        <v>1.0379999999999998</v>
      </c>
      <c r="L11" s="16">
        <f t="shared" si="5"/>
        <v>0.30000000000000004</v>
      </c>
      <c r="N11" s="16" t="s">
        <v>26</v>
      </c>
      <c r="O11" s="16">
        <v>16</v>
      </c>
      <c r="P11" s="17">
        <f t="shared" si="1"/>
        <v>1E+16</v>
      </c>
      <c r="Q11" s="17" t="str">
        <f t="shared" si="2"/>
        <v>10000000000000000</v>
      </c>
    </row>
    <row r="12" spans="1:17">
      <c r="A12" s="12" t="s">
        <v>60</v>
      </c>
      <c r="B12" s="12"/>
      <c r="C12" s="13"/>
      <c r="E12" s="16">
        <v>4</v>
      </c>
      <c r="F12" s="17">
        <f t="shared" si="3"/>
        <v>2.2000000000000002E+93</v>
      </c>
      <c r="G12" s="17" t="str">
        <f t="shared" si="4"/>
        <v>22라</v>
      </c>
      <c r="H12" s="17">
        <f t="shared" si="6"/>
        <v>21.6</v>
      </c>
      <c r="I12" s="16" t="str" cm="1">
        <f t="array" ref="I12">IF(AND(H11&gt;100,H12&lt;100),INDEX(N:N,MATCH(I11,N:N,0)+1,0),I11)</f>
        <v>라</v>
      </c>
      <c r="J12" s="16" t="str">
        <f t="shared" si="0"/>
        <v>1E+92</v>
      </c>
      <c r="K12" s="16">
        <f t="shared" si="7"/>
        <v>1.0519999999999998</v>
      </c>
      <c r="L12" s="16">
        <f t="shared" si="5"/>
        <v>0.4</v>
      </c>
      <c r="N12" s="16" t="s">
        <v>27</v>
      </c>
      <c r="O12" s="16">
        <v>20</v>
      </c>
      <c r="P12" s="17">
        <f t="shared" si="1"/>
        <v>1E+20</v>
      </c>
      <c r="Q12" s="17" t="str">
        <f t="shared" ref="Q12:Q38" si="8">RIGHT(P12,O12)</f>
        <v>1E+20</v>
      </c>
    </row>
    <row r="13" spans="1:17">
      <c r="A13" s="15" t="s">
        <v>18</v>
      </c>
      <c r="B13" s="15" t="s">
        <v>19</v>
      </c>
      <c r="C13" s="13"/>
      <c r="E13" s="16">
        <v>5</v>
      </c>
      <c r="F13" s="17">
        <f t="shared" si="3"/>
        <v>1.3000000000000001E+94</v>
      </c>
      <c r="G13" s="17" t="str">
        <f t="shared" si="4"/>
        <v>130라</v>
      </c>
      <c r="H13" s="17">
        <f t="shared" si="6"/>
        <v>129.6</v>
      </c>
      <c r="I13" s="16" t="str" cm="1">
        <f t="array" ref="I13">IF(AND(H12&gt;100,H13&lt;100),INDEX(N:N,MATCH(I12,N:N,0)+1,0),I12)</f>
        <v>라</v>
      </c>
      <c r="J13" s="16" t="str">
        <f t="shared" si="0"/>
        <v>1E+92</v>
      </c>
      <c r="K13" s="16">
        <f t="shared" si="7"/>
        <v>1.0659999999999998</v>
      </c>
      <c r="L13" s="16">
        <f t="shared" si="5"/>
        <v>0.8</v>
      </c>
      <c r="N13" s="16" t="s">
        <v>28</v>
      </c>
      <c r="O13" s="16">
        <v>24</v>
      </c>
      <c r="P13" s="17">
        <f t="shared" si="1"/>
        <v>9.9999999999999998E+23</v>
      </c>
      <c r="Q13" s="17" t="str">
        <f t="shared" si="8"/>
        <v>1E+24</v>
      </c>
    </row>
    <row r="14" spans="1:17">
      <c r="A14" s="18" t="s">
        <v>58</v>
      </c>
      <c r="B14" s="19">
        <v>1.3</v>
      </c>
      <c r="C14" s="13"/>
      <c r="E14" s="16">
        <v>6</v>
      </c>
      <c r="F14" s="17">
        <f t="shared" si="3"/>
        <v>7.7799999999999998E+94</v>
      </c>
      <c r="G14" s="17" t="str">
        <f t="shared" si="4"/>
        <v>778라</v>
      </c>
      <c r="H14" s="17">
        <f t="shared" si="6"/>
        <v>777.6</v>
      </c>
      <c r="I14" s="16" t="str" cm="1">
        <f t="array" ref="I14">IF(AND(H13&gt;100,H14&lt;100),INDEX(N:N,MATCH(I13,N:N,0)+1,0),I13)</f>
        <v>라</v>
      </c>
      <c r="J14" s="16" t="str">
        <f t="shared" si="0"/>
        <v>1E+92</v>
      </c>
      <c r="K14" s="16">
        <f t="shared" si="7"/>
        <v>1.0799999999999998</v>
      </c>
      <c r="L14" s="16">
        <f t="shared" si="5"/>
        <v>1.2000000000000002</v>
      </c>
      <c r="N14" s="16" t="s">
        <v>29</v>
      </c>
      <c r="O14" s="16">
        <v>28</v>
      </c>
      <c r="P14" s="17">
        <f t="shared" si="1"/>
        <v>9.9999999999999996E+27</v>
      </c>
      <c r="Q14" s="17" t="str">
        <f t="shared" si="8"/>
        <v>1E+28</v>
      </c>
    </row>
    <row r="15" spans="1:17">
      <c r="C15" s="13"/>
      <c r="E15" s="16">
        <v>7</v>
      </c>
      <c r="F15" s="17">
        <f t="shared" si="3"/>
        <v>4.6660000000000003E+95</v>
      </c>
      <c r="G15" s="17" t="str">
        <f t="shared" si="4"/>
        <v>4666라</v>
      </c>
      <c r="H15" s="17">
        <f t="shared" si="6"/>
        <v>4665.6000000000004</v>
      </c>
      <c r="I15" s="16" t="str" cm="1">
        <f t="array" ref="I15">IF(AND(H14&gt;100,H15&lt;100),INDEX(N:N,MATCH(I14,N:N,0)+1,0),I14)</f>
        <v>라</v>
      </c>
      <c r="J15" s="16" t="str">
        <f t="shared" si="0"/>
        <v>1E+92</v>
      </c>
      <c r="K15" s="16">
        <f t="shared" si="7"/>
        <v>1.095</v>
      </c>
      <c r="L15" s="16">
        <f t="shared" si="5"/>
        <v>1.3</v>
      </c>
      <c r="N15" s="16" t="s">
        <v>30</v>
      </c>
      <c r="O15" s="16">
        <v>32</v>
      </c>
      <c r="P15" s="17">
        <f t="shared" si="1"/>
        <v>1.0000000000000001E+32</v>
      </c>
      <c r="Q15" s="17" t="str">
        <f t="shared" si="8"/>
        <v>1E+32</v>
      </c>
    </row>
    <row r="16" spans="1:17">
      <c r="A16" s="12" t="s">
        <v>61</v>
      </c>
      <c r="B16" s="12"/>
      <c r="C16" s="13"/>
      <c r="E16" s="16">
        <v>8</v>
      </c>
      <c r="F16" s="17">
        <f t="shared" si="3"/>
        <v>3E+96</v>
      </c>
      <c r="G16" s="17" t="str">
        <f t="shared" si="4"/>
        <v>3가</v>
      </c>
      <c r="H16" s="17">
        <f t="shared" si="6"/>
        <v>2.7994000000000003</v>
      </c>
      <c r="I16" s="16" t="str" cm="1">
        <f t="array" ref="I16">IF(AND(H15&gt;100,H16&lt;100),INDEX(N:N,MATCH(I15,N:N,0)+1,0),I15)</f>
        <v>가</v>
      </c>
      <c r="J16" s="16" t="str">
        <f t="shared" si="0"/>
        <v>1E+96</v>
      </c>
      <c r="K16" s="16">
        <f t="shared" si="7"/>
        <v>1.1099999999999999</v>
      </c>
      <c r="L16" s="16">
        <f t="shared" si="5"/>
        <v>1.4</v>
      </c>
      <c r="N16" s="16" t="s">
        <v>31</v>
      </c>
      <c r="O16" s="16">
        <v>36</v>
      </c>
      <c r="P16" s="17">
        <f t="shared" si="1"/>
        <v>1E+36</v>
      </c>
      <c r="Q16" s="17" t="str">
        <f t="shared" si="8"/>
        <v>1E+36</v>
      </c>
    </row>
    <row r="17" spans="1:17">
      <c r="A17" s="15" t="s">
        <v>18</v>
      </c>
      <c r="B17" s="15" t="s">
        <v>19</v>
      </c>
      <c r="C17" s="13"/>
      <c r="E17" s="16">
        <v>9</v>
      </c>
      <c r="F17" s="17">
        <f t="shared" si="3"/>
        <v>1.7E+97</v>
      </c>
      <c r="G17" s="17" t="str">
        <f t="shared" si="4"/>
        <v>17가</v>
      </c>
      <c r="H17" s="17">
        <f t="shared" si="6"/>
        <v>16.796399999999998</v>
      </c>
      <c r="I17" s="16" t="str" cm="1">
        <f t="array" ref="I17">IF(AND(H16&gt;100,H17&lt;100),INDEX(N:N,MATCH(I16,N:N,0)+1,0),I16)</f>
        <v>가</v>
      </c>
      <c r="J17" s="16" t="str">
        <f t="shared" si="0"/>
        <v>1E+96</v>
      </c>
      <c r="K17" s="16">
        <f t="shared" si="7"/>
        <v>1.125</v>
      </c>
      <c r="L17" s="16">
        <f t="shared" si="5"/>
        <v>1.5</v>
      </c>
      <c r="N17" s="16" t="s">
        <v>32</v>
      </c>
      <c r="O17" s="16">
        <v>40</v>
      </c>
      <c r="P17" s="17">
        <f t="shared" si="1"/>
        <v>1E+40</v>
      </c>
      <c r="Q17" s="17" t="str">
        <f t="shared" si="8"/>
        <v>1E+40</v>
      </c>
    </row>
    <row r="18" spans="1:17">
      <c r="A18" s="18" t="s">
        <v>62</v>
      </c>
      <c r="B18" s="19">
        <v>0.1</v>
      </c>
      <c r="C18" s="13"/>
      <c r="E18" s="16">
        <v>10</v>
      </c>
      <c r="F18" s="17">
        <f t="shared" si="3"/>
        <v>1.01E+98</v>
      </c>
      <c r="G18" s="17" t="str">
        <f t="shared" si="4"/>
        <v>101가</v>
      </c>
      <c r="H18" s="17">
        <f t="shared" si="6"/>
        <v>100.7784</v>
      </c>
      <c r="I18" s="16" t="str" cm="1">
        <f t="array" ref="I18">IF(AND(H17&gt;100,H18&lt;100),INDEX(N:N,MATCH(I17,N:N,0)+1,0),I17)</f>
        <v>가</v>
      </c>
      <c r="J18" s="16" t="str">
        <f t="shared" si="0"/>
        <v>1E+96</v>
      </c>
      <c r="K18" s="16">
        <f t="shared" si="7"/>
        <v>1.1399999999999999</v>
      </c>
      <c r="L18" s="16">
        <f t="shared" si="5"/>
        <v>2.1</v>
      </c>
      <c r="N18" s="16" t="s">
        <v>33</v>
      </c>
      <c r="O18" s="16">
        <v>44</v>
      </c>
      <c r="P18" s="17">
        <f t="shared" si="1"/>
        <v>1.0000000000000001E+44</v>
      </c>
      <c r="Q18" s="17" t="str">
        <f t="shared" si="8"/>
        <v>1E+44</v>
      </c>
    </row>
    <row r="19" spans="1:17">
      <c r="A19" s="18" t="s">
        <v>63</v>
      </c>
      <c r="B19" s="19">
        <v>0.3</v>
      </c>
      <c r="C19" s="13"/>
      <c r="E19" s="16">
        <v>11</v>
      </c>
      <c r="F19" s="17">
        <f t="shared" si="3"/>
        <v>6.05E+98</v>
      </c>
      <c r="G19" s="17" t="str">
        <f t="shared" si="4"/>
        <v>605가</v>
      </c>
      <c r="H19" s="17">
        <f t="shared" si="6"/>
        <v>604.67039999999997</v>
      </c>
      <c r="I19" s="16" t="str" cm="1">
        <f t="array" ref="I19">IF(AND(H18&gt;100,H19&lt;100),INDEX(N:N,MATCH(I18,N:N,0)+1,0),I18)</f>
        <v>가</v>
      </c>
      <c r="J19" s="16" t="str">
        <f t="shared" si="0"/>
        <v>1E+96</v>
      </c>
      <c r="K19" s="16">
        <f t="shared" si="7"/>
        <v>1.1549999999999998</v>
      </c>
      <c r="L19" s="16">
        <f t="shared" si="5"/>
        <v>3</v>
      </c>
      <c r="N19" s="16" t="s">
        <v>34</v>
      </c>
      <c r="O19" s="16">
        <v>48</v>
      </c>
      <c r="P19" s="17">
        <f t="shared" si="1"/>
        <v>1E+48</v>
      </c>
      <c r="Q19" s="17" t="str">
        <f t="shared" si="8"/>
        <v>1E+48</v>
      </c>
    </row>
    <row r="20" spans="1:17">
      <c r="A20" s="18" t="s">
        <v>64</v>
      </c>
      <c r="B20" s="19">
        <v>0.5</v>
      </c>
      <c r="C20" s="13"/>
      <c r="E20" s="16">
        <v>12</v>
      </c>
      <c r="F20" s="17">
        <f t="shared" si="3"/>
        <v>3.6290000000000001E+99</v>
      </c>
      <c r="G20" s="17" t="str">
        <f t="shared" si="4"/>
        <v>3629가</v>
      </c>
      <c r="H20" s="17">
        <f t="shared" si="6"/>
        <v>3628.0223999999998</v>
      </c>
      <c r="I20" s="16" t="str" cm="1">
        <f t="array" ref="I20">IF(AND(H19&gt;100,H20&lt;100),INDEX(N:N,MATCH(I19,N:N,0)+1,0),I19)</f>
        <v>가</v>
      </c>
      <c r="J20" s="16" t="str">
        <f t="shared" si="0"/>
        <v>1E+96</v>
      </c>
      <c r="K20" s="16">
        <f t="shared" si="7"/>
        <v>1.1709999999999998</v>
      </c>
      <c r="L20" s="16">
        <f t="shared" si="5"/>
        <v>3.1</v>
      </c>
      <c r="N20" s="16" t="s">
        <v>35</v>
      </c>
      <c r="O20" s="16">
        <v>52</v>
      </c>
      <c r="P20" s="17">
        <f t="shared" si="1"/>
        <v>9.9999999999999999E+51</v>
      </c>
      <c r="Q20" s="17" t="str">
        <f t="shared" si="8"/>
        <v>1E+52</v>
      </c>
    </row>
    <row r="21" spans="1:17">
      <c r="A21" s="18" t="s">
        <v>65</v>
      </c>
      <c r="B21" s="19">
        <v>1</v>
      </c>
      <c r="C21" s="13"/>
      <c r="E21" s="16">
        <v>13</v>
      </c>
      <c r="F21" s="17">
        <f t="shared" si="3"/>
        <v>3.0000000000000002E+100</v>
      </c>
      <c r="G21" s="17" t="str">
        <f t="shared" si="4"/>
        <v>3언</v>
      </c>
      <c r="H21" s="17">
        <f t="shared" si="6"/>
        <v>2.1769000000000003</v>
      </c>
      <c r="I21" s="16" t="str" cm="1">
        <f t="array" ref="I21">IF(AND(H20&gt;100,H21&lt;100),INDEX(N:N,MATCH(I20,N:N,0)+1,0),I20)</f>
        <v>언</v>
      </c>
      <c r="J21" s="16" t="str">
        <f t="shared" si="0"/>
        <v>1E+100</v>
      </c>
      <c r="K21" s="16">
        <f t="shared" si="7"/>
        <v>1.1869999999999998</v>
      </c>
      <c r="L21" s="16">
        <f t="shared" si="5"/>
        <v>3.2</v>
      </c>
      <c r="N21" s="16" t="s">
        <v>36</v>
      </c>
      <c r="O21" s="16">
        <v>56</v>
      </c>
      <c r="P21" s="17">
        <f t="shared" si="1"/>
        <v>1.0000000000000001E+56</v>
      </c>
      <c r="Q21" s="17" t="str">
        <f t="shared" si="8"/>
        <v>1E+56</v>
      </c>
    </row>
    <row r="22" spans="1:17">
      <c r="C22" s="13"/>
      <c r="E22" s="16">
        <v>14</v>
      </c>
      <c r="F22" s="17">
        <f t="shared" si="3"/>
        <v>1.3999999999999999E+101</v>
      </c>
      <c r="G22" s="17" t="str">
        <f t="shared" si="4"/>
        <v>14언</v>
      </c>
      <c r="H22" s="17">
        <f t="shared" si="6"/>
        <v>13.061400000000001</v>
      </c>
      <c r="I22" s="16" t="str" cm="1">
        <f t="array" ref="I22">IF(AND(H21&gt;100,H22&lt;100),INDEX(N:N,MATCH(I21,N:N,0)+1,0),I21)</f>
        <v>언</v>
      </c>
      <c r="J22" s="16" t="str">
        <f t="shared" si="0"/>
        <v>1E+100</v>
      </c>
      <c r="K22" s="16">
        <f t="shared" si="7"/>
        <v>1.2029999999999998</v>
      </c>
      <c r="L22" s="16">
        <f t="shared" si="5"/>
        <v>3.3</v>
      </c>
      <c r="N22" s="16" t="s">
        <v>37</v>
      </c>
      <c r="O22" s="16">
        <v>60</v>
      </c>
      <c r="P22" s="17">
        <f t="shared" si="1"/>
        <v>9.9999999999999995E+59</v>
      </c>
      <c r="Q22" s="17" t="str">
        <f t="shared" si="8"/>
        <v>1E+60</v>
      </c>
    </row>
    <row r="23" spans="1:17">
      <c r="E23" s="16">
        <v>15</v>
      </c>
      <c r="F23" s="17">
        <f t="shared" si="3"/>
        <v>7.8999999999999998E+101</v>
      </c>
      <c r="G23" s="17" t="str">
        <f t="shared" si="4"/>
        <v>79언</v>
      </c>
      <c r="H23" s="17">
        <f t="shared" si="6"/>
        <v>78.368399999999994</v>
      </c>
      <c r="I23" s="16" t="str" cm="1">
        <f t="array" ref="I23">IF(AND(H22&gt;100,H23&lt;100),INDEX(N:N,MATCH(I22,N:N,0)+1,0),I22)</f>
        <v>언</v>
      </c>
      <c r="J23" s="16" t="str">
        <f t="shared" si="0"/>
        <v>1E+100</v>
      </c>
      <c r="K23" s="16">
        <f t="shared" si="7"/>
        <v>1.2189999999999999</v>
      </c>
      <c r="L23" s="16">
        <f t="shared" si="5"/>
        <v>3.4</v>
      </c>
      <c r="N23" s="16" t="s">
        <v>38</v>
      </c>
      <c r="O23" s="16">
        <v>64</v>
      </c>
      <c r="P23" s="17">
        <f t="shared" si="1"/>
        <v>1E+64</v>
      </c>
      <c r="Q23" s="17" t="str">
        <f t="shared" si="8"/>
        <v>1E+64</v>
      </c>
    </row>
    <row r="24" spans="1:17">
      <c r="E24" s="16">
        <v>16</v>
      </c>
      <c r="F24" s="17">
        <f t="shared" si="3"/>
        <v>4.7099999999999996E+102</v>
      </c>
      <c r="G24" s="17" t="str">
        <f t="shared" si="4"/>
        <v>471언</v>
      </c>
      <c r="H24" s="17">
        <f t="shared" si="6"/>
        <v>470.21039999999999</v>
      </c>
      <c r="I24" s="16" t="str" cm="1">
        <f t="array" ref="I24">IF(AND(H23&gt;100,H24&lt;100),INDEX(N:N,MATCH(I23,N:N,0)+1,0),I23)</f>
        <v>언</v>
      </c>
      <c r="J24" s="16" t="str">
        <f t="shared" si="0"/>
        <v>1E+100</v>
      </c>
      <c r="K24" s="16">
        <f t="shared" si="7"/>
        <v>1.2349999999999999</v>
      </c>
      <c r="L24" s="16">
        <f t="shared" si="5"/>
        <v>3.8</v>
      </c>
      <c r="N24" s="16" t="s">
        <v>22</v>
      </c>
      <c r="O24" s="16">
        <v>68</v>
      </c>
      <c r="P24" s="17">
        <f t="shared" si="1"/>
        <v>9.9999999999999995E+67</v>
      </c>
      <c r="Q24" s="17" t="str">
        <f t="shared" si="8"/>
        <v>1E+68</v>
      </c>
    </row>
    <row r="25" spans="1:17">
      <c r="E25" s="16">
        <v>17</v>
      </c>
      <c r="F25" s="17">
        <f t="shared" si="3"/>
        <v>2.8219999999999998E+103</v>
      </c>
      <c r="G25" s="17" t="str">
        <f t="shared" si="4"/>
        <v>2822언</v>
      </c>
      <c r="H25" s="17">
        <f t="shared" si="6"/>
        <v>2821.2624000000001</v>
      </c>
      <c r="I25" s="16" t="str" cm="1">
        <f t="array" ref="I25">IF(AND(H24&gt;100,H25&lt;100),INDEX(N:N,MATCH(I24,N:N,0)+1,0),I24)</f>
        <v>언</v>
      </c>
      <c r="J25" s="16" t="str">
        <f t="shared" si="0"/>
        <v>1E+100</v>
      </c>
      <c r="K25" s="16">
        <f t="shared" si="7"/>
        <v>1.2519999999999998</v>
      </c>
      <c r="L25" s="16">
        <f t="shared" si="5"/>
        <v>3.9000000000000004</v>
      </c>
      <c r="N25" s="16" t="s">
        <v>39</v>
      </c>
      <c r="O25" s="16">
        <v>72</v>
      </c>
      <c r="P25" s="17">
        <f t="shared" si="1"/>
        <v>9.9999999999999994E+71</v>
      </c>
      <c r="Q25" s="17" t="str">
        <f t="shared" si="8"/>
        <v>1E+72</v>
      </c>
    </row>
    <row r="26" spans="1:17">
      <c r="E26" s="16">
        <v>18</v>
      </c>
      <c r="F26" s="17">
        <f t="shared" si="3"/>
        <v>2E+104</v>
      </c>
      <c r="G26" s="17" t="str">
        <f t="shared" si="4"/>
        <v>2승</v>
      </c>
      <c r="H26" s="17">
        <f t="shared" si="6"/>
        <v>1.6928000000000001</v>
      </c>
      <c r="I26" s="16" t="str" cm="1">
        <f t="array" ref="I26">IF(AND(H25&gt;100,H26&lt;100),INDEX(N:N,MATCH(I25,N:N,0)+1,0),I25)</f>
        <v>승</v>
      </c>
      <c r="J26" s="16" t="str">
        <f t="shared" si="0"/>
        <v>1E+104</v>
      </c>
      <c r="K26" s="16">
        <f t="shared" si="7"/>
        <v>1.2689999999999999</v>
      </c>
      <c r="L26" s="16">
        <f t="shared" si="5"/>
        <v>4</v>
      </c>
      <c r="N26" s="16" t="s">
        <v>40</v>
      </c>
      <c r="O26" s="16">
        <v>76</v>
      </c>
      <c r="P26" s="17">
        <f t="shared" si="1"/>
        <v>1E+76</v>
      </c>
      <c r="Q26" s="17" t="str">
        <f t="shared" si="8"/>
        <v>1E+76</v>
      </c>
    </row>
    <row r="27" spans="1:17">
      <c r="E27" s="16">
        <v>19</v>
      </c>
      <c r="F27" s="17">
        <f t="shared" si="3"/>
        <v>1.1E+105</v>
      </c>
      <c r="G27" s="17" t="str">
        <f t="shared" si="4"/>
        <v>11승</v>
      </c>
      <c r="H27" s="17">
        <f t="shared" si="6"/>
        <v>10.1568</v>
      </c>
      <c r="I27" s="16" t="str" cm="1">
        <f t="array" ref="I27">IF(AND(H26&gt;100,H27&lt;100),INDEX(N:N,MATCH(I26,N:N,0)+1,0),I26)</f>
        <v>승</v>
      </c>
      <c r="J27" s="16" t="str">
        <f t="shared" si="0"/>
        <v>1E+104</v>
      </c>
      <c r="K27" s="16">
        <f t="shared" si="7"/>
        <v>1.2859999999999998</v>
      </c>
      <c r="L27" s="16">
        <f t="shared" si="5"/>
        <v>4.0999999999999996</v>
      </c>
      <c r="N27" s="16" t="s">
        <v>41</v>
      </c>
      <c r="O27" s="16">
        <v>80</v>
      </c>
      <c r="P27" s="17">
        <f t="shared" si="1"/>
        <v>1E+80</v>
      </c>
      <c r="Q27" s="17" t="str">
        <f t="shared" si="8"/>
        <v>1E+80</v>
      </c>
    </row>
    <row r="28" spans="1:17">
      <c r="E28" s="16">
        <v>20</v>
      </c>
      <c r="F28" s="17">
        <f t="shared" si="3"/>
        <v>6.0999999999999996E+105</v>
      </c>
      <c r="G28" s="17" t="str">
        <f t="shared" si="4"/>
        <v>61승</v>
      </c>
      <c r="H28" s="17">
        <f t="shared" si="6"/>
        <v>60.940800000000003</v>
      </c>
      <c r="I28" s="16" t="str" cm="1">
        <f t="array" ref="I28">IF(AND(H27&gt;100,H28&lt;100),INDEX(N:N,MATCH(I27,N:N,0)+1,0),I27)</f>
        <v>승</v>
      </c>
      <c r="J28" s="16" t="str">
        <f t="shared" si="0"/>
        <v>1E+104</v>
      </c>
      <c r="K28" s="16">
        <f t="shared" si="7"/>
        <v>1.3029999999999999</v>
      </c>
      <c r="L28" s="16">
        <f t="shared" si="5"/>
        <v>5.2</v>
      </c>
      <c r="N28" s="16" t="s">
        <v>42</v>
      </c>
      <c r="O28" s="16">
        <v>84</v>
      </c>
      <c r="P28" s="17">
        <f t="shared" si="1"/>
        <v>1.0000000000000001E+84</v>
      </c>
      <c r="Q28" s="17" t="str">
        <f t="shared" si="8"/>
        <v>1E+84</v>
      </c>
    </row>
    <row r="29" spans="1:17">
      <c r="E29" s="16">
        <v>21</v>
      </c>
      <c r="F29" s="17">
        <f t="shared" si="3"/>
        <v>3.6600000000000002E+106</v>
      </c>
      <c r="G29" s="17" t="str">
        <f t="shared" si="4"/>
        <v>366승</v>
      </c>
      <c r="H29" s="17">
        <f t="shared" si="6"/>
        <v>365.64479999999998</v>
      </c>
      <c r="I29" s="16" t="str" cm="1">
        <f t="array" ref="I29">IF(AND(H28&gt;100,H29&lt;100),INDEX(N:N,MATCH(I28,N:N,0)+1,0),I28)</f>
        <v>승</v>
      </c>
      <c r="J29" s="16" t="str">
        <f t="shared" si="0"/>
        <v>1E+104</v>
      </c>
      <c r="K29" s="16">
        <f t="shared" si="7"/>
        <v>1.3199999999999998</v>
      </c>
      <c r="L29" s="16">
        <f t="shared" si="5"/>
        <v>7.1</v>
      </c>
      <c r="N29" s="16" t="s">
        <v>43</v>
      </c>
      <c r="O29" s="16">
        <v>88</v>
      </c>
      <c r="P29" s="17">
        <f t="shared" si="1"/>
        <v>9.9999999999999996E+87</v>
      </c>
      <c r="Q29" s="17" t="str">
        <f t="shared" si="8"/>
        <v>1E+88</v>
      </c>
    </row>
    <row r="30" spans="1:17">
      <c r="E30" s="16">
        <v>22</v>
      </c>
      <c r="F30" s="17">
        <f t="shared" si="3"/>
        <v>2.1940000000000002E+107</v>
      </c>
      <c r="G30" s="17" t="str">
        <f t="shared" si="4"/>
        <v>2194승</v>
      </c>
      <c r="H30" s="17">
        <f t="shared" si="6"/>
        <v>2193.8688000000002</v>
      </c>
      <c r="I30" s="16" t="str" cm="1">
        <f t="array" ref="I30">IF(AND(H29&gt;100,H30&lt;100),INDEX(N:N,MATCH(I29,N:N,0)+1,0),I29)</f>
        <v>승</v>
      </c>
      <c r="J30" s="16" t="str">
        <f t="shared" si="0"/>
        <v>1E+104</v>
      </c>
      <c r="K30" s="16">
        <f t="shared" si="7"/>
        <v>1.3379999999999999</v>
      </c>
      <c r="L30" s="16">
        <f t="shared" si="5"/>
        <v>7.2</v>
      </c>
      <c r="N30" s="16" t="s">
        <v>44</v>
      </c>
      <c r="O30" s="16">
        <v>92</v>
      </c>
      <c r="P30" s="17">
        <f t="shared" si="1"/>
        <v>1E+92</v>
      </c>
      <c r="Q30" s="17" t="str">
        <f t="shared" si="8"/>
        <v>1E+92</v>
      </c>
    </row>
    <row r="31" spans="1:17">
      <c r="E31" s="16">
        <v>23</v>
      </c>
      <c r="F31" s="17">
        <f t="shared" si="3"/>
        <v>2.0000000000000001E+108</v>
      </c>
      <c r="G31" s="17" t="str">
        <f t="shared" si="4"/>
        <v>2마</v>
      </c>
      <c r="H31" s="17">
        <f t="shared" si="6"/>
        <v>1.3164</v>
      </c>
      <c r="I31" s="16" t="str" cm="1">
        <f t="array" ref="I31">IF(AND(H30&gt;100,H31&lt;100),INDEX(N:N,MATCH(I30,N:N,0)+1,0),I30)</f>
        <v>마</v>
      </c>
      <c r="J31" s="16" t="str">
        <f t="shared" si="0"/>
        <v>1E+108</v>
      </c>
      <c r="K31" s="16">
        <f t="shared" si="7"/>
        <v>1.3559999999999999</v>
      </c>
      <c r="L31" s="16">
        <f t="shared" si="5"/>
        <v>7.3000000000000007</v>
      </c>
      <c r="N31" s="16" t="s">
        <v>45</v>
      </c>
      <c r="O31" s="16">
        <v>96</v>
      </c>
      <c r="P31" s="17">
        <f t="shared" si="1"/>
        <v>1E+96</v>
      </c>
      <c r="Q31" s="17" t="str">
        <f t="shared" si="8"/>
        <v>1E+96</v>
      </c>
    </row>
    <row r="32" spans="1:17">
      <c r="E32" s="16">
        <v>24</v>
      </c>
      <c r="F32" s="17">
        <f t="shared" si="3"/>
        <v>8.0000000000000003E+108</v>
      </c>
      <c r="G32" s="17" t="str">
        <f t="shared" si="4"/>
        <v>8마</v>
      </c>
      <c r="H32" s="17">
        <f t="shared" si="6"/>
        <v>7.8983999999999996</v>
      </c>
      <c r="I32" s="16" t="str" cm="1">
        <f t="array" ref="I32">IF(AND(H31&gt;100,H32&lt;100),INDEX(N:N,MATCH(I31,N:N,0)+1,0),I31)</f>
        <v>마</v>
      </c>
      <c r="J32" s="16" t="str">
        <f t="shared" si="0"/>
        <v>1E+108</v>
      </c>
      <c r="K32" s="16">
        <f t="shared" si="7"/>
        <v>1.3739999999999999</v>
      </c>
      <c r="L32" s="16">
        <f t="shared" si="5"/>
        <v>7.4</v>
      </c>
      <c r="M32" s="16"/>
      <c r="N32" s="16" t="s">
        <v>46</v>
      </c>
      <c r="O32" s="16">
        <v>100</v>
      </c>
      <c r="P32" s="17">
        <f t="shared" si="1"/>
        <v>1E+100</v>
      </c>
      <c r="Q32" s="17" t="str">
        <f t="shared" si="8"/>
        <v>1E+100</v>
      </c>
    </row>
    <row r="33" spans="5:26">
      <c r="E33" s="16">
        <v>25</v>
      </c>
      <c r="F33" s="17">
        <f t="shared" si="3"/>
        <v>4.8000000000000006E+109</v>
      </c>
      <c r="G33" s="17" t="str">
        <f t="shared" si="4"/>
        <v>48마</v>
      </c>
      <c r="H33" s="17">
        <f t="shared" si="6"/>
        <v>47.3904</v>
      </c>
      <c r="I33" s="16" t="str" cm="1">
        <f t="array" ref="I33">IF(AND(H32&gt;100,H33&lt;100),INDEX(N:N,MATCH(I32,N:N,0)+1,0),I32)</f>
        <v>마</v>
      </c>
      <c r="J33" s="16" t="str">
        <f t="shared" si="0"/>
        <v>1E+108</v>
      </c>
      <c r="K33" s="16">
        <f t="shared" si="7"/>
        <v>1.3919999999999999</v>
      </c>
      <c r="L33" s="16">
        <f t="shared" si="5"/>
        <v>7.5</v>
      </c>
      <c r="M33" s="11"/>
      <c r="N33" s="16" t="s">
        <v>47</v>
      </c>
      <c r="O33" s="16">
        <v>104</v>
      </c>
      <c r="P33" s="17">
        <f t="shared" si="1"/>
        <v>1E+104</v>
      </c>
      <c r="Q33" s="17" t="str">
        <f t="shared" si="8"/>
        <v>1E+104</v>
      </c>
      <c r="R33" s="9"/>
      <c r="S33" s="9"/>
      <c r="T33" s="9"/>
      <c r="U33" s="9"/>
      <c r="V33" s="9"/>
      <c r="W33" s="9"/>
      <c r="X33" s="9"/>
      <c r="Y33" s="9"/>
      <c r="Z33" s="9"/>
    </row>
    <row r="34" spans="5:26">
      <c r="E34" s="16">
        <v>26</v>
      </c>
      <c r="F34" s="17">
        <f t="shared" si="3"/>
        <v>2.8500000000000001E+110</v>
      </c>
      <c r="G34" s="17" t="str">
        <f t="shared" si="4"/>
        <v>285마</v>
      </c>
      <c r="H34" s="17">
        <f t="shared" si="6"/>
        <v>284.3424</v>
      </c>
      <c r="I34" s="16" t="str" cm="1">
        <f t="array" ref="I34">IF(AND(H33&gt;100,H34&lt;100),INDEX(N:N,MATCH(I33,N:N,0)+1,0),I33)</f>
        <v>마</v>
      </c>
      <c r="J34" s="16" t="str">
        <f t="shared" si="0"/>
        <v>1E+108</v>
      </c>
      <c r="K34" s="16">
        <f t="shared" si="7"/>
        <v>1.4109999999999998</v>
      </c>
      <c r="L34" s="16">
        <f t="shared" si="5"/>
        <v>7.9</v>
      </c>
      <c r="M34" s="11"/>
      <c r="N34" s="16" t="s">
        <v>48</v>
      </c>
      <c r="O34" s="16">
        <v>108</v>
      </c>
      <c r="P34" s="17">
        <f t="shared" si="1"/>
        <v>1E+108</v>
      </c>
      <c r="Q34" s="17" t="str">
        <f t="shared" si="8"/>
        <v>1E+108</v>
      </c>
      <c r="R34" s="9"/>
      <c r="S34" s="9"/>
      <c r="T34" s="9"/>
      <c r="U34" s="9"/>
      <c r="V34" s="9"/>
      <c r="W34" s="9"/>
      <c r="X34" s="9"/>
      <c r="Y34" s="9"/>
      <c r="Z34" s="9"/>
    </row>
    <row r="35" spans="5:26">
      <c r="E35" s="16">
        <v>27</v>
      </c>
      <c r="F35" s="17">
        <f t="shared" si="3"/>
        <v>1.707E+111</v>
      </c>
      <c r="G35" s="17" t="str">
        <f t="shared" si="4"/>
        <v>1707마</v>
      </c>
      <c r="H35" s="17">
        <f t="shared" si="6"/>
        <v>1706.0544</v>
      </c>
      <c r="I35" s="16" t="str" cm="1">
        <f t="array" ref="I35">IF(AND(H34&gt;100,H35&lt;100),INDEX(N:N,MATCH(I34,N:N,0)+1,0),I34)</f>
        <v>마</v>
      </c>
      <c r="J35" s="16" t="str">
        <f t="shared" si="0"/>
        <v>1E+108</v>
      </c>
      <c r="K35" s="16">
        <f t="shared" si="7"/>
        <v>1.43</v>
      </c>
      <c r="L35" s="16">
        <f t="shared" si="5"/>
        <v>8</v>
      </c>
      <c r="M35" s="11"/>
      <c r="N35" s="16" t="s">
        <v>55</v>
      </c>
      <c r="O35" s="16">
        <v>112</v>
      </c>
      <c r="P35" s="17">
        <f t="shared" si="1"/>
        <v>9.9999999999999993E+111</v>
      </c>
      <c r="Q35" s="17" t="str">
        <f t="shared" si="8"/>
        <v>1E+112</v>
      </c>
      <c r="R35" s="9"/>
      <c r="S35" s="9"/>
      <c r="T35" s="9"/>
      <c r="U35" s="9"/>
      <c r="V35" s="9"/>
      <c r="W35" s="9"/>
      <c r="X35" s="9"/>
      <c r="Y35" s="9"/>
      <c r="Z35" s="9"/>
    </row>
    <row r="36" spans="5:26">
      <c r="E36" s="16">
        <v>28</v>
      </c>
      <c r="F36" s="17">
        <f t="shared" si="3"/>
        <v>1.9999999999999999E+112</v>
      </c>
      <c r="G36" s="17" t="str">
        <f t="shared" si="4"/>
        <v>2살</v>
      </c>
      <c r="H36" s="17">
        <f t="shared" si="6"/>
        <v>1.0237000000000001</v>
      </c>
      <c r="I36" s="16" t="str" cm="1">
        <f t="array" ref="I36">IF(AND(H35&gt;100,H36&lt;100),INDEX(N:N,MATCH(I35,N:N,0)+1,0),I35)</f>
        <v>살</v>
      </c>
      <c r="J36" s="16" t="str">
        <f t="shared" si="0"/>
        <v>1E+112</v>
      </c>
      <c r="K36" s="16">
        <f t="shared" si="7"/>
        <v>1.4489999999999998</v>
      </c>
      <c r="L36" s="16">
        <f t="shared" si="5"/>
        <v>8.1</v>
      </c>
      <c r="M36" s="11"/>
      <c r="N36" s="16" t="s">
        <v>56</v>
      </c>
      <c r="O36" s="16">
        <v>116</v>
      </c>
      <c r="P36" s="17">
        <f t="shared" si="1"/>
        <v>1E+116</v>
      </c>
      <c r="Q36" s="17" t="str">
        <f t="shared" si="8"/>
        <v>1E+116</v>
      </c>
      <c r="R36" s="9"/>
      <c r="S36" s="9"/>
      <c r="T36" s="9"/>
      <c r="U36" s="9"/>
      <c r="V36" s="9"/>
      <c r="W36" s="9"/>
      <c r="X36" s="9"/>
      <c r="Y36" s="9"/>
      <c r="Z36" s="9"/>
    </row>
    <row r="37" spans="5:26">
      <c r="E37" s="16">
        <v>29</v>
      </c>
      <c r="F37" s="17">
        <f t="shared" si="3"/>
        <v>6.9999999999999991E+112</v>
      </c>
      <c r="G37" s="17" t="str">
        <f t="shared" si="4"/>
        <v>7살</v>
      </c>
      <c r="H37" s="17">
        <f t="shared" si="6"/>
        <v>6.1421999999999999</v>
      </c>
      <c r="I37" s="16" t="str" cm="1">
        <f t="array" ref="I37">IF(AND(H36&gt;100,H37&lt;100),INDEX(N:N,MATCH(I36,N:N,0)+1,0),I36)</f>
        <v>살</v>
      </c>
      <c r="J37" s="16" t="str">
        <f t="shared" si="0"/>
        <v>1E+112</v>
      </c>
      <c r="K37" s="16">
        <f t="shared" si="7"/>
        <v>1.468</v>
      </c>
      <c r="L37" s="16">
        <f t="shared" si="5"/>
        <v>8.1999999999999993</v>
      </c>
      <c r="M37" s="11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8"/>
        <v>1E+120</v>
      </c>
      <c r="R37" s="9"/>
      <c r="S37" s="9"/>
      <c r="T37" s="9"/>
      <c r="U37" s="9"/>
      <c r="V37" s="9"/>
      <c r="W37" s="9"/>
      <c r="X37" s="9"/>
      <c r="Y37" s="9"/>
      <c r="Z37" s="9"/>
    </row>
    <row r="38" spans="5:26">
      <c r="E38" s="16">
        <v>30</v>
      </c>
      <c r="F38" s="17">
        <f t="shared" si="3"/>
        <v>3.6999999999999998E+113</v>
      </c>
      <c r="G38" s="17" t="str">
        <f t="shared" si="4"/>
        <v>37살</v>
      </c>
      <c r="H38" s="17">
        <f t="shared" si="6"/>
        <v>36.853200000000001</v>
      </c>
      <c r="I38" s="16" t="str" cm="1">
        <f t="array" ref="I38">IF(AND(H37&gt;100,H38&lt;100),INDEX(N:N,MATCH(I37,N:N,0)+1,0),I37)</f>
        <v>살</v>
      </c>
      <c r="J38" s="16" t="str">
        <f t="shared" si="0"/>
        <v>1E+112</v>
      </c>
      <c r="K38" s="16">
        <f t="shared" si="7"/>
        <v>1.488</v>
      </c>
      <c r="L38" s="16">
        <f t="shared" si="5"/>
        <v>8.3000000000000007</v>
      </c>
      <c r="M38" s="11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8"/>
        <v>1E+124</v>
      </c>
      <c r="R38" s="9"/>
      <c r="S38" s="9"/>
      <c r="T38" s="9"/>
      <c r="U38" s="9"/>
      <c r="V38" s="9"/>
      <c r="W38" s="9"/>
      <c r="X38" s="9"/>
      <c r="Y38" s="9"/>
      <c r="Z38" s="9"/>
    </row>
    <row r="39" spans="5:26">
      <c r="E39" s="16">
        <v>31</v>
      </c>
      <c r="F39" s="17">
        <f t="shared" si="3"/>
        <v>2.2199999999999999E+114</v>
      </c>
      <c r="G39" s="17" t="str">
        <f t="shared" si="4"/>
        <v>222살</v>
      </c>
      <c r="H39" s="17">
        <f t="shared" si="6"/>
        <v>221.11920000000001</v>
      </c>
      <c r="I39" s="16" t="str" cm="1">
        <f t="array" ref="I39">IF(AND(H38&gt;100,H39&lt;100),INDEX(N:N,MATCH(I38,N:N,0)+1,0),I38)</f>
        <v>살</v>
      </c>
      <c r="J39" s="16" t="str">
        <f t="shared" si="0"/>
        <v>1E+112</v>
      </c>
      <c r="K39" s="16">
        <f t="shared" si="7"/>
        <v>1.5079999999999998</v>
      </c>
      <c r="L39" s="16">
        <f t="shared" si="5"/>
        <v>9.1999999999999993</v>
      </c>
      <c r="N39" s="16" t="s">
        <v>51</v>
      </c>
      <c r="O39" s="16">
        <v>128</v>
      </c>
      <c r="P39" s="17">
        <f t="shared" ref="P39:P40" si="9">POWER(10,O39)</f>
        <v>1.0000000000000001E+128</v>
      </c>
      <c r="Q39" s="17" t="str">
        <f t="shared" ref="Q39:Q40" si="10">RIGHT(P39,O39)</f>
        <v>1E+128</v>
      </c>
    </row>
    <row r="40" spans="5:26">
      <c r="E40" s="16">
        <v>32</v>
      </c>
      <c r="F40" s="17">
        <f t="shared" si="3"/>
        <v>1.3269999999999999E+115</v>
      </c>
      <c r="G40" s="17" t="str">
        <f t="shared" si="4"/>
        <v>1327살</v>
      </c>
      <c r="H40" s="17">
        <f t="shared" si="6"/>
        <v>1326.7152000000001</v>
      </c>
      <c r="I40" s="16" t="str" cm="1">
        <f t="array" ref="I40">IF(AND(H39&gt;100,H40&lt;100),INDEX(N:N,MATCH(I39,N:N,0)+1,0),I39)</f>
        <v>살</v>
      </c>
      <c r="J40" s="16" t="str">
        <f t="shared" si="0"/>
        <v>1E+112</v>
      </c>
      <c r="K40" s="16">
        <f t="shared" si="7"/>
        <v>1.5279999999999998</v>
      </c>
      <c r="L40" s="16">
        <f t="shared" si="5"/>
        <v>9.3000000000000007</v>
      </c>
      <c r="N40" s="16" t="s">
        <v>52</v>
      </c>
      <c r="O40" s="16">
        <v>132</v>
      </c>
      <c r="P40" s="17">
        <f t="shared" si="9"/>
        <v>9.9999999999999999E+131</v>
      </c>
      <c r="Q40" s="17" t="str">
        <f t="shared" si="10"/>
        <v>1E+132</v>
      </c>
    </row>
    <row r="41" spans="5:26">
      <c r="E41" s="16">
        <v>33</v>
      </c>
      <c r="F41" s="17">
        <f t="shared" si="3"/>
        <v>7.960999999999999E+115</v>
      </c>
      <c r="G41" s="17" t="str">
        <f t="shared" si="4"/>
        <v>7961살</v>
      </c>
      <c r="H41" s="17">
        <f t="shared" si="6"/>
        <v>7960.2911999999997</v>
      </c>
      <c r="I41" s="16" t="str" cm="1">
        <f t="array" ref="I41">IF(AND(H40&gt;100,H41&lt;100),INDEX(N:N,MATCH(I40,N:N,0)+1,0),I40)</f>
        <v>살</v>
      </c>
      <c r="J41" s="16" t="str">
        <f t="shared" ref="J41:J66" si="11">VLOOKUP(I41,N:Q,4,FALSE)</f>
        <v>1E+112</v>
      </c>
      <c r="K41" s="16">
        <f t="shared" si="7"/>
        <v>1.5479999999999998</v>
      </c>
      <c r="L41" s="16">
        <f t="shared" si="5"/>
        <v>9.4</v>
      </c>
    </row>
    <row r="42" spans="5:26">
      <c r="E42" s="16">
        <v>34</v>
      </c>
      <c r="F42" s="17">
        <f t="shared" si="3"/>
        <v>5.0000000000000003E+116</v>
      </c>
      <c r="G42" s="17" t="str">
        <f t="shared" si="4"/>
        <v>5섬</v>
      </c>
      <c r="H42" s="17">
        <f t="shared" si="6"/>
        <v>4.7761999999999993</v>
      </c>
      <c r="I42" s="16" t="str" cm="1">
        <f t="array" ref="I42">IF(AND(H41&gt;100,H42&lt;100),INDEX(N:N,MATCH(I41,N:N,0)+1,0),I41)</f>
        <v>섬</v>
      </c>
      <c r="J42" s="16" t="str">
        <f t="shared" si="11"/>
        <v>1E+116</v>
      </c>
      <c r="K42" s="16">
        <f t="shared" si="7"/>
        <v>1.569</v>
      </c>
      <c r="L42" s="16">
        <f t="shared" si="5"/>
        <v>9.5</v>
      </c>
    </row>
    <row r="43" spans="5:26">
      <c r="E43" s="16">
        <v>35</v>
      </c>
      <c r="F43" s="17">
        <f t="shared" si="3"/>
        <v>2.9000000000000003E+117</v>
      </c>
      <c r="G43" s="17" t="str">
        <f t="shared" si="4"/>
        <v>29섬</v>
      </c>
      <c r="H43" s="17">
        <f t="shared" si="6"/>
        <v>28.6572</v>
      </c>
      <c r="I43" s="16" t="str" cm="1">
        <f t="array" ref="I43">IF(AND(H42&gt;100,H43&lt;100),INDEX(N:N,MATCH(I42,N:N,0)+1,0),I42)</f>
        <v>섬</v>
      </c>
      <c r="J43" s="16" t="str">
        <f t="shared" si="11"/>
        <v>1E+116</v>
      </c>
      <c r="K43" s="16">
        <f t="shared" si="7"/>
        <v>1.5899999999999999</v>
      </c>
      <c r="L43" s="16">
        <f t="shared" si="5"/>
        <v>9.6</v>
      </c>
    </row>
    <row r="44" spans="5:26">
      <c r="E44" s="16">
        <v>36</v>
      </c>
      <c r="F44" s="17">
        <f t="shared" si="3"/>
        <v>1.72E+118</v>
      </c>
      <c r="G44" s="17" t="str">
        <f t="shared" si="4"/>
        <v>172섬</v>
      </c>
      <c r="H44" s="17">
        <f t="shared" si="6"/>
        <v>171.94319999999999</v>
      </c>
      <c r="I44" s="16" t="str" cm="1">
        <f t="array" ref="I44">IF(AND(H43&gt;100,H44&lt;100),INDEX(N:N,MATCH(I43,N:N,0)+1,0),I43)</f>
        <v>섬</v>
      </c>
      <c r="J44" s="16" t="str">
        <f t="shared" si="11"/>
        <v>1E+116</v>
      </c>
      <c r="K44" s="16">
        <f t="shared" si="7"/>
        <v>1.611</v>
      </c>
      <c r="L44" s="16">
        <f t="shared" si="5"/>
        <v>10</v>
      </c>
    </row>
    <row r="45" spans="5:26">
      <c r="E45" s="16">
        <v>37</v>
      </c>
      <c r="F45" s="17">
        <f t="shared" si="3"/>
        <v>1.032E+119</v>
      </c>
      <c r="G45" s="17" t="str">
        <f t="shared" si="4"/>
        <v>1032섬</v>
      </c>
      <c r="H45" s="17">
        <f t="shared" si="6"/>
        <v>1031.6592000000001</v>
      </c>
      <c r="I45" s="16" t="str" cm="1">
        <f t="array" ref="I45">IF(AND(H44&gt;100,H45&lt;100),INDEX(N:N,MATCH(I44,N:N,0)+1,0),I44)</f>
        <v>섬</v>
      </c>
      <c r="J45" s="16" t="str">
        <f t="shared" si="11"/>
        <v>1E+116</v>
      </c>
      <c r="K45" s="16">
        <f t="shared" si="7"/>
        <v>1.6319999999999999</v>
      </c>
      <c r="L45" s="16">
        <f t="shared" si="5"/>
        <v>10.1</v>
      </c>
    </row>
    <row r="46" spans="5:26">
      <c r="E46" s="16">
        <v>38</v>
      </c>
      <c r="F46" s="17">
        <f t="shared" si="3"/>
        <v>6.1900000000000004E+119</v>
      </c>
      <c r="G46" s="17" t="str">
        <f t="shared" si="4"/>
        <v>6190섬</v>
      </c>
      <c r="H46" s="17">
        <f t="shared" si="6"/>
        <v>6189.9552000000003</v>
      </c>
      <c r="I46" s="16" t="str" cm="1">
        <f t="array" ref="I46">IF(AND(H45&gt;100,H46&lt;100),INDEX(N:N,MATCH(I45,N:N,0)+1,0),I45)</f>
        <v>섬</v>
      </c>
      <c r="J46" s="16" t="str">
        <f t="shared" si="11"/>
        <v>1E+116</v>
      </c>
      <c r="K46" s="16">
        <f t="shared" si="7"/>
        <v>1.6539999999999999</v>
      </c>
      <c r="L46" s="16">
        <f t="shared" si="5"/>
        <v>10.199999999999999</v>
      </c>
    </row>
    <row r="47" spans="5:26">
      <c r="E47" s="16">
        <v>39</v>
      </c>
      <c r="F47" s="17">
        <f t="shared" si="3"/>
        <v>3.9999999999999999E+120</v>
      </c>
      <c r="G47" s="17" t="str">
        <f t="shared" si="4"/>
        <v>4a</v>
      </c>
      <c r="H47" s="17">
        <f t="shared" si="6"/>
        <v>3.7140000000000004</v>
      </c>
      <c r="I47" s="16" t="str" cm="1">
        <f t="array" ref="I47">IF(AND(H46&gt;100,H47&lt;100),INDEX(N:N,MATCH(I46,N:N,0)+1,0),I46)</f>
        <v>a</v>
      </c>
      <c r="J47" s="16" t="str">
        <f t="shared" si="11"/>
        <v>1E+120</v>
      </c>
      <c r="K47" s="16">
        <f t="shared" si="7"/>
        <v>1.6759999999999999</v>
      </c>
      <c r="L47" s="16">
        <f t="shared" si="5"/>
        <v>10.3</v>
      </c>
    </row>
    <row r="48" spans="5:26">
      <c r="E48" s="16">
        <v>40</v>
      </c>
      <c r="F48" s="17">
        <f t="shared" si="3"/>
        <v>2.2999999999999999E+121</v>
      </c>
      <c r="G48" s="17" t="str">
        <f t="shared" si="4"/>
        <v>23a</v>
      </c>
      <c r="H48" s="17">
        <f t="shared" si="6"/>
        <v>22.283999999999999</v>
      </c>
      <c r="I48" s="16" t="str" cm="1">
        <f t="array" ref="I48">IF(AND(H47&gt;100,H48&lt;100),INDEX(N:N,MATCH(I47,N:N,0)+1,0),I47)</f>
        <v>a</v>
      </c>
      <c r="J48" s="16" t="str">
        <f t="shared" si="11"/>
        <v>1E+120</v>
      </c>
      <c r="K48" s="16">
        <f t="shared" si="7"/>
        <v>1.698</v>
      </c>
      <c r="L48" s="16">
        <f t="shared" si="5"/>
        <v>10.4</v>
      </c>
    </row>
    <row r="49" spans="5:12">
      <c r="E49" s="16">
        <v>41</v>
      </c>
      <c r="F49" s="17">
        <f t="shared" si="3"/>
        <v>1.34E+122</v>
      </c>
      <c r="G49" s="17" t="str">
        <f t="shared" si="4"/>
        <v>134a</v>
      </c>
      <c r="H49" s="17">
        <f t="shared" si="6"/>
        <v>133.70400000000001</v>
      </c>
      <c r="I49" s="16" t="str" cm="1">
        <f t="array" ref="I49">IF(AND(H48&gt;100,H49&lt;100),INDEX(N:N,MATCH(I48,N:N,0)+1,0),I48)</f>
        <v>a</v>
      </c>
      <c r="J49" s="16" t="str">
        <f t="shared" si="11"/>
        <v>1E+120</v>
      </c>
      <c r="K49" s="16">
        <f t="shared" si="7"/>
        <v>1.7209999999999999</v>
      </c>
      <c r="L49" s="16">
        <f t="shared" si="5"/>
        <v>12.3</v>
      </c>
    </row>
    <row r="50" spans="5:12">
      <c r="E50" s="16">
        <v>42</v>
      </c>
      <c r="F50" s="17">
        <f t="shared" si="3"/>
        <v>8.0299999999999999E+122</v>
      </c>
      <c r="G50" s="17" t="str">
        <f t="shared" si="4"/>
        <v>803a</v>
      </c>
      <c r="H50" s="17">
        <f t="shared" si="6"/>
        <v>802.22400000000005</v>
      </c>
      <c r="I50" s="16" t="str" cm="1">
        <f t="array" ref="I50">IF(AND(H49&gt;100,H50&lt;100),INDEX(N:N,MATCH(I49,N:N,0)+1,0),I49)</f>
        <v>a</v>
      </c>
      <c r="J50" s="16" t="str">
        <f t="shared" si="11"/>
        <v>1E+120</v>
      </c>
      <c r="K50" s="16">
        <f t="shared" si="7"/>
        <v>1.744</v>
      </c>
      <c r="L50" s="16">
        <f t="shared" si="5"/>
        <v>12.4</v>
      </c>
    </row>
    <row r="51" spans="5:12">
      <c r="E51" s="16">
        <v>43</v>
      </c>
      <c r="F51" s="17">
        <f t="shared" si="3"/>
        <v>4.814E+123</v>
      </c>
      <c r="G51" s="17" t="str">
        <f t="shared" si="4"/>
        <v>4814a</v>
      </c>
      <c r="H51" s="17">
        <f t="shared" si="6"/>
        <v>4813.3440000000001</v>
      </c>
      <c r="I51" s="16" t="str" cm="1">
        <f t="array" ref="I51">IF(AND(H50&gt;100,H51&lt;100),INDEX(N:N,MATCH(I50,N:N,0)+1,0),I50)</f>
        <v>a</v>
      </c>
      <c r="J51" s="16" t="str">
        <f t="shared" si="11"/>
        <v>1E+120</v>
      </c>
      <c r="K51" s="16">
        <f t="shared" si="7"/>
        <v>1.7669999999999999</v>
      </c>
      <c r="L51" s="16">
        <f t="shared" si="5"/>
        <v>12.5</v>
      </c>
    </row>
    <row r="52" spans="5:12">
      <c r="E52" s="16">
        <v>44</v>
      </c>
      <c r="F52" s="17">
        <f t="shared" si="3"/>
        <v>3E+124</v>
      </c>
      <c r="G52" s="17" t="str">
        <f t="shared" si="4"/>
        <v>3b</v>
      </c>
      <c r="H52" s="17">
        <f t="shared" si="6"/>
        <v>2.8881000000000001</v>
      </c>
      <c r="I52" s="16" t="str" cm="1">
        <f t="array" ref="I52">IF(AND(H51&gt;100,H52&lt;100),INDEX(N:N,MATCH(I51,N:N,0)+1,0),I51)</f>
        <v>b</v>
      </c>
      <c r="J52" s="16" t="str">
        <f t="shared" si="11"/>
        <v>1E+124</v>
      </c>
      <c r="K52" s="16">
        <f t="shared" si="7"/>
        <v>1.7899999999999998</v>
      </c>
      <c r="L52" s="16">
        <f t="shared" si="5"/>
        <v>12.6</v>
      </c>
    </row>
    <row r="53" spans="5:12">
      <c r="E53" s="16">
        <v>45</v>
      </c>
      <c r="F53" s="17">
        <f t="shared" si="3"/>
        <v>1.7999999999999998E+125</v>
      </c>
      <c r="G53" s="17" t="str">
        <f t="shared" si="4"/>
        <v>18b</v>
      </c>
      <c r="H53" s="17">
        <f t="shared" si="6"/>
        <v>17.328600000000002</v>
      </c>
      <c r="I53" s="16" t="str" cm="1">
        <f t="array" ref="I53">IF(AND(H52&gt;100,H53&lt;100),INDEX(N:N,MATCH(I52,N:N,0)+1,0),I52)</f>
        <v>b</v>
      </c>
      <c r="J53" s="16" t="str">
        <f t="shared" si="11"/>
        <v>1E+124</v>
      </c>
      <c r="K53" s="16">
        <f t="shared" si="7"/>
        <v>1.8139999999999998</v>
      </c>
      <c r="L53" s="16">
        <f t="shared" si="5"/>
        <v>12.7</v>
      </c>
    </row>
    <row r="54" spans="5:12">
      <c r="E54" s="16">
        <v>46</v>
      </c>
      <c r="F54" s="17">
        <f t="shared" si="3"/>
        <v>1.04E+126</v>
      </c>
      <c r="G54" s="17" t="str">
        <f t="shared" si="4"/>
        <v>104b</v>
      </c>
      <c r="H54" s="17">
        <f t="shared" si="6"/>
        <v>103.9716</v>
      </c>
      <c r="I54" s="16" t="str" cm="1">
        <f t="array" ref="I54">IF(AND(H53&gt;100,H54&lt;100),INDEX(N:N,MATCH(I53,N:N,0)+1,0),I53)</f>
        <v>b</v>
      </c>
      <c r="J54" s="16" t="str">
        <f t="shared" si="11"/>
        <v>1E+124</v>
      </c>
      <c r="K54" s="16">
        <f t="shared" si="7"/>
        <v>1.8379999999999999</v>
      </c>
      <c r="L54" s="16">
        <f t="shared" si="5"/>
        <v>13.100000000000001</v>
      </c>
    </row>
    <row r="55" spans="5:12">
      <c r="E55" s="16">
        <v>47</v>
      </c>
      <c r="F55" s="17">
        <f t="shared" si="3"/>
        <v>6.2399999999999992E+126</v>
      </c>
      <c r="G55" s="17" t="str">
        <f t="shared" si="4"/>
        <v>624b</v>
      </c>
      <c r="H55" s="17">
        <f t="shared" si="6"/>
        <v>623.82960000000003</v>
      </c>
      <c r="I55" s="16" t="str" cm="1">
        <f t="array" ref="I55">IF(AND(H54&gt;100,H55&lt;100),INDEX(N:N,MATCH(I54,N:N,0)+1,0),I54)</f>
        <v>b</v>
      </c>
      <c r="J55" s="16" t="str">
        <f t="shared" si="11"/>
        <v>1E+124</v>
      </c>
      <c r="K55" s="16">
        <f t="shared" si="7"/>
        <v>1.8619999999999999</v>
      </c>
      <c r="L55" s="16">
        <f t="shared" si="5"/>
        <v>13.2</v>
      </c>
    </row>
    <row r="56" spans="5:12">
      <c r="E56" s="16">
        <v>48</v>
      </c>
      <c r="F56" s="17">
        <f t="shared" si="3"/>
        <v>3.7429999999999997E+127</v>
      </c>
      <c r="G56" s="17" t="str">
        <f t="shared" si="4"/>
        <v>3743b</v>
      </c>
      <c r="H56" s="17">
        <f t="shared" si="6"/>
        <v>3742.9776000000002</v>
      </c>
      <c r="I56" s="16" t="str" cm="1">
        <f t="array" ref="I56">IF(AND(H55&gt;100,H56&lt;100),INDEX(N:N,MATCH(I55,N:N,0)+1,0),I55)</f>
        <v>b</v>
      </c>
      <c r="J56" s="16" t="str">
        <f t="shared" si="11"/>
        <v>1E+124</v>
      </c>
      <c r="K56" s="16">
        <f t="shared" si="7"/>
        <v>1.8869999999999998</v>
      </c>
      <c r="L56" s="16">
        <f t="shared" si="5"/>
        <v>13.3</v>
      </c>
    </row>
    <row r="57" spans="5:12">
      <c r="E57" s="16">
        <v>49</v>
      </c>
      <c r="F57" s="17">
        <f t="shared" si="3"/>
        <v>3.0000000000000002E+128</v>
      </c>
      <c r="G57" s="17" t="str">
        <f t="shared" si="4"/>
        <v>3c</v>
      </c>
      <c r="H57" s="17">
        <f t="shared" si="6"/>
        <v>2.2458</v>
      </c>
      <c r="I57" s="16" t="str" cm="1">
        <f t="array" ref="I57">IF(AND(H56&gt;100,H57&lt;100),INDEX(N:N,MATCH(I56,N:N,0)+1,0),I56)</f>
        <v>c</v>
      </c>
      <c r="J57" s="16" t="str">
        <f t="shared" si="11"/>
        <v>1E+128</v>
      </c>
      <c r="K57" s="16">
        <f t="shared" si="7"/>
        <v>1.9119999999999999</v>
      </c>
      <c r="L57" s="16">
        <f t="shared" si="5"/>
        <v>13.4</v>
      </c>
    </row>
    <row r="58" spans="5:12">
      <c r="E58" s="16">
        <v>50</v>
      </c>
      <c r="F58" s="17">
        <f t="shared" si="3"/>
        <v>1.4000000000000002E+129</v>
      </c>
      <c r="G58" s="17" t="str">
        <f t="shared" si="4"/>
        <v>14c</v>
      </c>
      <c r="H58" s="17">
        <f t="shared" si="6"/>
        <v>13.4748</v>
      </c>
      <c r="I58" s="16" t="str" cm="1">
        <f t="array" ref="I58">IF(AND(H57&gt;100,H58&lt;100),INDEX(N:N,MATCH(I57,N:N,0)+1,0),I57)</f>
        <v>c</v>
      </c>
      <c r="J58" s="16" t="str">
        <f t="shared" si="11"/>
        <v>1E+128</v>
      </c>
      <c r="K58" s="16">
        <f t="shared" si="7"/>
        <v>1.9369999999999998</v>
      </c>
      <c r="L58" s="16">
        <f t="shared" si="5"/>
        <v>13.5</v>
      </c>
    </row>
    <row r="59" spans="5:12">
      <c r="E59" s="16">
        <v>51</v>
      </c>
      <c r="F59" s="17">
        <f t="shared" si="3"/>
        <v>8.1000000000000003E+129</v>
      </c>
      <c r="G59" s="17" t="str">
        <f t="shared" si="4"/>
        <v>81c</v>
      </c>
      <c r="H59" s="17">
        <f t="shared" si="6"/>
        <v>80.848799999999997</v>
      </c>
      <c r="I59" s="16" t="str" cm="1">
        <f t="array" ref="I59">IF(AND(H58&gt;100,H59&lt;100),INDEX(N:N,MATCH(I58,N:N,0)+1,0),I58)</f>
        <v>c</v>
      </c>
      <c r="J59" s="16" t="str">
        <f t="shared" si="11"/>
        <v>1E+128</v>
      </c>
      <c r="K59" s="16">
        <f t="shared" si="7"/>
        <v>1.9629999999999999</v>
      </c>
      <c r="L59" s="16">
        <f t="shared" si="5"/>
        <v>14.4</v>
      </c>
    </row>
    <row r="60" spans="5:12">
      <c r="E60" s="16">
        <v>52</v>
      </c>
      <c r="F60" s="17">
        <f t="shared" si="3"/>
        <v>4.8599999999999999E+130</v>
      </c>
      <c r="G60" s="17" t="str">
        <f t="shared" si="4"/>
        <v>486c</v>
      </c>
      <c r="H60" s="17">
        <f t="shared" si="6"/>
        <v>485.09280000000001</v>
      </c>
      <c r="I60" s="16" t="str" cm="1">
        <f t="array" ref="I60">IF(AND(H59&gt;100,H60&lt;100),INDEX(N:N,MATCH(I59,N:N,0)+1,0),I59)</f>
        <v>c</v>
      </c>
      <c r="J60" s="16" t="str">
        <f t="shared" si="11"/>
        <v>1E+128</v>
      </c>
      <c r="K60" s="16">
        <f t="shared" si="7"/>
        <v>1.9889999999999999</v>
      </c>
      <c r="L60" s="16">
        <f t="shared" si="5"/>
        <v>14.5</v>
      </c>
    </row>
    <row r="61" spans="5:12">
      <c r="E61" s="16">
        <v>53</v>
      </c>
      <c r="F61" s="17">
        <f t="shared" si="3"/>
        <v>2.911E+131</v>
      </c>
      <c r="G61" s="17" t="str">
        <f t="shared" si="4"/>
        <v>2911c</v>
      </c>
      <c r="H61" s="17">
        <f t="shared" si="6"/>
        <v>2910.5567999999998</v>
      </c>
      <c r="I61" s="16" t="str" cm="1">
        <f t="array" ref="I61">IF(AND(H60&gt;100,H61&lt;100),INDEX(N:N,MATCH(I60,N:N,0)+1,0),I60)</f>
        <v>c</v>
      </c>
      <c r="J61" s="16" t="str">
        <f t="shared" si="11"/>
        <v>1E+128</v>
      </c>
      <c r="K61" s="16">
        <f t="shared" si="7"/>
        <v>2.0149999999999997</v>
      </c>
      <c r="L61" s="16">
        <f t="shared" si="5"/>
        <v>14.600000000000001</v>
      </c>
    </row>
    <row r="62" spans="5:12">
      <c r="E62" s="16">
        <v>54</v>
      </c>
      <c r="F62" s="17">
        <f t="shared" si="3"/>
        <v>2E+132</v>
      </c>
      <c r="G62" s="17" t="str">
        <f t="shared" si="4"/>
        <v>2d</v>
      </c>
      <c r="H62" s="17">
        <f t="shared" si="6"/>
        <v>1.7464</v>
      </c>
      <c r="I62" s="16" t="str" cm="1">
        <f t="array" ref="I62">IF(AND(H61&gt;100,H62&lt;100),INDEX(N:N,MATCH(I61,N:N,0)+1,0),I61)</f>
        <v>d</v>
      </c>
      <c r="J62" s="16" t="str">
        <f t="shared" si="11"/>
        <v>1E+132</v>
      </c>
      <c r="K62" s="16">
        <f t="shared" si="7"/>
        <v>2.0419999999999998</v>
      </c>
      <c r="L62" s="16">
        <f t="shared" si="5"/>
        <v>14.7</v>
      </c>
    </row>
    <row r="63" spans="5:12">
      <c r="E63" s="16">
        <v>55</v>
      </c>
      <c r="F63" s="17">
        <f t="shared" si="3"/>
        <v>1.1E+133</v>
      </c>
      <c r="G63" s="17" t="str">
        <f t="shared" si="4"/>
        <v>11d</v>
      </c>
      <c r="H63" s="17">
        <f t="shared" si="6"/>
        <v>10.478400000000001</v>
      </c>
      <c r="I63" s="16" t="str" cm="1">
        <f t="array" ref="I63">IF(AND(H62&gt;100,H63&lt;100),INDEX(N:N,MATCH(I62,N:N,0)+1,0),I62)</f>
        <v>d</v>
      </c>
      <c r="J63" s="16" t="str">
        <f t="shared" si="11"/>
        <v>1E+132</v>
      </c>
      <c r="K63" s="16">
        <f t="shared" si="7"/>
        <v>2.069</v>
      </c>
      <c r="L63" s="16">
        <f t="shared" si="5"/>
        <v>14.8</v>
      </c>
    </row>
    <row r="64" spans="5:12">
      <c r="E64" s="16">
        <v>56</v>
      </c>
      <c r="F64" s="17">
        <f t="shared" si="3"/>
        <v>6.2999999999999995E+133</v>
      </c>
      <c r="G64" s="17" t="str">
        <f t="shared" si="4"/>
        <v>63d</v>
      </c>
      <c r="H64" s="17">
        <f t="shared" si="6"/>
        <v>62.870399999999997</v>
      </c>
      <c r="I64" s="16" t="str" cm="1">
        <f t="array" ref="I64">IF(AND(H63&gt;100,H64&lt;100),INDEX(N:N,MATCH(I63,N:N,0)+1,0),I63)</f>
        <v>d</v>
      </c>
      <c r="J64" s="16" t="str">
        <f t="shared" si="11"/>
        <v>1E+132</v>
      </c>
      <c r="K64" s="16">
        <f t="shared" si="7"/>
        <v>2.0960000000000001</v>
      </c>
      <c r="L64" s="16">
        <f t="shared" si="5"/>
        <v>15.2</v>
      </c>
    </row>
    <row r="65" spans="5:12">
      <c r="E65" s="16">
        <v>57</v>
      </c>
      <c r="F65" s="17">
        <f t="shared" si="3"/>
        <v>3.7799999999999997E+134</v>
      </c>
      <c r="G65" s="17" t="str">
        <f t="shared" si="4"/>
        <v>378d</v>
      </c>
      <c r="H65" s="17">
        <f t="shared" si="6"/>
        <v>377.22239999999999</v>
      </c>
      <c r="I65" s="16" t="str" cm="1">
        <f t="array" ref="I65">IF(AND(H64&gt;100,H65&lt;100),INDEX(N:N,MATCH(I64,N:N,0)+1,0),I64)</f>
        <v>d</v>
      </c>
      <c r="J65" s="16" t="str">
        <f t="shared" si="11"/>
        <v>1E+132</v>
      </c>
      <c r="K65" s="16">
        <f t="shared" si="7"/>
        <v>2.1240000000000001</v>
      </c>
      <c r="L65" s="16">
        <f t="shared" si="5"/>
        <v>15.3</v>
      </c>
    </row>
    <row r="66" spans="5:12">
      <c r="E66" s="16">
        <v>58</v>
      </c>
      <c r="F66" s="17">
        <f t="shared" si="3"/>
        <v>2.2639999999999999E+135</v>
      </c>
      <c r="G66" s="17" t="str">
        <f t="shared" si="4"/>
        <v>2264d</v>
      </c>
      <c r="H66" s="17">
        <f t="shared" si="6"/>
        <v>2263.3344000000002</v>
      </c>
      <c r="I66" s="16" t="str" cm="1">
        <f t="array" ref="I66">IF(AND(H65&gt;100,H66&lt;100),INDEX(N:N,MATCH(I65,N:N,0)+1,0),I65)</f>
        <v>d</v>
      </c>
      <c r="J66" s="16" t="str">
        <f t="shared" si="11"/>
        <v>1E+132</v>
      </c>
      <c r="K66" s="16">
        <f t="shared" si="7"/>
        <v>2.1519999999999997</v>
      </c>
      <c r="L66" s="16">
        <f t="shared" si="5"/>
        <v>15.4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TestHell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2023-05-17T07:01:19Z</dcterms:modified>
</cp:coreProperties>
</file>