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05A2DD8-01A4-46A3-8A14-C932D42934F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Sheet1" sheetId="2" r:id="rId2"/>
    <sheet name="UnitExchage" sheetId="3" r:id="rId3"/>
    <sheet name="StageExpansion" sheetId="4" r:id="rId4"/>
    <sheet name="Boss20_Balanc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G8" i="5"/>
  <c r="H8" i="5"/>
  <c r="I8" i="5"/>
  <c r="F8" i="5"/>
  <c r="G544" i="5"/>
  <c r="G545" i="5" s="1"/>
  <c r="G546" i="5" s="1"/>
  <c r="G547" i="5" s="1"/>
  <c r="G548" i="5" s="1"/>
  <c r="G549" i="5" s="1"/>
  <c r="Q544" i="5"/>
  <c r="T544" i="5"/>
  <c r="H544" i="5" s="1"/>
  <c r="H545" i="5" s="1"/>
  <c r="H546" i="5" s="1"/>
  <c r="H547" i="5" s="1"/>
  <c r="H548" i="5" s="1"/>
  <c r="H549" i="5" s="1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Q6" i="4" a="1"/>
  <c r="Q6" i="4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T12" i="3" l="1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R544" i="5" a="1"/>
  <c r="R544" i="5" s="1"/>
  <c r="S544" i="5" s="1"/>
  <c r="P544" i="5" s="1"/>
  <c r="F544" i="5" s="1"/>
  <c r="Q545" i="5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F115" i="4" s="1"/>
  <c r="E114" i="4"/>
  <c r="E115" i="4" s="1"/>
  <c r="D114" i="4"/>
  <c r="D115" i="4" s="1"/>
  <c r="C114" i="4"/>
  <c r="C115" i="4" s="1"/>
  <c r="F78" i="4"/>
  <c r="F79" i="4" s="1"/>
  <c r="E78" i="4"/>
  <c r="E79" i="4" s="1"/>
  <c r="D78" i="4"/>
  <c r="D79" i="4" s="1"/>
  <c r="C78" i="4"/>
  <c r="C79" i="4" s="1"/>
  <c r="C41" i="4"/>
  <c r="C42" i="4" s="1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F42" i="4" s="1"/>
  <c r="E41" i="4"/>
  <c r="E42" i="4" s="1"/>
  <c r="F6" i="4"/>
  <c r="F7" i="4" s="1"/>
  <c r="E6" i="4"/>
  <c r="E7" i="4" s="1"/>
  <c r="D6" i="4"/>
  <c r="D7" i="4" s="1"/>
  <c r="C6" i="4"/>
  <c r="C7" i="4" s="1"/>
  <c r="F11" i="4"/>
  <c r="F12" i="4"/>
  <c r="F13" i="4"/>
  <c r="F14" i="4"/>
  <c r="F15" i="4"/>
  <c r="F16" i="4"/>
  <c r="AD27" i="3"/>
  <c r="AE27" i="3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0" i="4"/>
  <c r="M9" i="4"/>
  <c r="N9" i="4" s="1"/>
  <c r="F9" i="4"/>
  <c r="M8" i="4"/>
  <c r="N8" i="4" s="1"/>
  <c r="F8" i="4"/>
  <c r="M7" i="4"/>
  <c r="N7" i="4" s="1"/>
  <c r="M6" i="4"/>
  <c r="N6" i="4" s="1"/>
  <c r="O12" i="3" l="1"/>
  <c r="O10" i="3"/>
  <c r="O15" i="3"/>
  <c r="O13" i="3"/>
  <c r="O14" i="3"/>
  <c r="O11" i="3"/>
  <c r="O9" i="3"/>
  <c r="O8" i="3"/>
  <c r="Q546" i="5"/>
  <c r="R546" i="5" s="1" a="1"/>
  <c r="R546" i="5" s="1"/>
  <c r="S546" i="5" s="1"/>
  <c r="O544" i="5"/>
  <c r="I544" i="5" s="1"/>
  <c r="R545" i="5" a="1"/>
  <c r="R545" i="5" s="1"/>
  <c r="S545" i="5" s="1"/>
  <c r="P545" i="5" s="1"/>
  <c r="F545" i="5" s="1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I11" i="4"/>
  <c r="C11" i="4" s="1"/>
  <c r="I10" i="4"/>
  <c r="C10" i="4" s="1"/>
  <c r="I13" i="4"/>
  <c r="C13" i="4" s="1"/>
  <c r="I14" i="4"/>
  <c r="C14" i="4" s="1"/>
  <c r="I16" i="4"/>
  <c r="C16" i="4" s="1"/>
  <c r="I15" i="4"/>
  <c r="C15" i="4" s="1"/>
  <c r="I12" i="4"/>
  <c r="C12" i="4" s="1"/>
  <c r="T8" i="5"/>
  <c r="R10" i="5" a="1"/>
  <c r="R10" i="5" s="1"/>
  <c r="Q11" i="5"/>
  <c r="I8" i="4"/>
  <c r="C8" i="4" s="1"/>
  <c r="I43" i="4"/>
  <c r="C43" i="4" s="1"/>
  <c r="I118" i="4"/>
  <c r="C118" i="4" s="1"/>
  <c r="I45" i="4"/>
  <c r="C45" i="4" s="1"/>
  <c r="I117" i="4"/>
  <c r="C117" i="4" s="1"/>
  <c r="I9" i="4"/>
  <c r="C9" i="4" s="1"/>
  <c r="I116" i="4"/>
  <c r="C116" i="4" s="1"/>
  <c r="I44" i="4"/>
  <c r="C44" i="4" s="1"/>
  <c r="O545" i="5" l="1"/>
  <c r="I545" i="5" s="1"/>
  <c r="I546" i="5" s="1"/>
  <c r="O546" i="5"/>
  <c r="P546" i="5"/>
  <c r="F546" i="5" s="1"/>
  <c r="Q547" i="5"/>
  <c r="R547" i="5" s="1" a="1"/>
  <c r="R547" i="5" s="1"/>
  <c r="S547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O547" i="5" l="1"/>
  <c r="I547" i="5" s="1"/>
  <c r="P547" i="5"/>
  <c r="F547" i="5" s="1"/>
  <c r="Q548" i="5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Q549" i="5" l="1"/>
  <c r="R549" i="5" s="1" a="1"/>
  <c r="R549" i="5" s="1"/>
  <c r="S549" i="5" s="1"/>
  <c r="R548" i="5" a="1"/>
  <c r="R548" i="5" s="1"/>
  <c r="S548" i="5" s="1"/>
  <c r="P548" i="5" s="1"/>
  <c r="F548" i="5" s="1"/>
  <c r="P24" i="3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548" i="5" l="1"/>
  <c r="I548" i="5" s="1"/>
  <c r="I549" i="5" s="1"/>
  <c r="P549" i="5"/>
  <c r="F549" i="5" s="1"/>
  <c r="O549" i="5"/>
  <c r="O7" i="3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S522" i="5" l="1"/>
  <c r="P522" i="5" s="1"/>
  <c r="F522" i="5" s="1"/>
  <c r="O522" i="5"/>
  <c r="I522" i="5" s="1"/>
  <c r="R523" i="5" a="1"/>
  <c r="R523" i="5" s="1"/>
  <c r="S523" i="5" l="1"/>
  <c r="P523" i="5" s="1"/>
  <c r="F523" i="5" s="1"/>
  <c r="O523" i="5"/>
  <c r="I523" i="5" s="1"/>
  <c r="R524" i="5" a="1"/>
  <c r="R524" i="5" s="1"/>
  <c r="S524" i="5" l="1"/>
  <c r="P524" i="5" s="1"/>
  <c r="F524" i="5" s="1"/>
  <c r="O524" i="5"/>
  <c r="I524" i="5" s="1"/>
  <c r="R525" i="5" a="1"/>
  <c r="R525" i="5" s="1"/>
  <c r="S525" i="5" l="1"/>
  <c r="P525" i="5" s="1"/>
  <c r="F525" i="5" s="1"/>
  <c r="O525" i="5"/>
  <c r="I525" i="5" s="1"/>
  <c r="R526" i="5" a="1"/>
  <c r="R526" i="5" s="1"/>
  <c r="S526" i="5" l="1"/>
  <c r="P526" i="5" s="1"/>
  <c r="F526" i="5" s="1"/>
  <c r="O526" i="5"/>
  <c r="I526" i="5" s="1"/>
  <c r="R527" i="5" a="1"/>
  <c r="R527" i="5" s="1"/>
  <c r="S527" i="5" l="1"/>
  <c r="P527" i="5" s="1"/>
  <c r="F527" i="5" s="1"/>
  <c r="O527" i="5"/>
  <c r="I527" i="5" s="1"/>
  <c r="R528" i="5" a="1"/>
  <c r="R528" i="5" s="1"/>
  <c r="S528" i="5" l="1"/>
  <c r="P528" i="5" s="1"/>
  <c r="F528" i="5" s="1"/>
  <c r="O528" i="5"/>
  <c r="I528" i="5" s="1"/>
  <c r="R529" i="5" a="1"/>
  <c r="R529" i="5" s="1"/>
  <c r="S529" i="5" l="1"/>
  <c r="P529" i="5" s="1"/>
  <c r="F529" i="5" s="1"/>
  <c r="O529" i="5"/>
  <c r="I529" i="5" s="1"/>
  <c r="R530" i="5" a="1"/>
  <c r="R530" i="5" s="1"/>
  <c r="S530" i="5" l="1"/>
  <c r="P530" i="5" s="1"/>
  <c r="F530" i="5" s="1"/>
  <c r="O530" i="5"/>
  <c r="I530" i="5" s="1"/>
  <c r="R531" i="5" a="1"/>
  <c r="R531" i="5" s="1"/>
  <c r="R532" i="5" s="1" a="1"/>
  <c r="R532" i="5" s="1"/>
  <c r="S532" i="5" l="1"/>
  <c r="P532" i="5" s="1"/>
  <c r="O532" i="5"/>
  <c r="R533" i="5" a="1"/>
  <c r="R533" i="5" s="1"/>
  <c r="S531" i="5"/>
  <c r="P531" i="5" s="1"/>
  <c r="F531" i="5" s="1"/>
  <c r="O531" i="5"/>
  <c r="I531" i="5" s="1"/>
  <c r="S533" i="5" l="1"/>
  <c r="P533" i="5" s="1"/>
  <c r="F533" i="5" s="1"/>
  <c r="R534" i="5" a="1"/>
  <c r="R534" i="5" s="1"/>
  <c r="O533" i="5"/>
  <c r="I532" i="5"/>
  <c r="F532" i="5"/>
  <c r="I533" i="5" l="1"/>
  <c r="S534" i="5"/>
  <c r="P534" i="5" s="1"/>
  <c r="F534" i="5" s="1"/>
  <c r="O534" i="5"/>
  <c r="R535" i="5" a="1"/>
  <c r="R535" i="5" s="1"/>
  <c r="I534" i="5" l="1"/>
  <c r="S535" i="5"/>
  <c r="P535" i="5" s="1"/>
  <c r="F535" i="5" s="1"/>
  <c r="O535" i="5"/>
  <c r="R536" i="5" a="1"/>
  <c r="R536" i="5" s="1"/>
  <c r="I535" i="5" l="1"/>
  <c r="S536" i="5"/>
  <c r="P536" i="5" s="1"/>
  <c r="F536" i="5" s="1"/>
  <c r="O536" i="5"/>
  <c r="R537" i="5" a="1"/>
  <c r="R537" i="5" s="1"/>
  <c r="I536" i="5" l="1"/>
  <c r="S537" i="5"/>
  <c r="P537" i="5" s="1"/>
  <c r="F537" i="5" s="1"/>
  <c r="O537" i="5"/>
  <c r="I537" i="5" s="1"/>
  <c r="R538" i="5" a="1"/>
  <c r="R538" i="5" s="1"/>
  <c r="S538" i="5" l="1"/>
  <c r="P538" i="5" s="1"/>
  <c r="F538" i="5" s="1"/>
  <c r="R539" i="5" a="1"/>
  <c r="R539" i="5" s="1"/>
  <c r="O538" i="5"/>
  <c r="I538" i="5" s="1"/>
  <c r="S539" i="5" l="1"/>
  <c r="P539" i="5" s="1"/>
  <c r="F539" i="5" s="1"/>
  <c r="O539" i="5"/>
  <c r="I539" i="5" s="1"/>
  <c r="R540" i="5" a="1"/>
  <c r="R540" i="5" s="1"/>
  <c r="S540" i="5" l="1"/>
  <c r="P540" i="5" s="1"/>
  <c r="F540" i="5" s="1"/>
  <c r="R541" i="5" a="1"/>
  <c r="R541" i="5" s="1"/>
  <c r="O540" i="5"/>
  <c r="I540" i="5" s="1"/>
  <c r="S541" i="5" l="1"/>
  <c r="P541" i="5" s="1"/>
  <c r="F541" i="5" s="1"/>
  <c r="R542" i="5" a="1"/>
  <c r="R542" i="5" s="1"/>
  <c r="O541" i="5"/>
  <c r="I541" i="5" s="1"/>
  <c r="S542" i="5" l="1"/>
  <c r="P542" i="5" s="1"/>
  <c r="F542" i="5" s="1"/>
  <c r="O542" i="5"/>
  <c r="I542" i="5" s="1"/>
  <c r="R543" i="5" a="1"/>
  <c r="R543" i="5" s="1"/>
  <c r="S543" i="5" l="1"/>
  <c r="P543" i="5" s="1"/>
  <c r="F543" i="5" s="1"/>
  <c r="O543" i="5"/>
  <c r="I54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<sst xmlns="http://schemas.openxmlformats.org/spreadsheetml/2006/main" count="2262" uniqueCount="952">
  <si>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</si>
  <si>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</si>
  <si>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</si>
  <si>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</si>
  <si>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</si>
  <si>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</si>
  <si>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</si>
  <si>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</si>
  <si>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</si>
  <si>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</si>
  <si>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</si>
  <si>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</si>
  <si>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</si>
  <si>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</si>
  <si>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</si>
  <si>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</si>
  <si>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</si>
  <si>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</si>
  <si>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</si>
  <si>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</si>
  <si>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</si>
  <si>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</si>
  <si>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</si>
  <si>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</si>
  <si>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</si>
  <si>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</si>
  <si>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</si>
  <si>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</si>
  <si>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</si>
  <si>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</si>
  <si>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</si>
  <si>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</si>
  <si>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</si>
  <si>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</si>
  <si>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</si>
  <si>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</si>
  <si>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</si>
  <si>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</si>
  <si>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</si>
  <si>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</si>
  <si>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</si>
  <si>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</si>
  <si>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</si>
  <si>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</si>
  <si>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</si>
  <si>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</si>
  <si>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</si>
  <si>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</si>
  <si>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</si>
  <si>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</si>
  <si>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</si>
  <si>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</si>
  <si>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</si>
  <si>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</si>
  <si>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</si>
  <si>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</si>
  <si>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</si>
  <si>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</si>
  <si>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</si>
  <si>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</si>
  <si>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</si>
  <si>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</si>
  <si>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</si>
  <si>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</si>
  <si>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</si>
  <si>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</si>
  <si>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</si>
  <si>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</si>
  <si>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</si>
  <si>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</si>
  <si>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</si>
  <si>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</si>
  <si>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</si>
  <si>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</si>
  <si>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</si>
  <si>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</si>
  <si>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</si>
  <si>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</si>
  <si>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</si>
  <si>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</si>
  <si>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</si>
  <si>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</si>
  <si>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</si>
  <si>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</si>
  <si>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</si>
  <si>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</si>
  <si>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</si>
  <si>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</si>
  <si>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</si>
  <si>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</si>
  <si>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</si>
  <si>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</si>
  <si>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</si>
  <si>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</si>
  <si>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</si>
  <si>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</si>
  <si>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</si>
  <si>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</si>
  <si>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</si>
  <si>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</si>
  <si>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</si>
  <si>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</si>
  <si>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</si>
  <si>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</si>
  <si>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</si>
  <si>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</si>
  <si>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</si>
  <si>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</si>
  <si>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</si>
  <si>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</si>
  <si>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</si>
  <si>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</si>
  <si>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</si>
  <si>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</si>
  <si>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</si>
  <si>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</si>
  <si>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</si>
  <si>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</si>
  <si>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</si>
  <si>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</si>
  <si>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</si>
  <si>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</si>
  <si>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</si>
  <si>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</si>
  <si>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</si>
  <si>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</si>
  <si>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</si>
  <si>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</si>
  <si>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</si>
  <si>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</si>
  <si>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</si>
  <si>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</si>
  <si>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</si>
  <si>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</si>
  <si>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</si>
  <si>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</si>
  <si>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</si>
  <si>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</si>
  <si>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</si>
  <si>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</si>
  <si>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</si>
  <si>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</si>
  <si>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</si>
  <si>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</si>
  <si>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</si>
  <si>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</si>
  <si>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</si>
  <si>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</si>
  <si>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</si>
  <si>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</si>
  <si>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</si>
  <si>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</si>
  <si>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</si>
  <si>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</si>
  <si>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</si>
  <si>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</si>
  <si>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</si>
  <si>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</si>
  <si>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</si>
  <si>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</si>
  <si>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</si>
  <si>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</si>
  <si>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</si>
  <si>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</si>
  <si>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</si>
  <si>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</si>
  <si>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</si>
  <si>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</si>
  <si>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</si>
  <si>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</si>
  <si>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</si>
  <si>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</si>
  <si>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</si>
  <si>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</si>
  <si>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</si>
  <si>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</si>
  <si>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</si>
  <si>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</si>
  <si>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</si>
  <si>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</si>
  <si>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</si>
  <si>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</si>
  <si>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</si>
  <si>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</si>
  <si>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</si>
  <si>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</si>
  <si>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</si>
  <si>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</si>
  <si>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</si>
  <si>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</si>
  <si>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</si>
  <si>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</si>
  <si>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</si>
  <si>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</si>
  <si>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</si>
  <si>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</si>
  <si>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</si>
  <si>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</si>
  <si>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</si>
  <si>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</si>
  <si>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</si>
  <si>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</si>
  <si>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</si>
  <si>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</si>
  <si>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</si>
  <si>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</si>
  <si>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</si>
  <si>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</si>
  <si>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</si>
  <si>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</si>
  <si>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</si>
  <si>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</si>
  <si>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</si>
  <si>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</si>
  <si>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</si>
  <si>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</si>
  <si>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</si>
  <si>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</si>
  <si>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</si>
  <si>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</si>
  <si>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</si>
  <si>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</si>
  <si>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</si>
  <si>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</si>
  <si>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</si>
  <si>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</si>
  <si>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</si>
  <si>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</si>
  <si>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</si>
  <si>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</si>
  <si>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</si>
  <si>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</si>
  <si>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</si>
  <si>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</si>
  <si>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</si>
  <si>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</si>
  <si>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</si>
  <si>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</si>
  <si>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</si>
  <si>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</si>
  <si>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</si>
  <si>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</si>
  <si>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</si>
  <si>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</si>
  <si>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</si>
  <si>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</si>
  <si>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</si>
  <si>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</si>
  <si>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</si>
  <si>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</si>
  <si>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</si>
  <si>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</si>
  <si>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</si>
  <si>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</si>
  <si>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</si>
  <si>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</si>
  <si>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</si>
  <si>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</si>
  <si>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</si>
  <si>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</si>
  <si>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</si>
  <si>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</si>
  <si>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</si>
  <si>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</si>
  <si>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</si>
  <si>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</si>
  <si>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</si>
  <si>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</si>
  <si>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</si>
  <si>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</si>
  <si>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</si>
  <si>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</si>
  <si>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</si>
  <si>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</si>
  <si>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</si>
  <si>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</si>
  <si>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</si>
  <si>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</si>
  <si>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</si>
  <si>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</si>
  <si>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</si>
  <si>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</si>
  <si>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</si>
  <si>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</si>
  <si>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</si>
  <si>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</si>
  <si>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</si>
  <si>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</si>
  <si>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</si>
  <si>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</si>
  <si>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</si>
  <si>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</si>
  <si>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</si>
  <si>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</si>
  <si>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</si>
  <si>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</si>
  <si>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</si>
  <si>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</si>
  <si>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</si>
  <si>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</si>
  <si>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</si>
  <si>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</si>
  <si>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</si>
  <si>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</si>
  <si>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</si>
  <si>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</si>
  <si>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</si>
  <si>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</si>
  <si>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</si>
  <si>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</si>
  <si>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</si>
  <si>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</si>
  <si>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</si>
  <si>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</si>
  <si>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</si>
  <si>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</si>
  <si>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</si>
  <si>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</si>
  <si>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</si>
  <si>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</si>
  <si>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</si>
  <si>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</si>
  <si>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</si>
  <si>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</si>
  <si>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</si>
  <si>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</si>
  <si>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</si>
  <si>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</si>
  <si>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</si>
  <si>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</si>
  <si>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</si>
  <si>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</si>
  <si>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</si>
  <si>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</si>
  <si>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</si>
  <si>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</si>
  <si>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</si>
  <si>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</si>
  <si>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</si>
  <si>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</si>
  <si>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</si>
  <si>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</si>
  <si>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</si>
  <si>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</si>
  <si>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</si>
  <si>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</si>
  <si>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</si>
  <si>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</si>
  <si>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</si>
  <si>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</si>
  <si>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</si>
  <si>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</si>
  <si>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</si>
  <si>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</si>
  <si>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</si>
  <si>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</si>
  <si>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</si>
  <si>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</si>
  <si>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</si>
  <si>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</si>
  <si>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</si>
  <si>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</si>
  <si>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</si>
  <si>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</si>
  <si>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</si>
  <si>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</si>
  <si>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</si>
  <si>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</si>
  <si>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</si>
  <si>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</si>
  <si>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</si>
  <si>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</si>
  <si>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</si>
  <si>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</si>
  <si>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</si>
  <si>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</si>
  <si>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</si>
  <si>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</si>
  <si>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</si>
  <si>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</si>
  <si>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</si>
  <si>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</si>
  <si>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</si>
  <si>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</si>
  <si>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</si>
  <si>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</si>
  <si>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</si>
  <si>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</si>
  <si>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</si>
  <si>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</si>
  <si>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</si>
  <si>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</si>
  <si>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</si>
  <si>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</si>
  <si>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</si>
  <si>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</si>
  <si>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</si>
  <si>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</si>
  <si>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</si>
  <si>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</si>
  <si>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</si>
  <si>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</si>
  <si>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</si>
  <si>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</si>
  <si>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</si>
  <si>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</si>
  <si>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</si>
  <si>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</si>
  <si>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</si>
  <si>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</si>
  <si>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</si>
  <si>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</si>
  <si>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</si>
  <si>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</si>
  <si>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</si>
  <si>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</si>
  <si>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</si>
  <si>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</si>
  <si>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</si>
  <si>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</si>
  <si>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</si>
  <si>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</si>
  <si>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</si>
  <si>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</si>
  <si>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</si>
  <si>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</si>
  <si>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</si>
  <si>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</si>
  <si>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</si>
  <si>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</si>
  <si>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</si>
  <si>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</si>
  <si>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</si>
  <si>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</si>
  <si>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</si>
  <si>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</si>
  <si>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</si>
  <si>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</si>
  <si>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</si>
  <si>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</si>
  <si>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</si>
  <si>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</si>
  <si>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</si>
  <si>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</si>
  <si>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</si>
  <si>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</si>
  <si>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</si>
  <si>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</si>
  <si>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</si>
  <si>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</si>
  <si>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</si>
  <si>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</si>
  <si>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</si>
  <si>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</si>
  <si>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</si>
  <si>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</si>
  <si>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</si>
  <si>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</si>
  <si>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</si>
  <si>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</si>
  <si>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</si>
  <si>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</si>
  <si>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</si>
  <si>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</si>
  <si>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</si>
  <si>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</si>
  <si>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</si>
  <si>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</si>
  <si>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</si>
  <si>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</si>
  <si>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</si>
  <si>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</si>
  <si>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</si>
  <si>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</si>
  <si>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</si>
  <si>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</si>
  <si>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</si>
  <si>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</si>
  <si>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</si>
  <si>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</si>
  <si>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</si>
  <si>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</si>
  <si>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</si>
  <si>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</si>
  <si>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</si>
  <si>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</si>
  <si>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</si>
  <si>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</si>
  <si>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</si>
  <si>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</si>
  <si>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</si>
  <si>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</si>
  <si>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</si>
  <si>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</si>
  <si>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</si>
  <si>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</si>
  <si>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</si>
  <si>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</si>
  <si>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</si>
  <si>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</si>
  <si>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</si>
  <si>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</si>
  <si>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</si>
  <si>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</si>
  <si>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</si>
  <si>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</si>
  <si>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</si>
  <si>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</si>
  <si>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</si>
  <si>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</si>
  <si>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</si>
  <si>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</si>
  <si>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</si>
  <si>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</si>
  <si>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</si>
  <si>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</si>
  <si>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</si>
  <si>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</si>
  <si>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</si>
  <si>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</si>
  <si>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</si>
  <si>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</si>
  <si>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</si>
  <si>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</si>
  <si>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</si>
  <si>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</si>
  <si>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</si>
  <si>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</si>
  <si>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</si>
  <si>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</si>
  <si>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</si>
  <si>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</si>
  <si>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</si>
  <si>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</si>
  <si>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</si>
  <si>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</si>
  <si>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</si>
  <si>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</si>
  <si>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</si>
  <si>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</si>
  <si>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</si>
  <si>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</si>
  <si>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</si>
  <si>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</si>
  <si>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</si>
  <si>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</si>
  <si>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</si>
  <si>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</si>
  <si>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</si>
  <si>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</si>
  <si>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</si>
  <si>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</si>
  <si>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</si>
  <si>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</si>
  <si>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</si>
  <si>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</si>
  <si>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</si>
  <si>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</si>
  <si>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</si>
  <si>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</si>
  <si>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</si>
  <si>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</si>
  <si>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</si>
  <si>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</si>
  <si>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</si>
  <si>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</si>
  <si>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</si>
  <si>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</si>
  <si>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</si>
  <si>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</si>
  <si>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</si>
  <si>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</si>
  <si>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</si>
  <si>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</si>
  <si>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</si>
  <si>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</si>
  <si>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</si>
  <si>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</si>
  <si>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</si>
  <si>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</si>
  <si>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</si>
  <si>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</si>
  <si>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</si>
  <si>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</si>
  <si>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</si>
  <si>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</si>
  <si>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</si>
  <si>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</si>
  <si>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</si>
  <si>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</si>
  <si>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</si>
  <si>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</si>
  <si>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</si>
  <si>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</si>
  <si>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</si>
  <si>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</si>
  <si>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</si>
  <si>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</si>
  <si>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</si>
  <si>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</si>
  <si>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</si>
  <si>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</si>
  <si>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</si>
  <si>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</si>
  <si>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</si>
  <si>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</si>
  <si>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</si>
  <si>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</si>
  <si>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</si>
  <si>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</si>
  <si>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</si>
  <si>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</si>
  <si>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</si>
  <si>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</si>
  <si>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</si>
  <si>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</si>
  <si>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</si>
  <si>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</si>
  <si>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</si>
  <si>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</si>
  <si>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</si>
  <si>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</si>
  <si>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</si>
  <si>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</si>
  <si>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</si>
  <si>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</si>
  <si>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</si>
  <si>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</si>
  <si>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</si>
  <si>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</si>
  <si>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</si>
  <si>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</si>
  <si>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</si>
  <si>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</si>
  <si>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</si>
  <si>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</si>
  <si>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</si>
  <si>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</si>
  <si>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</si>
  <si>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</si>
  <si>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</si>
  <si>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</si>
  <si>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</si>
  <si>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</si>
  <si>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</si>
  <si>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</si>
  <si>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</si>
  <si>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</si>
  <si>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</si>
  <si>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</si>
  <si>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</si>
  <si>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</si>
  <si>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</si>
  <si>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</si>
  <si>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</si>
  <si>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</si>
  <si>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</si>
  <si>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</si>
  <si>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</si>
  <si>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</si>
  <si>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</si>
  <si>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</si>
  <si>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</si>
  <si>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</si>
  <si>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</si>
  <si>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</si>
  <si>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</si>
  <si>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</si>
  <si>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</si>
  <si>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</si>
  <si>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</si>
  <si>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</si>
  <si>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</si>
  <si>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</si>
  <si>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</si>
  <si>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</si>
  <si>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</si>
  <si>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</si>
  <si>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</si>
  <si>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</si>
  <si>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</si>
  <si>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</si>
  <si>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</si>
  <si>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</si>
  <si>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</si>
  <si>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</si>
  <si>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</si>
  <si>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</si>
  <si>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</si>
  <si>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</si>
  <si>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</si>
  <si>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</si>
  <si>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</si>
  <si>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</si>
  <si>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</si>
  <si>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</si>
  <si>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</si>
  <si>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</si>
  <si>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</si>
  <si>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</si>
  <si>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</si>
  <si>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</si>
  <si>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</si>
  <si>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</si>
  <si>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</si>
  <si>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</si>
  <si>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</si>
  <si>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</si>
  <si>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</si>
  <si>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</si>
  <si>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</si>
  <si>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</si>
  <si>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</si>
  <si>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</si>
  <si>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</si>
  <si>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</si>
  <si>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</si>
  <si>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</si>
  <si>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</si>
  <si>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</si>
  <si>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</si>
  <si>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</si>
  <si>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</si>
  <si>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</si>
  <si>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</si>
  <si>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</si>
  <si>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</si>
  <si>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</si>
  <si>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</si>
  <si>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</si>
  <si>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</si>
  <si>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</si>
  <si>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</si>
  <si>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</si>
  <si>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</si>
  <si>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</si>
  <si>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</si>
  <si>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</si>
  <si>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</si>
  <si>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</si>
  <si>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</si>
  <si>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</si>
  <si>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</si>
  <si>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</si>
  <si>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</si>
  <si>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</si>
  <si>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</si>
  <si>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</si>
  <si>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</si>
  <si>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</si>
  <si>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</si>
  <si>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</si>
  <si>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</si>
  <si>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</si>
  <si>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</si>
  <si>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</si>
  <si>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</si>
  <si>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</si>
  <si>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</si>
  <si>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</si>
  <si>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</si>
  <si>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</si>
  <si>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</si>
  <si>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</si>
  <si>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</si>
  <si>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</si>
  <si>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</si>
  <si>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</si>
  <si>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</si>
  <si>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</si>
  <si>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</si>
  <si>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</si>
  <si>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</si>
  <si>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</si>
  <si>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</si>
  <si>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</si>
  <si>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</si>
  <si>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</si>
  <si>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</si>
  <si>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</si>
  <si>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</si>
  <si>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</si>
  <si>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</si>
  <si>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</si>
  <si>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</si>
  <si>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</si>
  <si>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</si>
  <si>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</si>
  <si>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</si>
  <si>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</si>
  <si>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</si>
  <si>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</si>
  <si>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</si>
  <si>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</si>
  <si>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</si>
  <si>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</si>
  <si>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</si>
  <si>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</si>
  <si>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</si>
  <si>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</si>
  <si>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</si>
  <si>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</si>
  <si>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</si>
  <si>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</si>
  <si>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</si>
  <si>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</si>
  <si>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</si>
  <si>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</si>
  <si>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</si>
  <si>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</si>
  <si>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</si>
  <si>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</si>
  <si>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</si>
  <si>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</si>
  <si>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</si>
  <si>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</si>
  <si>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</si>
  <si>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</si>
  <si>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</si>
  <si>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</si>
  <si>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</si>
  <si>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</si>
  <si>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</si>
  <si>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</si>
  <si>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</si>
  <si>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</si>
  <si>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</si>
  <si>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</si>
  <si>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</si>
  <si>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</si>
  <si>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</si>
  <si>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</si>
  <si>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</si>
  <si>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</si>
  <si>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</si>
  <si>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</si>
  <si>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</si>
  <si>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</si>
  <si>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</si>
  <si>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</si>
  <si>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</si>
  <si>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</si>
  <si>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</si>
  <si>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</si>
  <si>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</si>
  <si>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</si>
  <si>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</si>
  <si>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</si>
  <si>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</si>
  <si>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</si>
  <si>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</si>
  <si>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</si>
  <si>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</si>
  <si>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</si>
  <si>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</si>
  <si>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</si>
  <si>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</si>
  <si>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</si>
  <si>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</si>
  <si>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</si>
  <si>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</si>
  <si>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</si>
  <si>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</si>
  <si>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</si>
  <si>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</si>
  <si>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</si>
  <si>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</si>
  <si>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</si>
  <si>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</si>
  <si>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</si>
  <si>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</si>
  <si>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</si>
  <si>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</si>
  <si>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</si>
  <si>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</si>
  <si>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</si>
  <si>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</si>
  <si>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</si>
  <si>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</si>
  <si>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</si>
  <si>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</si>
  <si>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</si>
  <si>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</si>
  <si>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</si>
  <si>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</si>
  <si>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</si>
  <si>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</si>
  <si>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</si>
  <si>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</si>
  <si>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</si>
  <si>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</si>
  <si>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</si>
  <si>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</si>
  <si>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</si>
  <si>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</si>
  <si>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</si>
  <si>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</si>
  <si>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</si>
  <si>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</si>
  <si>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</si>
  <si>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</si>
  <si>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</si>
  <si>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</si>
  <si>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</si>
  <si>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</si>
  <si>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</si>
  <si>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</si>
  <si>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</si>
  <si>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</si>
  <si>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</si>
  <si>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</si>
  <si>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</si>
  <si>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</si>
  <si>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</si>
  <si>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</si>
  <si>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</si>
  <si>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</si>
  <si>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마</t>
  </si>
  <si>
    <t>살</t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</si>
  <si>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</si>
  <si>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</si>
  <si>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</si>
  <si>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t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</si>
  <si>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</si>
  <si>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</si>
  <si>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</si>
  <si>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</si>
  <si>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</si>
  <si>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</si>
  <si>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</si>
  <si>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</si>
  <si>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</si>
  <si>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</si>
  <si>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</si>
  <si>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</si>
  <si>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</si>
  <si>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</t>
    <phoneticPr fontId="1" type="noConversion"/>
  </si>
  <si>
    <t>1,2,3,4,5,6,7,8,9,10,11,12,13,14,15,16,17,18,19,20,21,22,23,24,25,26,27,28,29,30,31,32,33,34,35,36,37,38,39,40</t>
    <phoneticPr fontId="1" type="noConversion"/>
  </si>
  <si>
    <t>9002,9002,9002,9002,9002,9002,9002,9002,9002,9002,9009,9009,9009,9009,9009,9009,9009,9009,9009,9009,9009,9009,9009,9009,9009,9009,9009,9009,9009,9009,9009,9009,9009,9009,9009,9009,9009,9009,9009,9009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</si>
  <si>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</t>
    <phoneticPr fontId="1" type="noConversion"/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</si>
  <si>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</si>
  <si>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</si>
  <si>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</si>
  <si>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</si>
  <si>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</si>
  <si>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</si>
  <si>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</si>
  <si>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</si>
  <si>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100,200,300,400,500,600,700,800,900,1000,1100,1200,1300,1400,1500,1600,1700,1800,1900,2000</t>
    <phoneticPr fontId="1" type="noConversion"/>
  </si>
  <si>
    <t>25,25,25,25,25,25,25,25,25,25,25,25,25,25,25,25,25,25,25,25</t>
    <phoneticPr fontId="1" type="noConversion"/>
  </si>
  <si>
    <t>2000,4000,6000,8000,10000,13000,16000,19000,22000,25000,28000,31000,34000,37000,40000,43000,46000,49000,52000,55000</t>
    <phoneticPr fontId="1" type="noConversion"/>
  </si>
  <si>
    <t>100층, 200층, 300층, 400층, 500층, 600층, 700층, 800층, 900층, 1000층, 1100층, 1200층, 1300층, 1400층, 1500층,1600층,1700층,1800층,1900층,2000층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</si>
</sst>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44"/>
  <sheetViews>
    <sheetView tabSelected="1" topLeftCell="K1" zoomScale="85" zoomScaleNormal="85" workbookViewId="0">
      <pane ySplit="1" topLeftCell="A105" activePane="bottomLeft" state="frozen"/>
      <selection pane="bottomLeft" activeCell="M119" sqref="M119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598</v>
      </c>
      <c r="R2" s="42" t="s">
        <v>601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598</v>
      </c>
      <c r="R3" s="42" t="s">
        <v>601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598</v>
      </c>
      <c r="R4" s="42" t="s">
        <v>601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598</v>
      </c>
      <c r="R5" s="42" t="s">
        <v>601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598</v>
      </c>
      <c r="R6" s="42" t="s">
        <v>601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598</v>
      </c>
      <c r="R7" s="42" t="s">
        <v>601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598</v>
      </c>
      <c r="R8" s="42" t="s">
        <v>601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598</v>
      </c>
      <c r="R9" s="42" t="s">
        <v>601</v>
      </c>
      <c r="S9" s="51"/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598</v>
      </c>
      <c r="R10" s="42" t="s">
        <v>601</v>
      </c>
      <c r="S10" s="51"/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598</v>
      </c>
      <c r="R11" s="42" t="s">
        <v>601</v>
      </c>
      <c r="S11" s="51"/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598</v>
      </c>
      <c r="R12" s="42" t="s">
        <v>601</v>
      </c>
      <c r="S12" s="51"/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598</v>
      </c>
      <c r="R13" s="42" t="s">
        <v>601</v>
      </c>
      <c r="S13" s="51"/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923</v>
      </c>
      <c r="N14" s="55" t="s">
        <v>924</v>
      </c>
      <c r="O14" s="55" t="s">
        <v>925</v>
      </c>
      <c r="P14" s="55" t="s">
        <v>926</v>
      </c>
      <c r="Q14" s="58" t="s">
        <v>598</v>
      </c>
      <c r="R14" s="58" t="s">
        <v>601</v>
      </c>
      <c r="S14" s="55"/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598</v>
      </c>
      <c r="R15" s="42" t="s">
        <v>601</v>
      </c>
      <c r="S15" s="51"/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598</v>
      </c>
      <c r="R16" s="42" t="s">
        <v>601</v>
      </c>
      <c r="S16" s="51"/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598</v>
      </c>
      <c r="R21" s="42" t="s">
        <v>601</v>
      </c>
      <c r="S21" s="51"/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919</v>
      </c>
      <c r="N22" s="62" t="s">
        <v>920</v>
      </c>
      <c r="O22" s="62" t="s">
        <v>921</v>
      </c>
      <c r="P22" s="65" t="s">
        <v>922</v>
      </c>
      <c r="Q22" s="60" t="s">
        <v>599</v>
      </c>
      <c r="R22" s="60" t="s">
        <v>601</v>
      </c>
      <c r="S22" s="62"/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598</v>
      </c>
      <c r="R23" s="42" t="s">
        <v>601</v>
      </c>
      <c r="S23" s="66"/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598</v>
      </c>
      <c r="R24" s="42" t="s">
        <v>601</v>
      </c>
      <c r="S24" s="66"/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598</v>
      </c>
      <c r="R25" s="42" t="s">
        <v>601</v>
      </c>
      <c r="S25" s="66"/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598</v>
      </c>
      <c r="R26" s="42" t="s">
        <v>601</v>
      </c>
      <c r="S26" s="51"/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598</v>
      </c>
      <c r="R27" s="42" t="s">
        <v>601</v>
      </c>
      <c r="S27" s="66"/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598</v>
      </c>
      <c r="R28" s="42" t="s">
        <v>601</v>
      </c>
      <c r="S28" s="66"/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598</v>
      </c>
      <c r="R29" s="42" t="s">
        <v>601</v>
      </c>
      <c r="S29" s="66"/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598</v>
      </c>
      <c r="R30" s="42" t="s">
        <v>601</v>
      </c>
      <c r="S30" s="66"/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598</v>
      </c>
      <c r="R31" s="42" t="s">
        <v>601</v>
      </c>
      <c r="S31" s="66"/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66"/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66"/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66"/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66"/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66"/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66"/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66"/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66"/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66"/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598</v>
      </c>
      <c r="R41" s="42" t="s">
        <v>601</v>
      </c>
      <c r="S41" s="66"/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598</v>
      </c>
      <c r="R52" s="42" t="s">
        <v>601</v>
      </c>
      <c r="S52" s="74"/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66"/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66"/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930</v>
      </c>
      <c r="N57" s="55" t="s">
        <v>929</v>
      </c>
      <c r="O57" s="57" t="s">
        <v>928</v>
      </c>
      <c r="P57" s="55" t="s">
        <v>927</v>
      </c>
      <c r="Q57" s="58" t="s">
        <v>598</v>
      </c>
      <c r="R57" s="58" t="s">
        <v>601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</row>
    <row r="65" spans="1:18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</row>
    <row r="66" spans="1:18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</row>
    <row r="67" spans="1:18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</row>
    <row r="68" spans="1:18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</row>
    <row r="69" spans="1:18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</row>
    <row r="70" spans="1:18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</row>
    <row r="71" spans="1:18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</row>
    <row r="72" spans="1:18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</row>
    <row r="73" spans="1:18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</row>
    <row r="74" spans="1:18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</row>
    <row r="75" spans="1:18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935</v>
      </c>
      <c r="N75" s="55" t="s">
        <v>932</v>
      </c>
      <c r="O75" s="83" t="s">
        <v>933</v>
      </c>
      <c r="P75" s="55" t="s">
        <v>936</v>
      </c>
      <c r="Q75" s="58" t="s">
        <v>598</v>
      </c>
      <c r="R75" s="58" t="s">
        <v>601</v>
      </c>
    </row>
    <row r="76" spans="1:18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931</v>
      </c>
      <c r="N76" s="55" t="s">
        <v>932</v>
      </c>
      <c r="O76" s="83" t="s">
        <v>933</v>
      </c>
      <c r="P76" s="55" t="s">
        <v>934</v>
      </c>
      <c r="Q76" s="58" t="s">
        <v>598</v>
      </c>
      <c r="R76" s="58" t="s">
        <v>601</v>
      </c>
    </row>
    <row r="77" spans="1:18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</row>
    <row r="78" spans="1:18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</row>
    <row r="79" spans="1:18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</row>
    <row r="80" spans="1:18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</row>
    <row r="81" spans="1:18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</row>
    <row r="82" spans="1:18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</row>
    <row r="83" spans="1:18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</row>
    <row r="84" spans="1:18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</row>
    <row r="85" spans="1:18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</row>
    <row r="86" spans="1:18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</row>
    <row r="87" spans="1:18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</row>
    <row r="88" spans="1:18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</row>
    <row r="89" spans="1:18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</row>
    <row r="90" spans="1:18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</row>
    <row r="91" spans="1:18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</row>
    <row r="92" spans="1:18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</row>
    <row r="93" spans="1:18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937</v>
      </c>
      <c r="N93" s="99" t="s">
        <v>938</v>
      </c>
      <c r="O93" s="98" t="s">
        <v>939</v>
      </c>
      <c r="P93" s="96" t="s">
        <v>937</v>
      </c>
      <c r="Q93" s="60" t="s">
        <v>598</v>
      </c>
      <c r="R93" s="60" t="s">
        <v>601</v>
      </c>
    </row>
    <row r="94" spans="1:18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</row>
    <row r="95" spans="1:18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</row>
    <row r="96" spans="1:18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</row>
    <row r="97" spans="1:18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</row>
    <row r="98" spans="1:18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</row>
    <row r="99" spans="1:18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</row>
    <row r="100" spans="1:18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</row>
    <row r="101" spans="1:18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</row>
    <row r="102" spans="1:18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</row>
    <row r="103" spans="1:18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</row>
    <row r="104" spans="1:18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</row>
    <row r="105" spans="1:18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</row>
    <row r="106" spans="1:18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</row>
    <row r="107" spans="1:18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</row>
    <row r="108" spans="1:18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</row>
    <row r="109" spans="1:18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</row>
    <row r="110" spans="1:18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</row>
    <row r="111" spans="1:18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</row>
    <row r="112" spans="1:18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</row>
    <row r="113" spans="1:18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</row>
    <row r="114" spans="1:18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</row>
    <row r="115" spans="1:18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</row>
    <row r="116" spans="1:18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</row>
    <row r="117" spans="1:18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</row>
    <row r="118" spans="1:18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</row>
    <row r="119" spans="1:18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948</v>
      </c>
      <c r="N119" s="92" t="s">
        <v>949</v>
      </c>
      <c r="O119" s="92" t="s">
        <v>950</v>
      </c>
      <c r="P119" s="92" t="s">
        <v>951</v>
      </c>
      <c r="Q119" s="42" t="s">
        <v>599</v>
      </c>
      <c r="R119" s="42" t="s">
        <v>602</v>
      </c>
    </row>
    <row r="120" spans="1:18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</row>
    <row r="121" spans="1:18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</row>
    <row r="122" spans="1:18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</row>
    <row r="123" spans="1:18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</row>
    <row r="124" spans="1:18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</row>
    <row r="125" spans="1:18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</row>
    <row r="126" spans="1:18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</row>
    <row r="127" spans="1:18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</row>
    <row r="128" spans="1:18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</row>
    <row r="129" spans="1:18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</row>
    <row r="130" spans="1:18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</row>
    <row r="131" spans="1:18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</row>
    <row r="132" spans="1:18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</row>
    <row r="133" spans="1:18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</row>
    <row r="134" spans="1:18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</row>
    <row r="135" spans="1:18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</row>
    <row r="136" spans="1:18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</row>
    <row r="137" spans="1:18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</row>
    <row r="138" spans="1:18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</row>
    <row r="139" spans="1:18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</row>
    <row r="140" spans="1:18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</row>
    <row r="141" spans="1:18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</row>
    <row r="142" spans="1:18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947</v>
      </c>
      <c r="N142" s="85" t="s">
        <v>914</v>
      </c>
      <c r="O142" s="41" t="s">
        <v>940</v>
      </c>
      <c r="P142" s="42" t="s">
        <v>946</v>
      </c>
      <c r="Q142" s="42" t="s">
        <v>599</v>
      </c>
      <c r="R142" s="42" t="s">
        <v>602</v>
      </c>
    </row>
    <row r="143" spans="1:18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945</v>
      </c>
      <c r="N143" s="85" t="s">
        <v>915</v>
      </c>
      <c r="O143" s="42" t="s">
        <v>553</v>
      </c>
      <c r="P143" s="42" t="s">
        <v>942</v>
      </c>
      <c r="Q143" s="42" t="s">
        <v>599</v>
      </c>
      <c r="R143" s="42" t="s">
        <v>602</v>
      </c>
    </row>
    <row r="144" spans="1:18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944</v>
      </c>
      <c r="N144" s="85" t="s">
        <v>916</v>
      </c>
      <c r="O144" s="42" t="s">
        <v>941</v>
      </c>
      <c r="P144" s="42" t="s">
        <v>943</v>
      </c>
      <c r="Q144" s="42" t="s">
        <v>599</v>
      </c>
      <c r="R144" s="42" t="s">
        <v>602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workbookViewId="0">
      <selection activeCell="D4" sqref="D4"/>
    </sheetView>
  </sheetViews>
  <sheetFormatPr defaultRowHeight="16.5" x14ac:dyDescent="0.3"/>
  <cols>
    <col min="2" max="2" width="55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8000</v>
      </c>
      <c r="D3" s="2">
        <v>9000</v>
      </c>
      <c r="E3" s="2">
        <v>1000</v>
      </c>
      <c r="F3" s="2">
        <v>2000</v>
      </c>
      <c r="G3" s="2"/>
      <c r="H3" s="2"/>
      <c r="I3" s="2"/>
      <c r="J3" s="2"/>
      <c r="K3" s="2"/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8000마,9000마,1000마,2000마,마,마,마,마,마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8000마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9000마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1000마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2000마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마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마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마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마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마</v>
      </c>
      <c r="L4" s="2" t="s">
        <v>807</v>
      </c>
      <c r="N4">
        <v>1</v>
      </c>
      <c r="O4" s="2" t="str">
        <f>P4&amp;","&amp;Q4&amp;","&amp;R4&amp;","&amp;S4&amp;","&amp;T4&amp;","&amp;U4&amp;","&amp;V4&amp;","&amp;W4&amp;","&amp;X4</f>
        <v>8E+111,9E+111,1E+111,2E+111,0,0,0,0,0</v>
      </c>
      <c r="P4">
        <f>$C$3*Y4</f>
        <v>8.0000000000000007E+111</v>
      </c>
      <c r="Q4">
        <f>$D$3*Y4</f>
        <v>9E+111</v>
      </c>
      <c r="R4">
        <f>$E$3*Y4</f>
        <v>1.0000000000000001E+111</v>
      </c>
      <c r="S4">
        <f>$F$3*Y4</f>
        <v>2.0000000000000002E+111</v>
      </c>
      <c r="T4">
        <f>$G$3*Y4</f>
        <v>0</v>
      </c>
      <c r="U4">
        <f>$H$3*Y4</f>
        <v>0</v>
      </c>
      <c r="V4">
        <f>$I$3*Y4</f>
        <v>0</v>
      </c>
      <c r="W4">
        <f>$J$3*Y4</f>
        <v>0</v>
      </c>
      <c r="X4">
        <f>$K$3*Y4</f>
        <v>0</v>
      </c>
      <c r="Y4" t="str">
        <f t="shared" ref="Y4:Y15" si="0">VLOOKUP(L4,AB:AE,4,FALSE)</f>
        <v>1E+108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,,,,,,,,</v>
      </c>
      <c r="L5" s="2"/>
      <c r="N5">
        <v>2</v>
      </c>
      <c r="O5" s="2" t="e">
        <f t="shared" ref="O5:O15" si="3">P5&amp;","&amp;Q5&amp;","&amp;R5&amp;","&amp;S5&amp;","&amp;T5&amp;","&amp;U5&amp;","&amp;V5&amp;","&amp;W5&amp;","&amp;X5</f>
        <v>#N/A</v>
      </c>
      <c r="P5" t="e">
        <f t="shared" ref="P5:P6" si="4">$C$3*Y5</f>
        <v>#N/A</v>
      </c>
      <c r="Q5" t="e">
        <f t="shared" ref="Q5:Q6" si="5">$D$3*Y5</f>
        <v>#N/A</v>
      </c>
      <c r="R5" t="e">
        <f t="shared" ref="R5:R6" si="6">$E$3*Y5</f>
        <v>#N/A</v>
      </c>
      <c r="S5" t="e">
        <f t="shared" ref="S5:S6" si="7">$F$3*Y5</f>
        <v>#N/A</v>
      </c>
      <c r="T5" t="e">
        <f t="shared" ref="T5:T6" si="8">$G$3*Y5</f>
        <v>#N/A</v>
      </c>
      <c r="U5" t="e">
        <f t="shared" ref="U5:U6" si="9">$H$3*Y5</f>
        <v>#N/A</v>
      </c>
      <c r="V5" t="e">
        <f t="shared" ref="V5:V15" si="10">$I$3*Y5</f>
        <v>#N/A</v>
      </c>
      <c r="W5" t="e">
        <f t="shared" ref="W5:W15" si="11">$J$3*Y5</f>
        <v>#N/A</v>
      </c>
      <c r="X5" t="e">
        <f t="shared" ref="X5:X15" si="12">$K$3*Y5</f>
        <v>#N/A</v>
      </c>
      <c r="Y5" t="e">
        <f t="shared" si="0"/>
        <v>#N/A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15</v>
      </c>
      <c r="D22" s="2">
        <v>20</v>
      </c>
      <c r="E22" s="2">
        <v>25</v>
      </c>
      <c r="F22" s="2">
        <v>30</v>
      </c>
      <c r="G22" s="2">
        <v>40</v>
      </c>
      <c r="H22" s="2">
        <v>50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15살,20살,25살,30살,40살,50살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15살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20살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25살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30살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40살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50살</v>
      </c>
      <c r="I23" s="2" t="s">
        <v>912</v>
      </c>
      <c r="N23">
        <v>1</v>
      </c>
      <c r="O23" s="2" t="str">
        <f>P23&amp;","&amp;Q23&amp;","&amp;R23&amp;","&amp;S23&amp;","&amp;T23&amp;","&amp;U23</f>
        <v>1.5E+113,2E+113,2.5E+113,3E+113,4E+113,5E+113</v>
      </c>
      <c r="P23">
        <f>$C$22*V23</f>
        <v>1.4999999999999999E+113</v>
      </c>
      <c r="Q23">
        <f>$D$22*V23</f>
        <v>2E+113</v>
      </c>
      <c r="R23">
        <f>$E$22*V23</f>
        <v>2.4999999999999997E+113</v>
      </c>
      <c r="S23">
        <f>$F$22*V23</f>
        <v>2.9999999999999997E+113</v>
      </c>
      <c r="T23">
        <f>$G$22*V23</f>
        <v>4.0000000000000001E+113</v>
      </c>
      <c r="U23">
        <f>$H$22*V23</f>
        <v>4.9999999999999994E+113</v>
      </c>
      <c r="V23" t="str">
        <f>VLOOKUP(I23,AB:AE,4,FALSE)</f>
        <v>1E+112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15라,20라,25라,30라,40라,50라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15라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20라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25라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30라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40라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50라</v>
      </c>
      <c r="I24" s="2" t="s">
        <v>658</v>
      </c>
      <c r="N24">
        <v>2</v>
      </c>
      <c r="O24" s="2" t="str">
        <f t="shared" ref="O24:O26" si="20">P24&amp;","&amp;Q24&amp;","&amp;R24&amp;","&amp;S24&amp;","&amp;T24&amp;","&amp;U24</f>
        <v>1.5E+93,2E+93,2.5E+93,3E+93,4E+93,5E+93</v>
      </c>
      <c r="P24">
        <f t="shared" ref="P24:P26" si="21">$C$22*V24</f>
        <v>1.5000000000000001E+93</v>
      </c>
      <c r="Q24">
        <f t="shared" ref="Q24:Q26" si="22">$D$22*V24</f>
        <v>2.0000000000000001E+93</v>
      </c>
      <c r="R24">
        <f t="shared" ref="R24:R26" si="23">$E$22*V24</f>
        <v>2.5000000000000001E+93</v>
      </c>
      <c r="S24">
        <f t="shared" ref="S24:S26" si="24">$F$22*V24</f>
        <v>3.0000000000000002E+93</v>
      </c>
      <c r="T24">
        <f t="shared" ref="T24:T26" si="25">$G$22*V24</f>
        <v>4.0000000000000002E+93</v>
      </c>
      <c r="U24">
        <f t="shared" ref="U24:U26" si="26">$H$22*V24</f>
        <v>5.0000000000000001E+93</v>
      </c>
      <c r="V24" t="str">
        <f>VLOOKUP(I24,AB:AE,4,FALSE)</f>
        <v>1E+92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15가,20가,25가,30가,40가,50가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15가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20가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25가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30가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40가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50가</v>
      </c>
      <c r="I25" s="2" t="s">
        <v>668</v>
      </c>
      <c r="N25">
        <v>3</v>
      </c>
      <c r="O25" s="2" t="str">
        <f t="shared" si="20"/>
        <v>1.5E+97,2E+97,2.5E+97,3E+97,4E+97,5E+97</v>
      </c>
      <c r="P25">
        <f t="shared" si="21"/>
        <v>1.5000000000000001E+97</v>
      </c>
      <c r="Q25">
        <f t="shared" si="22"/>
        <v>2.0000000000000001E+97</v>
      </c>
      <c r="R25">
        <f t="shared" si="23"/>
        <v>2.5E+97</v>
      </c>
      <c r="S25">
        <f t="shared" si="24"/>
        <v>3.0000000000000002E+97</v>
      </c>
      <c r="T25">
        <f t="shared" si="25"/>
        <v>4.0000000000000003E+97</v>
      </c>
      <c r="U25">
        <f t="shared" si="26"/>
        <v>5E+97</v>
      </c>
      <c r="V25" t="str">
        <f>VLOOKUP(I25,AB:AE,4,FALSE)</f>
        <v>1E+96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15언,20언,25언,30언,40언,50언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15언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20언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25언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30언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40언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50언</v>
      </c>
      <c r="I26" s="2" t="s">
        <v>726</v>
      </c>
      <c r="N26">
        <v>4</v>
      </c>
      <c r="O26" s="2" t="str">
        <f t="shared" si="20"/>
        <v>1.5E+101,2E+101,2.5E+101,3E+101,4E+101,5E+101</v>
      </c>
      <c r="P26">
        <f t="shared" si="21"/>
        <v>1.5E+101</v>
      </c>
      <c r="Q26">
        <f t="shared" si="22"/>
        <v>2E+101</v>
      </c>
      <c r="R26">
        <f t="shared" si="23"/>
        <v>2.4999999999999999E+101</v>
      </c>
      <c r="S26">
        <f t="shared" si="24"/>
        <v>2.9999999999999999E+101</v>
      </c>
      <c r="T26">
        <f t="shared" si="25"/>
        <v>3.9999999999999999E+101</v>
      </c>
      <c r="U26">
        <f t="shared" si="26"/>
        <v>4.9999999999999999E+101</v>
      </c>
      <c r="V26" t="str">
        <f>VLOOKUP(I26,AB:AE,4,FALSE)</f>
        <v>1E+100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>POWER(10,AC29)</f>
        <v>1E+108</v>
      </c>
      <c r="AE29" t="str">
        <f t="shared" ref="AE29:AE31" si="27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>POWER(10,AC30)</f>
        <v>9.9999999999999993E+111</v>
      </c>
      <c r="AE30" t="str">
        <f t="shared" si="27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>POWER(10,AC31)</f>
        <v>1E+116</v>
      </c>
      <c r="AE31" t="str">
        <f t="shared" si="27"/>
        <v>1E+116</v>
      </c>
    </row>
    <row r="32" spans="1:31" x14ac:dyDescent="0.3">
      <c r="A32">
        <v>10</v>
      </c>
      <c r="B32" s="2"/>
      <c r="N32">
        <v>10</v>
      </c>
      <c r="O32" s="2"/>
      <c r="AD32" s="3"/>
    </row>
    <row r="33" spans="1:30" x14ac:dyDescent="0.3">
      <c r="A33">
        <v>11</v>
      </c>
      <c r="B33" s="2"/>
      <c r="N33">
        <v>11</v>
      </c>
      <c r="O33" s="2"/>
      <c r="AD33" s="3"/>
    </row>
    <row r="34" spans="1:30" x14ac:dyDescent="0.3">
      <c r="A34">
        <v>12</v>
      </c>
      <c r="B34" s="2"/>
      <c r="N34">
        <v>12</v>
      </c>
      <c r="O34" s="2"/>
      <c r="AD34" s="3"/>
    </row>
    <row r="35" spans="1:30" x14ac:dyDescent="0.3">
      <c r="AD35" s="3"/>
    </row>
    <row r="36" spans="1:30" x14ac:dyDescent="0.3">
      <c r="AD36" s="3"/>
    </row>
    <row r="37" spans="1:30" x14ac:dyDescent="0.3">
      <c r="AD37" s="3"/>
    </row>
    <row r="38" spans="1:30" x14ac:dyDescent="0.3">
      <c r="AD38" s="3"/>
    </row>
    <row r="39" spans="1:30" x14ac:dyDescent="0.3">
      <c r="AD39" s="3"/>
    </row>
    <row r="40" spans="1:30" x14ac:dyDescent="0.3">
      <c r="AD40" s="3"/>
    </row>
    <row r="41" spans="1:30" x14ac:dyDescent="0.3">
      <c r="AD41" s="3"/>
    </row>
    <row r="42" spans="1:30" x14ac:dyDescent="0.3">
      <c r="AD42" s="3"/>
    </row>
    <row r="43" spans="1:30" x14ac:dyDescent="0.3">
      <c r="AD43" s="3"/>
    </row>
    <row r="44" spans="1:30" x14ac:dyDescent="0.3">
      <c r="AD44" s="3"/>
    </row>
    <row r="45" spans="1:30" x14ac:dyDescent="0.3">
      <c r="AD45" s="3"/>
    </row>
    <row r="46" spans="1:30" x14ac:dyDescent="0.3">
      <c r="AD46" s="3"/>
    </row>
    <row r="47" spans="1:30" x14ac:dyDescent="0.3">
      <c r="AD47" s="3"/>
    </row>
    <row r="48" spans="1:30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546"/>
  <sheetViews>
    <sheetView topLeftCell="A505" zoomScale="85" zoomScaleNormal="85" workbookViewId="0">
      <selection activeCell="O543" sqref="O543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645</v>
      </c>
      <c r="I5" s="8" t="s">
        <v>646</v>
      </c>
      <c r="K5" s="8" t="s">
        <v>646</v>
      </c>
      <c r="L5" s="8" t="s">
        <v>647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507">_xlfn.FILTERXML("&lt;list&gt;&lt;item&gt;" &amp;SUBSTITUTE(TwelveBossTable!M14,",","&lt;/item&gt;&lt;item&gt;") &amp; "&lt;/item&gt;&lt;/list&gt;","//item")</f>
        <v>1000000000000000</v>
      </c>
      <c r="R6" s="100" cm="1">
        <f t="array" ref="R6:R546">_xlfn.FILTERXML("&lt;list&gt;&lt;item&gt;" &amp;SUBSTITUTE(TwelveBossTable!M22,",","&lt;/item&gt;&lt;item&gt;") &amp; "&lt;/item&gt;&lt;/list&gt;","//item")</f>
        <v>1E+20</v>
      </c>
      <c r="S6" s="14" cm="1">
        <f t="array" ref="S6:S196">_xlfn.FILTERXML("&lt;list&gt;&lt;item&gt;" &amp;SUBSTITUTE(TwelveBossTable!M57,",","&lt;/item&gt;&lt;item&gt;") &amp; "&lt;/item&gt;&lt;/list&gt;","//item")</f>
        <v>9.9999999999999995E+59</v>
      </c>
      <c r="T6" s="14" cm="1">
        <f t="array" ref="T6:T179">_xlfn.FILTERXML("&lt;list&gt;&lt;item&gt;" &amp;SUBSTITUTE(TwelveBossTable!M75,",","&lt;/item&gt;&lt;item&gt;") &amp; "&lt;/item&gt;&lt;/list&gt;","//item")</f>
        <v>31</v>
      </c>
      <c r="U6" s="14" cm="1">
        <f t="array" ref="U6:U179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+115,4E+111,1E+112,2E+112,4E+112,1E+113,2E+113,4E+113,1E+114,2E+114</v>
      </c>
      <c r="D7" s="11" t="str">
        <f t="shared" ref="D7:F7" si="0">D6&amp;","&amp;D8&amp;","&amp;D9&amp;","&amp;D10&amp;","&amp;D11&amp;","&amp;D12&amp;","&amp;D13&amp;","&amp;D14&amp;","&amp;D15&amp;","&amp;D16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 t="shared" si="0"/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 t="shared" si="0"/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4000마,1살,2살,4살,10살,20살,40살,100살,200살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1">POWER(10,L7)</f>
        <v>100000000</v>
      </c>
      <c r="N7" s="15" t="str">
        <f t="shared" ref="N7:N29" si="2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 t="shared" ref="C8:C16" si="3">G8*I8</f>
        <v>4.0000000000000004E+111</v>
      </c>
      <c r="D8" s="11">
        <v>25</v>
      </c>
      <c r="E8" s="11">
        <v>30</v>
      </c>
      <c r="F8" s="11" t="str">
        <f t="shared" ref="F8:F16" si="4">G8&amp;H8</f>
        <v>4000마</v>
      </c>
      <c r="G8" s="16">
        <v>4000</v>
      </c>
      <c r="H8" s="13" t="s">
        <v>807</v>
      </c>
      <c r="I8" s="14" t="str">
        <f t="shared" ref="I8:I16" si="5">VLOOKUP(H8,K:N,4,FALSE)</f>
        <v>1E+108</v>
      </c>
      <c r="K8" s="14" t="s">
        <v>651</v>
      </c>
      <c r="L8" s="14">
        <v>12</v>
      </c>
      <c r="M8" s="15">
        <f t="shared" si="1"/>
        <v>1000000000000</v>
      </c>
      <c r="N8" s="15" t="str">
        <f t="shared" si="2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si="3"/>
        <v>9.9999999999999993E+111</v>
      </c>
      <c r="D9" s="11">
        <v>25</v>
      </c>
      <c r="E9" s="11">
        <v>30</v>
      </c>
      <c r="F9" s="11" t="str">
        <f t="shared" si="4"/>
        <v>1살</v>
      </c>
      <c r="G9" s="16">
        <v>1</v>
      </c>
      <c r="H9" s="13" t="s">
        <v>912</v>
      </c>
      <c r="I9" s="14" t="str">
        <f t="shared" si="5"/>
        <v>1E+112</v>
      </c>
      <c r="K9" s="14" t="s">
        <v>652</v>
      </c>
      <c r="L9" s="14">
        <v>16</v>
      </c>
      <c r="M9" s="15">
        <f t="shared" si="1"/>
        <v>1E+16</v>
      </c>
      <c r="N9" s="15" t="str">
        <f t="shared" si="2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1.9999999999999999E+112</v>
      </c>
      <c r="D10" s="11">
        <v>25</v>
      </c>
      <c r="E10" s="11">
        <v>30</v>
      </c>
      <c r="F10" s="11" t="str">
        <f t="shared" si="4"/>
        <v>2살</v>
      </c>
      <c r="G10" s="16">
        <v>2</v>
      </c>
      <c r="H10" s="13" t="s">
        <v>912</v>
      </c>
      <c r="I10" s="14" t="str">
        <f t="shared" si="5"/>
        <v>1E+112</v>
      </c>
      <c r="K10" s="14" t="s">
        <v>61</v>
      </c>
      <c r="L10" s="14">
        <v>20</v>
      </c>
      <c r="M10" s="15">
        <f t="shared" si="1"/>
        <v>1E+20</v>
      </c>
      <c r="N10" s="15" t="str">
        <f t="shared" si="2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3.9999999999999997E+112</v>
      </c>
      <c r="D11" s="11">
        <v>25</v>
      </c>
      <c r="E11" s="11">
        <v>30</v>
      </c>
      <c r="F11" s="11" t="str">
        <f t="shared" si="4"/>
        <v>4살</v>
      </c>
      <c r="G11" s="16">
        <v>4</v>
      </c>
      <c r="H11" s="13" t="s">
        <v>912</v>
      </c>
      <c r="I11" s="14" t="str">
        <f t="shared" si="5"/>
        <v>1E+112</v>
      </c>
      <c r="K11" s="14" t="s">
        <v>50</v>
      </c>
      <c r="L11" s="14">
        <v>24</v>
      </c>
      <c r="M11" s="15">
        <f t="shared" si="1"/>
        <v>9.9999999999999998E+23</v>
      </c>
      <c r="N11" s="15" t="str">
        <f t="shared" si="2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1E+113</v>
      </c>
      <c r="D12" s="11">
        <v>25</v>
      </c>
      <c r="E12" s="11">
        <v>30</v>
      </c>
      <c r="F12" s="11" t="str">
        <f t="shared" si="4"/>
        <v>10살</v>
      </c>
      <c r="G12" s="16">
        <v>10</v>
      </c>
      <c r="H12" s="13" t="s">
        <v>912</v>
      </c>
      <c r="I12" s="14" t="str">
        <f t="shared" si="5"/>
        <v>1E+112</v>
      </c>
      <c r="K12" s="14" t="s">
        <v>33</v>
      </c>
      <c r="L12" s="14">
        <v>28</v>
      </c>
      <c r="M12" s="15">
        <f t="shared" si="1"/>
        <v>9.9999999999999996E+27</v>
      </c>
      <c r="N12" s="15" t="str">
        <f t="shared" si="2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2E+113</v>
      </c>
      <c r="D13" s="11">
        <v>25</v>
      </c>
      <c r="E13" s="11">
        <v>30</v>
      </c>
      <c r="F13" s="11" t="str">
        <f t="shared" si="4"/>
        <v>20살</v>
      </c>
      <c r="G13" s="16">
        <v>20</v>
      </c>
      <c r="H13" s="13" t="s">
        <v>912</v>
      </c>
      <c r="I13" s="14" t="str">
        <f t="shared" si="5"/>
        <v>1E+112</v>
      </c>
      <c r="K13" s="14" t="s">
        <v>653</v>
      </c>
      <c r="L13" s="14">
        <v>32</v>
      </c>
      <c r="M13" s="15">
        <f t="shared" si="1"/>
        <v>1.0000000000000001E+32</v>
      </c>
      <c r="N13" s="15" t="str">
        <f t="shared" si="2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4.0000000000000001E+113</v>
      </c>
      <c r="D14" s="11">
        <v>25</v>
      </c>
      <c r="E14" s="11">
        <v>30</v>
      </c>
      <c r="F14" s="11" t="str">
        <f t="shared" si="4"/>
        <v>40살</v>
      </c>
      <c r="G14" s="16">
        <v>40</v>
      </c>
      <c r="H14" s="13" t="s">
        <v>912</v>
      </c>
      <c r="I14" s="14" t="str">
        <f t="shared" si="5"/>
        <v>1E+112</v>
      </c>
      <c r="K14" s="14" t="s">
        <v>654</v>
      </c>
      <c r="L14" s="14">
        <v>36</v>
      </c>
      <c r="M14" s="15">
        <f t="shared" si="1"/>
        <v>1E+36</v>
      </c>
      <c r="N14" s="15" t="str">
        <f t="shared" si="2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9.9999999999999988E+113</v>
      </c>
      <c r="D15" s="11">
        <v>25</v>
      </c>
      <c r="E15" s="11">
        <v>30</v>
      </c>
      <c r="F15" s="11" t="str">
        <f t="shared" si="4"/>
        <v>100살</v>
      </c>
      <c r="G15" s="16">
        <v>100</v>
      </c>
      <c r="H15" s="13" t="s">
        <v>912</v>
      </c>
      <c r="I15" s="14" t="str">
        <f t="shared" si="5"/>
        <v>1E+112</v>
      </c>
      <c r="K15" s="14" t="s">
        <v>655</v>
      </c>
      <c r="L15" s="14">
        <v>40</v>
      </c>
      <c r="M15" s="15">
        <f t="shared" si="1"/>
        <v>1E+40</v>
      </c>
      <c r="N15" s="15" t="str">
        <f t="shared" si="2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1.9999999999999998E+114</v>
      </c>
      <c r="D16" s="11">
        <v>25</v>
      </c>
      <c r="E16" s="11">
        <v>30</v>
      </c>
      <c r="F16" s="11" t="str">
        <f t="shared" si="4"/>
        <v>200살</v>
      </c>
      <c r="G16" s="16">
        <v>200</v>
      </c>
      <c r="H16" s="13" t="s">
        <v>912</v>
      </c>
      <c r="I16" s="14" t="str">
        <f t="shared" si="5"/>
        <v>1E+112</v>
      </c>
      <c r="K16" s="14" t="s">
        <v>656</v>
      </c>
      <c r="L16" s="14">
        <v>44</v>
      </c>
      <c r="M16" s="15">
        <f t="shared" si="1"/>
        <v>1.0000000000000001E+44</v>
      </c>
      <c r="N16" s="15" t="str">
        <f t="shared" si="2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/>
      <c r="C17" s="11"/>
      <c r="D17" s="11"/>
      <c r="E17" s="11"/>
      <c r="F17" s="11"/>
      <c r="G17" s="16"/>
      <c r="H17" s="13"/>
      <c r="I17" s="14"/>
      <c r="K17" s="14" t="s">
        <v>657</v>
      </c>
      <c r="L17" s="14">
        <v>48</v>
      </c>
      <c r="M17" s="15">
        <f t="shared" si="1"/>
        <v>1E+48</v>
      </c>
      <c r="N17" s="15" t="str">
        <f t="shared" si="2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/>
      <c r="C18" s="11"/>
      <c r="D18" s="11"/>
      <c r="E18" s="11"/>
      <c r="F18" s="11"/>
      <c r="G18" s="16"/>
      <c r="H18" s="13"/>
      <c r="I18" s="14"/>
      <c r="K18" s="14" t="s">
        <v>659</v>
      </c>
      <c r="L18" s="14">
        <v>52</v>
      </c>
      <c r="M18" s="15">
        <f t="shared" si="1"/>
        <v>9.9999999999999999E+51</v>
      </c>
      <c r="N18" s="15" t="str">
        <f t="shared" si="2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/>
      <c r="C19" s="11"/>
      <c r="D19" s="11"/>
      <c r="E19" s="11"/>
      <c r="F19" s="11"/>
      <c r="G19" s="16"/>
      <c r="H19" s="13"/>
      <c r="I19" s="14"/>
      <c r="K19" s="14" t="s">
        <v>660</v>
      </c>
      <c r="L19" s="14">
        <v>56</v>
      </c>
      <c r="M19" s="15">
        <f t="shared" si="1"/>
        <v>1.0000000000000001E+56</v>
      </c>
      <c r="N19" s="15" t="str">
        <f t="shared" si="2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/>
      <c r="C20" s="11"/>
      <c r="D20" s="11"/>
      <c r="E20" s="11"/>
      <c r="F20" s="11"/>
      <c r="G20" s="16"/>
      <c r="H20" s="13"/>
      <c r="I20" s="14"/>
      <c r="K20" s="14" t="s">
        <v>661</v>
      </c>
      <c r="L20" s="14">
        <v>60</v>
      </c>
      <c r="M20" s="15">
        <f t="shared" si="1"/>
        <v>9.9999999999999995E+59</v>
      </c>
      <c r="N20" s="15" t="str">
        <f t="shared" si="2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1"/>
        <v>1E+64</v>
      </c>
      <c r="N21" s="15" t="str">
        <f t="shared" si="2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1"/>
        <v>9.9999999999999995E+67</v>
      </c>
      <c r="N22" s="15" t="str">
        <f t="shared" si="2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1"/>
        <v>9.9999999999999994E+71</v>
      </c>
      <c r="N23" s="15" t="str">
        <f t="shared" si="2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1"/>
        <v>1E+76</v>
      </c>
      <c r="N24" s="15" t="str">
        <f t="shared" si="2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1"/>
        <v>1E+80</v>
      </c>
      <c r="N25" s="15" t="str">
        <f t="shared" si="2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1"/>
        <v>1.0000000000000001E+84</v>
      </c>
      <c r="N26" s="15" t="str">
        <f t="shared" si="2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1"/>
        <v>9.9999999999999996E+87</v>
      </c>
      <c r="N27" s="15" t="str">
        <f t="shared" si="2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1"/>
        <v>1E+92</v>
      </c>
      <c r="N28" s="15" t="str">
        <f t="shared" si="2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1"/>
        <v>1E+96</v>
      </c>
      <c r="N29" s="15" t="str">
        <f t="shared" si="2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6">POWER(10,L30)</f>
        <v>1E+100</v>
      </c>
      <c r="N30" s="15" t="str">
        <f t="shared" ref="N30:N32" si="7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6"/>
        <v>1E+104</v>
      </c>
      <c r="N31" s="15" t="str">
        <f t="shared" si="7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6"/>
        <v>1E+108</v>
      </c>
      <c r="N32" s="15" t="str">
        <f t="shared" si="7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8">POWER(10,L33)</f>
        <v>9.9999999999999993E+111</v>
      </c>
      <c r="N33" s="15" t="str">
        <f t="shared" ref="N33:N34" si="9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8"/>
        <v>1E+116</v>
      </c>
      <c r="N34" s="15" t="str">
        <f t="shared" si="9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</v>
      </c>
      <c r="E41" s="36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+115,4E+111,1E+112,2E+112,4E+112,1E+113,2E+113,4E+113,1E+114,2E+114</v>
      </c>
      <c r="D42" s="11" t="str">
        <f t="shared" ref="D42:F42" si="10">D41&amp;","&amp;D43&amp;","&amp;D44&amp;","&amp;D45&amp;","&amp;D46&amp;","&amp;D47&amp;","&amp;D48&amp;","&amp;D49&amp;","&amp;D50&amp;","&amp;D51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2" s="11" t="str">
        <f t="shared" si="10"/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2" s="11" t="str">
        <f t="shared" si="10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4000마,1살,2살,4살,10살,20살,40살,100살,200살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4.0000000000000004E+111</v>
      </c>
      <c r="D43" s="11">
        <v>9008</v>
      </c>
      <c r="E43" s="11">
        <v>10000</v>
      </c>
      <c r="F43" s="11" t="str">
        <f>G43&amp;H43</f>
        <v>4000마</v>
      </c>
      <c r="G43" s="16">
        <v>4000</v>
      </c>
      <c r="H43" s="13" t="s">
        <v>917</v>
      </c>
      <c r="I43" s="14" t="str">
        <f t="shared" ref="I43:I51" si="11">VLOOKUP(H43,K:N,4,FALSE)</f>
        <v>1E+108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12">G44*I44</f>
        <v>9.9999999999999993E+111</v>
      </c>
      <c r="D44" s="11">
        <v>9008</v>
      </c>
      <c r="E44" s="11">
        <v>10000</v>
      </c>
      <c r="F44" s="11" t="str">
        <f t="shared" ref="F44:F45" si="13">G44&amp;H44</f>
        <v>1살</v>
      </c>
      <c r="G44" s="16">
        <v>1</v>
      </c>
      <c r="H44" s="13" t="s">
        <v>918</v>
      </c>
      <c r="I44" s="14" t="str">
        <f t="shared" si="11"/>
        <v>1E+112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12"/>
        <v>1.9999999999999999E+112</v>
      </c>
      <c r="D45" s="11">
        <v>9008</v>
      </c>
      <c r="E45" s="11">
        <v>10000</v>
      </c>
      <c r="F45" s="11" t="str">
        <f t="shared" si="13"/>
        <v>2살</v>
      </c>
      <c r="G45" s="16">
        <v>2</v>
      </c>
      <c r="H45" s="13" t="s">
        <v>918</v>
      </c>
      <c r="I45" s="14" t="str">
        <f t="shared" si="11"/>
        <v>1E+112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3.9999999999999997E+112</v>
      </c>
      <c r="D46" s="11">
        <v>9008</v>
      </c>
      <c r="E46" s="11">
        <v>10000</v>
      </c>
      <c r="F46" s="11" t="str">
        <f t="shared" ref="F46:F51" si="14">G46&amp;H46</f>
        <v>4살</v>
      </c>
      <c r="G46" s="16">
        <v>4</v>
      </c>
      <c r="H46" s="13" t="s">
        <v>918</v>
      </c>
      <c r="I46" s="14" t="str">
        <f t="shared" si="11"/>
        <v>1E+112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12"/>
        <v>1E+113</v>
      </c>
      <c r="D47" s="11">
        <v>9008</v>
      </c>
      <c r="E47" s="11">
        <v>10000</v>
      </c>
      <c r="F47" s="11" t="str">
        <f t="shared" si="14"/>
        <v>10살</v>
      </c>
      <c r="G47" s="16">
        <v>10</v>
      </c>
      <c r="H47" s="13" t="s">
        <v>918</v>
      </c>
      <c r="I47" s="14" t="str">
        <f t="shared" si="11"/>
        <v>1E+112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12"/>
        <v>2E+113</v>
      </c>
      <c r="D48" s="11">
        <v>9008</v>
      </c>
      <c r="E48" s="11">
        <v>10000</v>
      </c>
      <c r="F48" s="11" t="str">
        <f t="shared" si="14"/>
        <v>20살</v>
      </c>
      <c r="G48" s="16">
        <v>20</v>
      </c>
      <c r="H48" s="13" t="s">
        <v>918</v>
      </c>
      <c r="I48" s="14" t="str">
        <f t="shared" si="11"/>
        <v>1E+112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12"/>
        <v>4.0000000000000001E+113</v>
      </c>
      <c r="D49" s="11">
        <v>9008</v>
      </c>
      <c r="E49" s="11">
        <v>10000</v>
      </c>
      <c r="F49" s="11" t="str">
        <f t="shared" si="14"/>
        <v>40살</v>
      </c>
      <c r="G49" s="16">
        <v>40</v>
      </c>
      <c r="H49" s="13" t="s">
        <v>918</v>
      </c>
      <c r="I49" s="14" t="str">
        <f t="shared" si="11"/>
        <v>1E+112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12"/>
        <v>9.9999999999999988E+113</v>
      </c>
      <c r="D50" s="11">
        <v>9008</v>
      </c>
      <c r="E50" s="11">
        <v>10000</v>
      </c>
      <c r="F50" s="11" t="str">
        <f t="shared" si="14"/>
        <v>100살</v>
      </c>
      <c r="G50" s="16">
        <v>100</v>
      </c>
      <c r="H50" s="13" t="s">
        <v>918</v>
      </c>
      <c r="I50" s="14" t="str">
        <f t="shared" si="11"/>
        <v>1E+112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12"/>
        <v>1.9999999999999998E+114</v>
      </c>
      <c r="D51" s="11">
        <v>9008</v>
      </c>
      <c r="E51" s="11">
        <v>10000</v>
      </c>
      <c r="F51" s="11" t="str">
        <f t="shared" si="14"/>
        <v>200살</v>
      </c>
      <c r="G51" s="16">
        <v>200</v>
      </c>
      <c r="H51" s="13" t="s">
        <v>918</v>
      </c>
      <c r="I51" s="14" t="str">
        <f t="shared" si="11"/>
        <v>1E+112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/>
      <c r="C52" s="11"/>
      <c r="D52" s="11"/>
      <c r="E52" s="11"/>
      <c r="F52" s="11"/>
      <c r="G52" s="16"/>
      <c r="H52" s="13"/>
      <c r="I52" s="14"/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/>
      <c r="C53" s="11"/>
      <c r="D53" s="11"/>
      <c r="E53" s="11"/>
      <c r="F53" s="11"/>
      <c r="G53" s="16"/>
      <c r="H53" s="13"/>
      <c r="I53" s="14"/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/>
      <c r="C54" s="11"/>
      <c r="D54" s="11"/>
      <c r="E54" s="11"/>
      <c r="F54" s="11"/>
      <c r="G54" s="16"/>
      <c r="H54" s="13"/>
      <c r="I54" s="14"/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/>
      <c r="C55" s="11"/>
      <c r="D55" s="11"/>
      <c r="E55" s="11"/>
      <c r="F55" s="11"/>
      <c r="G55" s="16"/>
      <c r="H55" s="13"/>
      <c r="I55" s="14"/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192,193,194,195,196,197,198,199,200</v>
      </c>
      <c r="D79" s="11" t="str">
        <f t="shared" ref="D79:F79" si="15">D78&amp;","&amp;D80&amp;","&amp;D81&amp;","&amp;D82&amp;","&amp;D83&amp;","&amp;D84&amp;","&amp;D85&amp;","&amp;D86&amp;","&amp;D87&amp;","&amp;D88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 t="shared" si="15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 t="shared" si="15"/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192점,193점,194점,195점,196점,197점,198점,199점,200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192</v>
      </c>
      <c r="D80" s="11">
        <v>25</v>
      </c>
      <c r="E80" s="11">
        <v>200</v>
      </c>
      <c r="F80" s="11" t="str">
        <f t="shared" ref="F80:F82" si="16">G80&amp;H80</f>
        <v>192점</v>
      </c>
      <c r="G80" s="16">
        <v>192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17">G81</f>
        <v>193</v>
      </c>
      <c r="D81" s="11">
        <v>25</v>
      </c>
      <c r="E81" s="11">
        <v>200</v>
      </c>
      <c r="F81" s="11" t="str">
        <f t="shared" si="16"/>
        <v>193점</v>
      </c>
      <c r="G81" s="16">
        <v>193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17"/>
        <v>194</v>
      </c>
      <c r="D82" s="11">
        <v>25</v>
      </c>
      <c r="E82" s="11">
        <v>200</v>
      </c>
      <c r="F82" s="11" t="str">
        <f t="shared" si="16"/>
        <v>194점</v>
      </c>
      <c r="G82" s="16">
        <v>194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18">G83</f>
        <v>195</v>
      </c>
      <c r="D83" s="11">
        <v>25</v>
      </c>
      <c r="E83" s="11">
        <v>200</v>
      </c>
      <c r="F83" s="11" t="str">
        <f t="shared" ref="F83:F88" si="19">G83&amp;H83</f>
        <v>195점</v>
      </c>
      <c r="G83" s="16">
        <v>195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18"/>
        <v>196</v>
      </c>
      <c r="D84" s="11">
        <v>25</v>
      </c>
      <c r="E84" s="11">
        <v>200</v>
      </c>
      <c r="F84" s="11" t="str">
        <f t="shared" si="19"/>
        <v>196점</v>
      </c>
      <c r="G84" s="16">
        <v>196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18"/>
        <v>197</v>
      </c>
      <c r="D85" s="11">
        <v>25</v>
      </c>
      <c r="E85" s="11">
        <v>200</v>
      </c>
      <c r="F85" s="11" t="str">
        <f t="shared" si="19"/>
        <v>197점</v>
      </c>
      <c r="G85" s="16">
        <v>197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18"/>
        <v>198</v>
      </c>
      <c r="D86" s="11">
        <v>25</v>
      </c>
      <c r="E86" s="11">
        <v>200</v>
      </c>
      <c r="F86" s="11" t="str">
        <f t="shared" si="19"/>
        <v>198점</v>
      </c>
      <c r="G86" s="16">
        <v>198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18"/>
        <v>199</v>
      </c>
      <c r="D87" s="11">
        <v>25</v>
      </c>
      <c r="E87" s="11">
        <v>200</v>
      </c>
      <c r="F87" s="11" t="str">
        <f t="shared" si="19"/>
        <v>199점</v>
      </c>
      <c r="G87" s="16">
        <v>199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18"/>
        <v>200</v>
      </c>
      <c r="D88" s="11">
        <v>25</v>
      </c>
      <c r="E88" s="11">
        <v>200</v>
      </c>
      <c r="F88" s="11" t="str">
        <f t="shared" si="19"/>
        <v>200점</v>
      </c>
      <c r="G88" s="16">
        <v>200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/>
      <c r="C89" s="11"/>
      <c r="D89" s="11"/>
      <c r="E89" s="11"/>
      <c r="F89" s="11"/>
      <c r="G89" s="16"/>
      <c r="H89" s="13"/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/>
      <c r="C90" s="11"/>
      <c r="D90" s="11"/>
      <c r="E90" s="11"/>
      <c r="F90" s="11"/>
      <c r="G90" s="16"/>
      <c r="H90" s="13"/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/>
      <c r="C91" s="11"/>
      <c r="D91" s="11"/>
      <c r="E91" s="11"/>
      <c r="F91" s="11"/>
      <c r="G91" s="16"/>
      <c r="H91" s="13"/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/>
      <c r="C92" s="11"/>
      <c r="D92" s="11"/>
      <c r="E92" s="11"/>
      <c r="F92" s="11"/>
      <c r="G92" s="16"/>
      <c r="H92" s="13"/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+115,4E+111,1E+112,2E+112,4E+112,1E+113,2E+113,4E+113,1E+114,2E+114</v>
      </c>
      <c r="D115" s="11" t="str">
        <f t="shared" ref="D115:F115" si="20">D114&amp;","&amp;D116&amp;","&amp;D117&amp;","&amp;D118&amp;","&amp;D119&amp;","&amp;D120&amp;","&amp;D121&amp;","&amp;D122&amp;","&amp;D123&amp;","&amp;D124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 t="shared" si="20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 t="shared" si="20"/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4000마,1살,2살,4살,10살,20살,40살,100살,200살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4.0000000000000004E+111</v>
      </c>
      <c r="D116" s="11">
        <v>25</v>
      </c>
      <c r="E116" s="11">
        <v>200</v>
      </c>
      <c r="F116" s="11" t="str">
        <f t="shared" ref="F116:F118" si="21">G116&amp;H116</f>
        <v>4000마</v>
      </c>
      <c r="G116" s="16">
        <v>4000</v>
      </c>
      <c r="H116" s="13" t="s">
        <v>917</v>
      </c>
      <c r="I116" s="14" t="str">
        <f t="shared" ref="I116:I124" si="22">VLOOKUP(H116,K:N,4,FALSE)</f>
        <v>1E+108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9.9999999999999993E+111</v>
      </c>
      <c r="D117" s="11">
        <v>25</v>
      </c>
      <c r="E117" s="11">
        <v>200</v>
      </c>
      <c r="F117" s="11" t="str">
        <f t="shared" si="21"/>
        <v>1살</v>
      </c>
      <c r="G117" s="16">
        <v>1</v>
      </c>
      <c r="H117" s="13" t="s">
        <v>918</v>
      </c>
      <c r="I117" s="14" t="str">
        <f t="shared" si="22"/>
        <v>1E+112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1.9999999999999999E+112</v>
      </c>
      <c r="D118" s="11">
        <v>25</v>
      </c>
      <c r="E118" s="11">
        <v>200</v>
      </c>
      <c r="F118" s="11" t="str">
        <f t="shared" si="21"/>
        <v>2살</v>
      </c>
      <c r="G118" s="16">
        <v>2</v>
      </c>
      <c r="H118" s="13" t="s">
        <v>918</v>
      </c>
      <c r="I118" s="14" t="str">
        <f t="shared" si="22"/>
        <v>1E+112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23">G119*I119</f>
        <v>3.9999999999999997E+112</v>
      </c>
      <c r="D119" s="11">
        <v>25</v>
      </c>
      <c r="E119" s="11">
        <v>200</v>
      </c>
      <c r="F119" s="11" t="str">
        <f t="shared" ref="F119:F124" si="24">G119&amp;H119</f>
        <v>4살</v>
      </c>
      <c r="G119" s="16">
        <v>4</v>
      </c>
      <c r="H119" s="13" t="s">
        <v>918</v>
      </c>
      <c r="I119" s="14" t="str">
        <f t="shared" si="22"/>
        <v>1E+112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23"/>
        <v>1E+113</v>
      </c>
      <c r="D120" s="11">
        <v>25</v>
      </c>
      <c r="E120" s="11">
        <v>200</v>
      </c>
      <c r="F120" s="11" t="str">
        <f t="shared" si="24"/>
        <v>10살</v>
      </c>
      <c r="G120" s="16">
        <v>10</v>
      </c>
      <c r="H120" s="13" t="s">
        <v>918</v>
      </c>
      <c r="I120" s="14" t="str">
        <f t="shared" si="22"/>
        <v>1E+112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23"/>
        <v>2E+113</v>
      </c>
      <c r="D121" s="11">
        <v>25</v>
      </c>
      <c r="E121" s="11">
        <v>200</v>
      </c>
      <c r="F121" s="11" t="str">
        <f t="shared" si="24"/>
        <v>20살</v>
      </c>
      <c r="G121" s="16">
        <v>20</v>
      </c>
      <c r="H121" s="13" t="s">
        <v>918</v>
      </c>
      <c r="I121" s="14" t="str">
        <f t="shared" si="22"/>
        <v>1E+112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23"/>
        <v>4.0000000000000001E+113</v>
      </c>
      <c r="D122" s="11">
        <v>25</v>
      </c>
      <c r="E122" s="11">
        <v>200</v>
      </c>
      <c r="F122" s="11" t="str">
        <f t="shared" si="24"/>
        <v>40살</v>
      </c>
      <c r="G122" s="16">
        <v>40</v>
      </c>
      <c r="H122" s="13" t="s">
        <v>918</v>
      </c>
      <c r="I122" s="14" t="str">
        <f t="shared" si="22"/>
        <v>1E+112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23"/>
        <v>9.9999999999999988E+113</v>
      </c>
      <c r="D123" s="11">
        <v>25</v>
      </c>
      <c r="E123" s="11">
        <v>200</v>
      </c>
      <c r="F123" s="11" t="str">
        <f t="shared" si="24"/>
        <v>100살</v>
      </c>
      <c r="G123" s="16">
        <v>100</v>
      </c>
      <c r="H123" s="13" t="s">
        <v>918</v>
      </c>
      <c r="I123" s="14" t="str">
        <f t="shared" si="22"/>
        <v>1E+112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23"/>
        <v>1.9999999999999998E+114</v>
      </c>
      <c r="D124" s="11">
        <v>25</v>
      </c>
      <c r="E124" s="11">
        <v>200</v>
      </c>
      <c r="F124" s="11" t="str">
        <f t="shared" si="24"/>
        <v>200살</v>
      </c>
      <c r="G124" s="16">
        <v>200</v>
      </c>
      <c r="H124" s="13" t="s">
        <v>918</v>
      </c>
      <c r="I124" s="14" t="str">
        <f t="shared" si="22"/>
        <v>1E+112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/>
      <c r="C125" s="11"/>
      <c r="D125" s="11"/>
      <c r="E125" s="11"/>
      <c r="F125" s="11"/>
      <c r="G125" s="16"/>
      <c r="H125" s="13"/>
      <c r="I125" s="14"/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/>
      <c r="C126" s="11"/>
      <c r="D126" s="11"/>
      <c r="E126" s="11"/>
      <c r="F126" s="11"/>
      <c r="G126" s="16"/>
      <c r="H126" s="13"/>
      <c r="I126" s="14"/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/>
      <c r="C127" s="11"/>
      <c r="D127" s="11"/>
      <c r="E127" s="11"/>
      <c r="F127" s="11"/>
      <c r="G127" s="16"/>
      <c r="H127" s="13"/>
      <c r="I127" s="14"/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/>
      <c r="C128" s="11"/>
      <c r="D128" s="11"/>
      <c r="E128" s="11"/>
      <c r="F128" s="11"/>
      <c r="G128" s="16"/>
      <c r="H128" s="13"/>
      <c r="I128" s="14"/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</row>
    <row r="182" spans="17:21" x14ac:dyDescent="0.3">
      <c r="Q182" s="14">
        <v>3E+57</v>
      </c>
      <c r="R182" s="14">
        <v>9.825206E+50</v>
      </c>
      <c r="S182" s="14">
        <v>1.6E+111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</row>
    <row r="189" spans="17:21" x14ac:dyDescent="0.3">
      <c r="Q189" s="14">
        <v>1.8E+58</v>
      </c>
      <c r="R189" s="14">
        <v>1.6788E+52</v>
      </c>
      <c r="S189" s="14">
        <v>2E+113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</row>
    <row r="193" spans="17:19" x14ac:dyDescent="0.3">
      <c r="Q193" s="14">
        <v>3.4999999999999997E+58</v>
      </c>
      <c r="R193" s="14">
        <v>8.4989999999999998E+52</v>
      </c>
      <c r="S193" s="14">
        <v>3E+114</v>
      </c>
    </row>
    <row r="194" spans="17:19" x14ac:dyDescent="0.3">
      <c r="Q194" s="14">
        <v>3.9999999999999998E+58</v>
      </c>
      <c r="R194" s="14">
        <v>1.27485E+53</v>
      </c>
      <c r="S194" s="14">
        <v>5.0000000000000001E+114</v>
      </c>
    </row>
    <row r="195" spans="17:19" x14ac:dyDescent="0.3">
      <c r="Q195" s="14">
        <v>4.9999999999999999E+58</v>
      </c>
      <c r="R195" s="14">
        <v>1.91228E+53</v>
      </c>
      <c r="S195" s="14">
        <v>8.0000000000000001E+114</v>
      </c>
    </row>
    <row r="196" spans="17:19" x14ac:dyDescent="0.3">
      <c r="Q196" s="14">
        <v>6.9999999999999995E+58</v>
      </c>
      <c r="R196" s="14">
        <v>2.8684200000000001E+53</v>
      </c>
      <c r="S196" s="14">
        <v>1E+115</v>
      </c>
    </row>
    <row r="197" spans="17:19" x14ac:dyDescent="0.3">
      <c r="Q197" s="14">
        <v>9.9999999999999997E+58</v>
      </c>
      <c r="R197" s="14">
        <v>4.3026300000000001E+53</v>
      </c>
    </row>
    <row r="198" spans="17:19" x14ac:dyDescent="0.3">
      <c r="Q198" s="14">
        <v>1.5E+59</v>
      </c>
      <c r="R198" s="14">
        <v>6.4539499999999996E+53</v>
      </c>
    </row>
    <row r="199" spans="17:19" x14ac:dyDescent="0.3">
      <c r="Q199" s="14">
        <v>1.9999999999999999E+59</v>
      </c>
      <c r="R199" s="14">
        <v>9.6809300000000002E+53</v>
      </c>
    </row>
    <row r="200" spans="17:19" x14ac:dyDescent="0.3">
      <c r="Q200" s="14">
        <v>2.4999999999999999E+59</v>
      </c>
      <c r="R200" s="14">
        <v>1.45214E+54</v>
      </c>
    </row>
    <row r="201" spans="17:19" x14ac:dyDescent="0.3">
      <c r="Q201" s="14">
        <v>3E+59</v>
      </c>
      <c r="R201" s="14">
        <v>2.1782099999999999E+54</v>
      </c>
    </row>
    <row r="202" spans="17:19" x14ac:dyDescent="0.3">
      <c r="Q202" s="14">
        <v>3.9999999999999999E+59</v>
      </c>
      <c r="R202" s="14">
        <v>3.2673150000000001E+54</v>
      </c>
    </row>
    <row r="203" spans="17:19" x14ac:dyDescent="0.3">
      <c r="Q203" s="14">
        <v>4.9999999999999997E+59</v>
      </c>
      <c r="R203" s="14">
        <v>4.9009730000000003E+54</v>
      </c>
    </row>
    <row r="204" spans="17:19" x14ac:dyDescent="0.3">
      <c r="Q204" s="14">
        <v>6.0000000000000001E+59</v>
      </c>
      <c r="R204" s="14">
        <v>7.3514600000000006E+54</v>
      </c>
    </row>
    <row r="205" spans="17:19" x14ac:dyDescent="0.3">
      <c r="Q205" s="14">
        <v>7.9999999999999998E+59</v>
      </c>
      <c r="R205" s="14">
        <v>1.102719E+55</v>
      </c>
    </row>
    <row r="206" spans="17:19" x14ac:dyDescent="0.3">
      <c r="Q206" s="14">
        <v>9.9999999999999995E+59</v>
      </c>
      <c r="R206" s="14">
        <v>1.6540785000000001E+55</v>
      </c>
    </row>
    <row r="207" spans="17:19" x14ac:dyDescent="0.3">
      <c r="Q207" s="14">
        <v>1.9999999999999999E+60</v>
      </c>
      <c r="R207" s="14">
        <v>2.4811177999999999E+55</v>
      </c>
    </row>
    <row r="208" spans="17:19" x14ac:dyDescent="0.3">
      <c r="Q208" s="14">
        <v>3.9999999999999998E+60</v>
      </c>
      <c r="R208" s="14">
        <v>3.7216766999999999E+55</v>
      </c>
    </row>
    <row r="209" spans="17:18" x14ac:dyDescent="0.3">
      <c r="Q209" s="14">
        <v>5.9999999999999997E+60</v>
      </c>
      <c r="R209" s="14">
        <v>5.5825150999999997E+55</v>
      </c>
    </row>
    <row r="210" spans="17:18" x14ac:dyDescent="0.3">
      <c r="Q210" s="14">
        <v>9.9999999999999995E+60</v>
      </c>
      <c r="R210" s="14">
        <v>8.3737727000000001E+55</v>
      </c>
    </row>
    <row r="211" spans="17:18" x14ac:dyDescent="0.3">
      <c r="Q211" s="14">
        <v>1.5E+61</v>
      </c>
      <c r="R211" s="14">
        <v>1.2561E+56</v>
      </c>
    </row>
    <row r="212" spans="17:18" x14ac:dyDescent="0.3">
      <c r="Q212" s="14">
        <v>1.9999999999999999E+61</v>
      </c>
      <c r="R212" s="14">
        <v>1.8842E+56</v>
      </c>
    </row>
    <row r="213" spans="17:18" x14ac:dyDescent="0.3">
      <c r="Q213" s="14">
        <v>3E+61</v>
      </c>
      <c r="R213" s="14">
        <v>2.8263E+56</v>
      </c>
    </row>
    <row r="214" spans="17:18" x14ac:dyDescent="0.3">
      <c r="Q214" s="14">
        <v>3.9999999999999998E+61</v>
      </c>
      <c r="R214" s="14">
        <v>4.2395000000000002E+56</v>
      </c>
    </row>
    <row r="215" spans="17:18" x14ac:dyDescent="0.3">
      <c r="Q215" s="14">
        <v>6E+61</v>
      </c>
      <c r="R215" s="14">
        <v>6.3593000000000001E+56</v>
      </c>
    </row>
    <row r="216" spans="17:18" x14ac:dyDescent="0.3">
      <c r="Q216" s="14">
        <v>7.9999999999999996E+61</v>
      </c>
      <c r="R216" s="14">
        <v>9.5390000000000008E+56</v>
      </c>
    </row>
    <row r="217" spans="17:18" x14ac:dyDescent="0.3">
      <c r="Q217" s="14">
        <v>1E+62</v>
      </c>
      <c r="R217" s="14">
        <v>1.43085E+57</v>
      </c>
    </row>
    <row r="218" spans="17:18" x14ac:dyDescent="0.3">
      <c r="Q218" s="14">
        <v>1.5E+62</v>
      </c>
      <c r="R218" s="14">
        <v>2.14628E+57</v>
      </c>
    </row>
    <row r="219" spans="17:18" x14ac:dyDescent="0.3">
      <c r="Q219" s="14">
        <v>2.0000000000000001E+62</v>
      </c>
      <c r="R219" s="14">
        <v>3.21942E+57</v>
      </c>
    </row>
    <row r="220" spans="17:18" x14ac:dyDescent="0.3">
      <c r="Q220" s="14">
        <v>2.5000000000000001E+62</v>
      </c>
      <c r="R220" s="14">
        <v>4.8291300000000003E+57</v>
      </c>
    </row>
    <row r="221" spans="17:18" x14ac:dyDescent="0.3">
      <c r="Q221" s="14">
        <v>3E+62</v>
      </c>
      <c r="R221" s="14">
        <v>7.2437000000000002E+57</v>
      </c>
    </row>
    <row r="222" spans="17:18" x14ac:dyDescent="0.3">
      <c r="Q222" s="14">
        <v>4.0000000000000001E+62</v>
      </c>
      <c r="R222" s="14">
        <v>1.086555E+58</v>
      </c>
    </row>
    <row r="223" spans="17:18" x14ac:dyDescent="0.3">
      <c r="Q223" s="14">
        <v>5.0000000000000003E+62</v>
      </c>
      <c r="R223" s="14">
        <v>1.6298330000000001E+58</v>
      </c>
    </row>
    <row r="224" spans="17:18" x14ac:dyDescent="0.3">
      <c r="Q224" s="14">
        <v>6.9999999999999997E+62</v>
      </c>
      <c r="R224" s="14">
        <v>2.44475E+58</v>
      </c>
    </row>
    <row r="225" spans="17:18" x14ac:dyDescent="0.3">
      <c r="Q225" s="14">
        <v>1.0000000000000001E+63</v>
      </c>
      <c r="R225" s="14">
        <v>3.6671249999999998E+58</v>
      </c>
    </row>
    <row r="226" spans="17:18" x14ac:dyDescent="0.3">
      <c r="Q226" s="14">
        <v>1.5E+63</v>
      </c>
      <c r="R226" s="14">
        <v>5.5006880000000005E+58</v>
      </c>
    </row>
    <row r="227" spans="17:18" x14ac:dyDescent="0.3">
      <c r="Q227" s="14">
        <v>2.0000000000000001E+63</v>
      </c>
      <c r="R227" s="14">
        <v>8.2510319999999996E+58</v>
      </c>
    </row>
    <row r="228" spans="17:18" x14ac:dyDescent="0.3">
      <c r="Q228" s="14">
        <v>2.5000000000000001E+63</v>
      </c>
      <c r="R228" s="14">
        <v>1.2376548000000001E+59</v>
      </c>
    </row>
    <row r="229" spans="17:18" x14ac:dyDescent="0.3">
      <c r="Q229" s="14">
        <v>3E+63</v>
      </c>
      <c r="R229" s="14">
        <v>1.8564821999999999E+59</v>
      </c>
    </row>
    <row r="230" spans="17:18" x14ac:dyDescent="0.3">
      <c r="Q230" s="14">
        <v>4.0000000000000002E+63</v>
      </c>
      <c r="R230" s="14">
        <v>2.7847233E+59</v>
      </c>
    </row>
    <row r="231" spans="17:18" x14ac:dyDescent="0.3">
      <c r="Q231" s="14">
        <v>5.0000000000000001E+63</v>
      </c>
      <c r="R231" s="14">
        <v>4.1770850000000002E+59</v>
      </c>
    </row>
    <row r="232" spans="17:18" x14ac:dyDescent="0.3">
      <c r="Q232" s="14">
        <v>7.0000000000000006E+63</v>
      </c>
      <c r="R232" s="14">
        <v>6.2656274999999998E+59</v>
      </c>
    </row>
    <row r="233" spans="17:18" x14ac:dyDescent="0.3">
      <c r="Q233" s="14">
        <v>1E+64</v>
      </c>
      <c r="R233" s="14">
        <v>9.3984413000000001E+59</v>
      </c>
    </row>
    <row r="234" spans="17:18" x14ac:dyDescent="0.3">
      <c r="Q234" s="14">
        <v>1.5000000000000001E+64</v>
      </c>
      <c r="R234" s="14">
        <v>1.4097999999999999E+60</v>
      </c>
    </row>
    <row r="235" spans="17:18" x14ac:dyDescent="0.3">
      <c r="Q235" s="14">
        <v>2E+64</v>
      </c>
      <c r="R235" s="14">
        <v>2.1146999999999999E+60</v>
      </c>
    </row>
    <row r="236" spans="17:18" x14ac:dyDescent="0.3">
      <c r="Q236" s="14">
        <v>2.5E+64</v>
      </c>
      <c r="R236" s="14">
        <v>3.1720999999999998E+60</v>
      </c>
    </row>
    <row r="237" spans="17:18" x14ac:dyDescent="0.3">
      <c r="Q237" s="14">
        <v>3.0000000000000002E+64</v>
      </c>
      <c r="R237" s="14">
        <v>4.7582000000000003E+60</v>
      </c>
    </row>
    <row r="238" spans="17:18" x14ac:dyDescent="0.3">
      <c r="Q238" s="14">
        <v>4.0000000000000001E+64</v>
      </c>
      <c r="R238" s="14">
        <v>7.1372999999999994E+60</v>
      </c>
    </row>
    <row r="239" spans="17:18" x14ac:dyDescent="0.3">
      <c r="Q239" s="14">
        <v>5E+64</v>
      </c>
      <c r="R239" s="14">
        <v>1.0706E+61</v>
      </c>
    </row>
    <row r="240" spans="17:18" x14ac:dyDescent="0.3">
      <c r="Q240" s="14">
        <v>6.0000000000000004E+64</v>
      </c>
      <c r="R240" s="14">
        <v>1.6058999999999999E+61</v>
      </c>
    </row>
    <row r="241" spans="17:18" x14ac:dyDescent="0.3">
      <c r="Q241" s="14">
        <v>8.0000000000000002E+64</v>
      </c>
      <c r="R241" s="14">
        <v>2.40885E+61</v>
      </c>
    </row>
    <row r="242" spans="17:18" x14ac:dyDescent="0.3">
      <c r="Q242" s="14">
        <v>9.9999999999999999E+64</v>
      </c>
      <c r="R242" s="14">
        <v>3.6132800000000001E+61</v>
      </c>
    </row>
    <row r="243" spans="17:18" x14ac:dyDescent="0.3">
      <c r="Q243" s="14">
        <v>1.5000000000000001E+65</v>
      </c>
      <c r="R243" s="14">
        <v>5.4199200000000005E+61</v>
      </c>
    </row>
    <row r="244" spans="17:18" x14ac:dyDescent="0.3">
      <c r="Q244" s="14">
        <v>2E+65</v>
      </c>
      <c r="R244" s="14">
        <v>8.1298799999999996E+61</v>
      </c>
    </row>
    <row r="245" spans="17:18" x14ac:dyDescent="0.3">
      <c r="Q245" s="14">
        <v>2.4999999999999999E+65</v>
      </c>
      <c r="R245" s="14">
        <v>1.2194819999999999E+62</v>
      </c>
    </row>
    <row r="246" spans="17:18" x14ac:dyDescent="0.3">
      <c r="Q246" s="14">
        <v>3.5000000000000001E+65</v>
      </c>
      <c r="R246" s="14">
        <v>1.829223E+62</v>
      </c>
    </row>
    <row r="247" spans="17:18" x14ac:dyDescent="0.3">
      <c r="Q247" s="14">
        <v>4.9999999999999997E+65</v>
      </c>
      <c r="R247" s="14">
        <v>2.7438349999999998E+62</v>
      </c>
    </row>
    <row r="248" spans="17:18" x14ac:dyDescent="0.3">
      <c r="Q248" s="14">
        <v>7.0000000000000002E+65</v>
      </c>
      <c r="R248" s="14">
        <v>4.1157529999999998E+62</v>
      </c>
    </row>
    <row r="249" spans="17:18" x14ac:dyDescent="0.3">
      <c r="Q249" s="14">
        <v>9.9999999999999995E+65</v>
      </c>
      <c r="R249" s="14">
        <v>6.17363E+62</v>
      </c>
    </row>
    <row r="250" spans="17:18" x14ac:dyDescent="0.3">
      <c r="Q250" s="14">
        <v>1.3000000000000001E+66</v>
      </c>
      <c r="R250" s="14">
        <v>9.2604449999999996E+62</v>
      </c>
    </row>
    <row r="251" spans="17:18" x14ac:dyDescent="0.3">
      <c r="Q251" s="14">
        <v>1.6E+66</v>
      </c>
      <c r="R251" s="14">
        <v>1.3890668E+63</v>
      </c>
    </row>
    <row r="252" spans="17:18" x14ac:dyDescent="0.3">
      <c r="Q252" s="14">
        <v>1.9999999999999999E+66</v>
      </c>
      <c r="R252" s="14">
        <v>2.0836002000000001E+63</v>
      </c>
    </row>
    <row r="253" spans="17:18" x14ac:dyDescent="0.3">
      <c r="Q253" s="14">
        <v>2.5E+66</v>
      </c>
      <c r="R253" s="14">
        <v>3.1254003000000001E+63</v>
      </c>
    </row>
    <row r="254" spans="17:18" x14ac:dyDescent="0.3">
      <c r="Q254" s="14">
        <v>3E+66</v>
      </c>
      <c r="R254" s="14">
        <v>4.6881005000000003E+63</v>
      </c>
    </row>
    <row r="255" spans="17:18" x14ac:dyDescent="0.3">
      <c r="Q255" s="14">
        <v>3.4999999999999997E+66</v>
      </c>
      <c r="R255" s="14">
        <v>7.0321508E+63</v>
      </c>
    </row>
    <row r="256" spans="17:18" x14ac:dyDescent="0.3">
      <c r="Q256" s="14">
        <v>3.9999999999999998E+66</v>
      </c>
      <c r="R256" s="14">
        <v>1.0548999999999999E+64</v>
      </c>
    </row>
    <row r="257" spans="17:18" x14ac:dyDescent="0.3">
      <c r="Q257" s="14">
        <v>4.4999999999999998E+66</v>
      </c>
      <c r="R257" s="14">
        <v>1.5824000000000001E+64</v>
      </c>
    </row>
    <row r="258" spans="17:18" x14ac:dyDescent="0.3">
      <c r="Q258" s="14">
        <v>4.9999999999999999E+66</v>
      </c>
      <c r="R258" s="14">
        <v>2.3736000000000001E+64</v>
      </c>
    </row>
    <row r="259" spans="17:18" x14ac:dyDescent="0.3">
      <c r="Q259" s="14">
        <v>6E+66</v>
      </c>
      <c r="R259" s="14">
        <v>3.5603999999999999E+64</v>
      </c>
    </row>
    <row r="260" spans="17:18" x14ac:dyDescent="0.3">
      <c r="Q260" s="14">
        <v>7.9999999999999996E+66</v>
      </c>
      <c r="R260" s="14">
        <v>5.3406000000000004E+64</v>
      </c>
    </row>
    <row r="261" spans="17:18" x14ac:dyDescent="0.3">
      <c r="Q261" s="14">
        <v>9.9999999999999998E+66</v>
      </c>
      <c r="R261" s="14">
        <v>8.0108999999999995E+64</v>
      </c>
    </row>
    <row r="262" spans="17:18" x14ac:dyDescent="0.3">
      <c r="Q262" s="14">
        <v>1.2E+67</v>
      </c>
      <c r="R262" s="14">
        <v>1.2016400000000001E+65</v>
      </c>
    </row>
    <row r="263" spans="17:18" x14ac:dyDescent="0.3">
      <c r="Q263" s="14">
        <v>1.5E+67</v>
      </c>
      <c r="R263" s="14">
        <v>1.8024599999999999E+65</v>
      </c>
    </row>
    <row r="264" spans="17:18" x14ac:dyDescent="0.3">
      <c r="Q264" s="14">
        <v>1.7999999999999999E+67</v>
      </c>
      <c r="R264" s="14">
        <v>2.7036900000000001E+65</v>
      </c>
    </row>
    <row r="265" spans="17:18" x14ac:dyDescent="0.3">
      <c r="Q265" s="14">
        <v>2.1000000000000001E+67</v>
      </c>
      <c r="R265" s="14">
        <v>4.0555400000000002E+65</v>
      </c>
    </row>
    <row r="266" spans="17:18" x14ac:dyDescent="0.3">
      <c r="Q266" s="14">
        <v>2.4999999999999999E+67</v>
      </c>
      <c r="R266" s="14">
        <v>6.0833100000000001E+65</v>
      </c>
    </row>
    <row r="267" spans="17:18" x14ac:dyDescent="0.3">
      <c r="Q267" s="14">
        <v>3.0000000000000001E+67</v>
      </c>
      <c r="R267" s="14">
        <v>9.1249700000000009E+65</v>
      </c>
    </row>
    <row r="268" spans="17:18" x14ac:dyDescent="0.3">
      <c r="Q268" s="14">
        <v>3.5E+67</v>
      </c>
      <c r="R268" s="14">
        <v>1.368746E+66</v>
      </c>
    </row>
    <row r="269" spans="17:18" x14ac:dyDescent="0.3">
      <c r="Q269" s="14">
        <v>4.9999999999999998E+67</v>
      </c>
      <c r="R269" s="14">
        <v>2.0531190000000001E+66</v>
      </c>
    </row>
    <row r="270" spans="17:18" x14ac:dyDescent="0.3">
      <c r="Q270" s="14">
        <v>6.4999999999999995E+67</v>
      </c>
      <c r="R270" s="14">
        <v>3.079679E+66</v>
      </c>
    </row>
    <row r="271" spans="17:18" x14ac:dyDescent="0.3">
      <c r="Q271" s="14">
        <v>7.9999999999999999E+67</v>
      </c>
      <c r="R271" s="14">
        <v>4.6195190000000002E+66</v>
      </c>
    </row>
    <row r="272" spans="17:18" x14ac:dyDescent="0.3">
      <c r="Q272" s="14">
        <v>9.9999999999999995E+67</v>
      </c>
      <c r="R272" s="14">
        <v>6.9292790000000002E+66</v>
      </c>
    </row>
    <row r="273" spans="17:18" x14ac:dyDescent="0.3">
      <c r="Q273" s="14">
        <v>1.2E+68</v>
      </c>
      <c r="R273" s="14">
        <v>1.0393919E+67</v>
      </c>
    </row>
    <row r="274" spans="17:18" x14ac:dyDescent="0.3">
      <c r="Q274" s="14">
        <v>1.5000000000000001E+68</v>
      </c>
      <c r="R274" s="14">
        <v>1.5590879000000001E+67</v>
      </c>
    </row>
    <row r="275" spans="17:18" x14ac:dyDescent="0.3">
      <c r="Q275" s="14">
        <v>1.7999999999999999E+68</v>
      </c>
      <c r="R275" s="14">
        <v>2.3386319E+67</v>
      </c>
    </row>
    <row r="276" spans="17:18" x14ac:dyDescent="0.3">
      <c r="Q276" s="14">
        <v>2.1E+68</v>
      </c>
      <c r="R276" s="14">
        <v>3.5079479000000003E+67</v>
      </c>
    </row>
    <row r="277" spans="17:18" x14ac:dyDescent="0.3">
      <c r="Q277" s="14">
        <v>2.5000000000000002E+68</v>
      </c>
      <c r="R277" s="14">
        <v>5.2619219E+67</v>
      </c>
    </row>
    <row r="278" spans="17:18" x14ac:dyDescent="0.3">
      <c r="Q278" s="14">
        <v>3.0000000000000002E+68</v>
      </c>
      <c r="R278" s="14">
        <v>7.8928828999999995E+67</v>
      </c>
    </row>
    <row r="279" spans="17:18" x14ac:dyDescent="0.3">
      <c r="Q279" s="14">
        <v>3.4999999999999998E+68</v>
      </c>
      <c r="R279" s="14">
        <v>1.184E+68</v>
      </c>
    </row>
    <row r="280" spans="17:18" x14ac:dyDescent="0.3">
      <c r="Q280" s="14">
        <v>3.9999999999999998E+68</v>
      </c>
      <c r="R280" s="14">
        <v>1.776E+68</v>
      </c>
    </row>
    <row r="281" spans="17:18" x14ac:dyDescent="0.3">
      <c r="Q281" s="14">
        <v>5.0000000000000004E+68</v>
      </c>
      <c r="R281" s="14">
        <v>2.6639999999999999E+68</v>
      </c>
    </row>
    <row r="282" spans="17:18" x14ac:dyDescent="0.3">
      <c r="Q282" s="14">
        <v>6.0000000000000004E+68</v>
      </c>
      <c r="R282" s="14">
        <v>3.9959999999999999E+68</v>
      </c>
    </row>
    <row r="283" spans="17:18" x14ac:dyDescent="0.3">
      <c r="Q283" s="14">
        <v>7.9999999999999996E+68</v>
      </c>
      <c r="R283" s="14">
        <v>5.994E+68</v>
      </c>
    </row>
    <row r="284" spans="17:18" x14ac:dyDescent="0.3">
      <c r="Q284" s="14">
        <v>1.0000000000000001E+69</v>
      </c>
      <c r="R284" s="14">
        <v>8.9910000000000005E+68</v>
      </c>
    </row>
    <row r="285" spans="17:18" x14ac:dyDescent="0.3">
      <c r="Q285" s="14">
        <v>1.4999999999999999E+69</v>
      </c>
      <c r="R285" s="14">
        <v>1.34865E+69</v>
      </c>
    </row>
    <row r="286" spans="17:18" x14ac:dyDescent="0.3">
      <c r="Q286" s="14">
        <v>2.0000000000000001E+69</v>
      </c>
      <c r="R286" s="14">
        <v>2.02298E+69</v>
      </c>
    </row>
    <row r="287" spans="17:18" x14ac:dyDescent="0.3">
      <c r="Q287" s="14">
        <v>2.9999999999999998E+69</v>
      </c>
      <c r="R287" s="14">
        <v>3.03447E+69</v>
      </c>
    </row>
    <row r="288" spans="17:18" x14ac:dyDescent="0.3">
      <c r="Q288" s="14">
        <v>5.0000000000000004E+69</v>
      </c>
      <c r="R288" s="14">
        <v>4.5517100000000001E+69</v>
      </c>
    </row>
    <row r="289" spans="17:18" x14ac:dyDescent="0.3">
      <c r="Q289" s="14">
        <v>6.9999999999999997E+69</v>
      </c>
      <c r="R289" s="14">
        <v>6.8275699999999998E+69</v>
      </c>
    </row>
    <row r="290" spans="17:18" x14ac:dyDescent="0.3">
      <c r="Q290" s="14">
        <v>1.0000000000000001E+70</v>
      </c>
      <c r="R290" s="14">
        <v>1.024136E+70</v>
      </c>
    </row>
    <row r="291" spans="17:18" x14ac:dyDescent="0.3">
      <c r="Q291" s="14">
        <v>1.3E+70</v>
      </c>
      <c r="R291" s="14">
        <v>1.5362040000000001E+70</v>
      </c>
    </row>
    <row r="292" spans="17:18" x14ac:dyDescent="0.3">
      <c r="Q292" s="14">
        <v>1.6000000000000001E+70</v>
      </c>
      <c r="R292" s="14">
        <v>2.304306E+70</v>
      </c>
    </row>
    <row r="293" spans="17:18" x14ac:dyDescent="0.3">
      <c r="Q293" s="14">
        <v>2.0000000000000001E+70</v>
      </c>
      <c r="R293" s="14">
        <v>3.456459E+70</v>
      </c>
    </row>
    <row r="294" spans="17:18" x14ac:dyDescent="0.3">
      <c r="Q294" s="14">
        <v>2.5000000000000001E+70</v>
      </c>
      <c r="R294" s="14">
        <v>5.1846890000000003E+70</v>
      </c>
    </row>
    <row r="295" spans="17:18" x14ac:dyDescent="0.3">
      <c r="Q295" s="14">
        <v>2.9999999999999998E+70</v>
      </c>
      <c r="R295" s="14">
        <v>7.7770340000000004E+70</v>
      </c>
    </row>
    <row r="296" spans="17:18" x14ac:dyDescent="0.3">
      <c r="Q296" s="14">
        <v>4.0000000000000003E+70</v>
      </c>
      <c r="R296" s="14">
        <v>1.1665551E+71</v>
      </c>
    </row>
    <row r="297" spans="17:18" x14ac:dyDescent="0.3">
      <c r="Q297" s="14">
        <v>5.0000000000000002E+70</v>
      </c>
      <c r="R297" s="14">
        <v>1.7498327E+71</v>
      </c>
    </row>
    <row r="298" spans="17:18" x14ac:dyDescent="0.3">
      <c r="Q298" s="14">
        <v>5.9999999999999995E+70</v>
      </c>
      <c r="R298" s="14">
        <v>2.6247491000000002E+71</v>
      </c>
    </row>
    <row r="299" spans="17:18" x14ac:dyDescent="0.3">
      <c r="Q299" s="14">
        <v>8.0000000000000006E+70</v>
      </c>
      <c r="R299" s="14">
        <v>3.9371237000000001E+71</v>
      </c>
    </row>
    <row r="300" spans="17:18" x14ac:dyDescent="0.3">
      <c r="Q300" s="14">
        <v>1E+71</v>
      </c>
      <c r="R300" s="14">
        <v>5.9056856E+71</v>
      </c>
    </row>
    <row r="301" spans="17:18" x14ac:dyDescent="0.3">
      <c r="Q301" s="14">
        <v>1.5000000000000001E+71</v>
      </c>
      <c r="R301" s="14">
        <v>8.858528399999999E+71</v>
      </c>
    </row>
    <row r="302" spans="17:18" x14ac:dyDescent="0.3">
      <c r="Q302" s="14">
        <v>2.0000000000000001E+71</v>
      </c>
      <c r="R302" s="14">
        <v>1.3287999999999999E+72</v>
      </c>
    </row>
    <row r="303" spans="17:18" x14ac:dyDescent="0.3">
      <c r="Q303" s="14">
        <v>3.0000000000000001E+71</v>
      </c>
      <c r="R303" s="14">
        <v>1.9931999999999999E+72</v>
      </c>
    </row>
    <row r="304" spans="17:18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R508" s="14">
        <v>2.5041E+108</v>
      </c>
    </row>
    <row r="509" spans="17:18" x14ac:dyDescent="0.3">
      <c r="R509" s="14">
        <v>3.7562000000000002E+108</v>
      </c>
    </row>
    <row r="510" spans="17:18" x14ac:dyDescent="0.3">
      <c r="R510" s="14">
        <v>5.6342999999999996E+108</v>
      </c>
    </row>
    <row r="511" spans="17:18" x14ac:dyDescent="0.3">
      <c r="R511" s="14">
        <v>8.4514999999999998E+108</v>
      </c>
    </row>
    <row r="512" spans="17:18" x14ac:dyDescent="0.3">
      <c r="R512" s="14">
        <v>1.26773E+109</v>
      </c>
    </row>
    <row r="513" spans="18:18" x14ac:dyDescent="0.3">
      <c r="R513" s="14">
        <v>1.9015999999999998E+109</v>
      </c>
    </row>
    <row r="514" spans="18:18" x14ac:dyDescent="0.3">
      <c r="R514" s="14">
        <v>2.8524000000000002E+109</v>
      </c>
    </row>
    <row r="515" spans="18:18" x14ac:dyDescent="0.3">
      <c r="R515" s="14">
        <v>4.2785999999999999E+109</v>
      </c>
    </row>
    <row r="516" spans="18:18" x14ac:dyDescent="0.3">
      <c r="R516" s="14">
        <v>6.4178999999999998E+109</v>
      </c>
    </row>
    <row r="517" spans="18:18" x14ac:dyDescent="0.3">
      <c r="R517" s="14">
        <v>9.6268499999999992E+109</v>
      </c>
    </row>
    <row r="518" spans="18:18" x14ac:dyDescent="0.3">
      <c r="R518" s="14">
        <v>1.444028E+110</v>
      </c>
    </row>
    <row r="519" spans="18:18" x14ac:dyDescent="0.3">
      <c r="R519" s="14">
        <v>2.166042E+110</v>
      </c>
    </row>
    <row r="520" spans="18:18" x14ac:dyDescent="0.3">
      <c r="R520" s="14">
        <v>3.2490629999999998E+110</v>
      </c>
    </row>
    <row r="521" spans="18:18" x14ac:dyDescent="0.3">
      <c r="R521" s="14">
        <v>4.8735950000000001E+110</v>
      </c>
    </row>
    <row r="522" spans="18:18" x14ac:dyDescent="0.3">
      <c r="R522" s="14">
        <v>7.3103929999999997E+110</v>
      </c>
    </row>
    <row r="523" spans="18:18" x14ac:dyDescent="0.3">
      <c r="R523" s="14">
        <v>1.096559E+111</v>
      </c>
    </row>
    <row r="524" spans="18:18" x14ac:dyDescent="0.3">
      <c r="R524" s="14">
        <v>1.6448385000000001E+111</v>
      </c>
    </row>
    <row r="525" spans="18:18" x14ac:dyDescent="0.3">
      <c r="R525" s="14">
        <v>2.4672577999999999E+111</v>
      </c>
    </row>
    <row r="526" spans="18:18" x14ac:dyDescent="0.3">
      <c r="R526" s="14">
        <v>3.7008867000000001E+111</v>
      </c>
    </row>
    <row r="527" spans="18:18" x14ac:dyDescent="0.3">
      <c r="R527" s="14">
        <v>5.5513300999999996E+111</v>
      </c>
    </row>
    <row r="528" spans="18:18" x14ac:dyDescent="0.3">
      <c r="R528" s="14">
        <v>8.3269952000000004E+111</v>
      </c>
    </row>
    <row r="529" spans="18:18" x14ac:dyDescent="0.3">
      <c r="R529" s="14">
        <v>1.2491E+112</v>
      </c>
    </row>
    <row r="530" spans="18:18" x14ac:dyDescent="0.3">
      <c r="R530" s="14">
        <v>1.8737E+112</v>
      </c>
    </row>
    <row r="531" spans="18:18" x14ac:dyDescent="0.3">
      <c r="R531" s="14">
        <v>2.8105999999999999E+112</v>
      </c>
    </row>
    <row r="532" spans="18:18" x14ac:dyDescent="0.3">
      <c r="R532" s="14">
        <v>4.2159000000000002E+112</v>
      </c>
    </row>
    <row r="533" spans="18:18" x14ac:dyDescent="0.3">
      <c r="R533" s="14">
        <v>6.3238999999999998E+112</v>
      </c>
    </row>
    <row r="534" spans="18:18" x14ac:dyDescent="0.3">
      <c r="R534" s="14">
        <v>9.4859000000000008E+112</v>
      </c>
    </row>
    <row r="535" spans="18:18" x14ac:dyDescent="0.3">
      <c r="R535" s="14">
        <v>1.4228900000000001E+113</v>
      </c>
    </row>
    <row r="536" spans="18:18" x14ac:dyDescent="0.3">
      <c r="R536" s="14">
        <v>2.1343400000000001E+113</v>
      </c>
    </row>
    <row r="537" spans="18:18" x14ac:dyDescent="0.3">
      <c r="R537" s="14">
        <v>3.2015100000000002E+113</v>
      </c>
    </row>
    <row r="538" spans="18:18" x14ac:dyDescent="0.3">
      <c r="R538" s="14">
        <v>4.8022699999999998E+113</v>
      </c>
    </row>
    <row r="539" spans="18:18" x14ac:dyDescent="0.3">
      <c r="R539" s="14">
        <v>7.2034100000000006E+113</v>
      </c>
    </row>
    <row r="540" spans="18:18" x14ac:dyDescent="0.3">
      <c r="R540" s="14">
        <v>1.0805119999999999E+114</v>
      </c>
    </row>
    <row r="541" spans="18:18" x14ac:dyDescent="0.3">
      <c r="R541" s="14">
        <v>1.620768E+114</v>
      </c>
    </row>
    <row r="542" spans="18:18" x14ac:dyDescent="0.3">
      <c r="R542" s="14">
        <v>2.4311519999999999E+114</v>
      </c>
    </row>
    <row r="543" spans="18:18" x14ac:dyDescent="0.3">
      <c r="R543" s="14">
        <v>3.646728E+114</v>
      </c>
    </row>
    <row r="544" spans="18:18" x14ac:dyDescent="0.3">
      <c r="R544" s="14">
        <v>5.4700920000000003E+114</v>
      </c>
    </row>
    <row r="545" spans="18:18" x14ac:dyDescent="0.3">
      <c r="R545" s="14">
        <v>8.2051380000000005E+114</v>
      </c>
    </row>
    <row r="546" spans="18:18" x14ac:dyDescent="0.3">
      <c r="R546" s="14">
        <v>1.2307707E+115</v>
      </c>
    </row>
  </sheetData>
  <phoneticPr fontId="1" type="noConversion"/>
  <conditionalFormatting sqref="Q1:Q2 Q4:Q1048576">
    <cfRule type="duplicateValues" dxfId="4" priority="1"/>
  </conditionalFormatting>
  <conditionalFormatting sqref="R1:R1048576">
    <cfRule type="duplicateValues" dxfId="3" priority="5"/>
  </conditionalFormatting>
  <conditionalFormatting sqref="S1:S1048576">
    <cfRule type="duplicateValues" dxfId="2" priority="4"/>
  </conditionalFormatting>
  <conditionalFormatting sqref="T1:T1048576">
    <cfRule type="duplicateValues" dxfId="1" priority="3"/>
  </conditionalFormatting>
  <conditionalFormatting sqref="U1:U1048576">
    <cfRule type="duplicateValues" dxfId="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549"/>
  <sheetViews>
    <sheetView topLeftCell="B1" workbookViewId="0">
      <selection activeCell="F8" sqref="F8:I8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2" t="s">
        <v>709</v>
      </c>
      <c r="B1" s="103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4"/>
      <c r="B2" s="105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6" t="s">
        <v>710</v>
      </c>
      <c r="B6" s="106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F549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8" s="31" t="str">
        <f t="shared" ref="G8:I8" si="0">G549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8" s="31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1">VLOOKUP(R9,V:Y,4,FALSE)</f>
        <v>1E+20</v>
      </c>
      <c r="T9" s="29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3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4">Q10&amp;R10</f>
        <v>1.5해</v>
      </c>
      <c r="P10" s="15">
        <f t="shared" ref="P10:P73" si="5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1"/>
        <v>1E+20</v>
      </c>
      <c r="T10" s="29">
        <f t="shared" si="2"/>
        <v>20000000</v>
      </c>
      <c r="U10" s="29"/>
      <c r="V10" s="14" t="s">
        <v>651</v>
      </c>
      <c r="W10" s="14">
        <v>12</v>
      </c>
      <c r="X10" s="15">
        <f t="shared" si="3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6">F10&amp;","&amp;P11</f>
        <v>1E+20,1.5E+20,2.25E+20</v>
      </c>
      <c r="G11" s="6" t="str">
        <f t="shared" ref="G11:G74" si="7">G10&amp;","&amp;2</f>
        <v>2,2,2</v>
      </c>
      <c r="H11" s="6" t="str">
        <f t="shared" ref="H11:H74" si="8">H10&amp;","&amp;T11</f>
        <v>10000000,20000000,30000000</v>
      </c>
      <c r="I11" s="6" t="str">
        <f t="shared" ref="I11:I74" si="9">I10&amp;","&amp;O11</f>
        <v>1해,1.5해,2.25해</v>
      </c>
      <c r="J11" s="6" t="s">
        <v>717</v>
      </c>
      <c r="N11" s="14">
        <v>3</v>
      </c>
      <c r="O11" s="15" t="str">
        <f t="shared" si="4"/>
        <v>2.25해</v>
      </c>
      <c r="P11" s="15">
        <f t="shared" si="5"/>
        <v>2.25E+20</v>
      </c>
      <c r="Q11" s="15">
        <f t="shared" ref="Q11:Q74" si="10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1"/>
        <v>1E+20</v>
      </c>
      <c r="T11" s="29">
        <f t="shared" si="2"/>
        <v>30000000</v>
      </c>
      <c r="U11" s="29"/>
      <c r="V11" s="14" t="s">
        <v>652</v>
      </c>
      <c r="W11" s="14">
        <v>16</v>
      </c>
      <c r="X11" s="15">
        <f t="shared" si="3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6"/>
        <v>1E+20,1.5E+20,2.25E+20,3.375E+20</v>
      </c>
      <c r="G12" s="6" t="str">
        <f t="shared" si="7"/>
        <v>2,2,2,2</v>
      </c>
      <c r="H12" s="6" t="str">
        <f t="shared" si="8"/>
        <v>10000000,20000000,30000000,40000000</v>
      </c>
      <c r="I12" s="6" t="str">
        <f t="shared" si="9"/>
        <v>1해,1.5해,2.25해,3.375해</v>
      </c>
      <c r="J12" s="6" t="s">
        <v>717</v>
      </c>
      <c r="N12" s="14">
        <v>4</v>
      </c>
      <c r="O12" s="15" t="str">
        <f t="shared" si="4"/>
        <v>3.375해</v>
      </c>
      <c r="P12" s="15">
        <f t="shared" si="5"/>
        <v>3.375E+20</v>
      </c>
      <c r="Q12" s="15">
        <f t="shared" si="10"/>
        <v>3.375</v>
      </c>
      <c r="R12" s="14" t="str" cm="1">
        <f t="array" ref="R12">IF(AND(Q11&gt;1000,Q12&lt;2),INDEX(V:V,MATCH(R11,V:V,0)+1,0),R11)</f>
        <v>해</v>
      </c>
      <c r="S12" s="14" t="str">
        <f t="shared" si="1"/>
        <v>1E+20</v>
      </c>
      <c r="T12" s="29">
        <f t="shared" si="2"/>
        <v>40000000</v>
      </c>
      <c r="U12" s="29"/>
      <c r="V12" s="14" t="s">
        <v>61</v>
      </c>
      <c r="W12" s="14">
        <v>20</v>
      </c>
      <c r="X12" s="15">
        <f t="shared" si="3"/>
        <v>1E+20</v>
      </c>
      <c r="Y12" s="15" t="str">
        <f t="shared" ref="Y12:Y32" si="11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6"/>
        <v>1E+20,1.5E+20,2.25E+20,3.375E+20,5.0625E+20</v>
      </c>
      <c r="G13" s="6" t="str">
        <f t="shared" si="7"/>
        <v>2,2,2,2,2</v>
      </c>
      <c r="H13" s="6" t="str">
        <f t="shared" si="8"/>
        <v>10000000,20000000,30000000,40000000,50000000</v>
      </c>
      <c r="I13" s="6" t="str">
        <f t="shared" si="9"/>
        <v>1해,1.5해,2.25해,3.375해,5.0625해</v>
      </c>
      <c r="J13" s="6" t="s">
        <v>717</v>
      </c>
      <c r="N13" s="14">
        <v>5</v>
      </c>
      <c r="O13" s="15" t="str">
        <f t="shared" si="4"/>
        <v>5.0625해</v>
      </c>
      <c r="P13" s="15">
        <f t="shared" si="5"/>
        <v>5.0625E+20</v>
      </c>
      <c r="Q13" s="15">
        <f t="shared" si="10"/>
        <v>5.0625</v>
      </c>
      <c r="R13" s="14" t="str" cm="1">
        <f t="array" ref="R13">IF(AND(Q12&gt;1000,Q13&lt;2),INDEX(V:V,MATCH(R12,V:V,0)+1,0),R12)</f>
        <v>해</v>
      </c>
      <c r="S13" s="14" t="str">
        <f t="shared" si="1"/>
        <v>1E+20</v>
      </c>
      <c r="T13" s="29">
        <f t="shared" si="2"/>
        <v>50000000</v>
      </c>
      <c r="U13" s="29"/>
      <c r="V13" s="14" t="s">
        <v>50</v>
      </c>
      <c r="W13" s="14">
        <v>24</v>
      </c>
      <c r="X13" s="15">
        <f t="shared" si="3"/>
        <v>9.9999999999999998E+23</v>
      </c>
      <c r="Y13" s="15" t="str">
        <f t="shared" si="11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6"/>
        <v>1E+20,1.5E+20,2.25E+20,3.375E+20,5.0625E+20,7.5938E+20</v>
      </c>
      <c r="G14" s="6" t="str">
        <f t="shared" si="7"/>
        <v>2,2,2,2,2,2</v>
      </c>
      <c r="H14" s="6" t="str">
        <f t="shared" si="8"/>
        <v>10000000,20000000,30000000,40000000,50000000,60000000</v>
      </c>
      <c r="I14" s="6" t="str">
        <f t="shared" si="9"/>
        <v>1해,1.5해,2.25해,3.375해,5.0625해,7.5938해</v>
      </c>
      <c r="J14" s="6" t="s">
        <v>717</v>
      </c>
      <c r="N14" s="14">
        <v>6</v>
      </c>
      <c r="O14" s="15" t="str">
        <f t="shared" si="4"/>
        <v>7.5938해</v>
      </c>
      <c r="P14" s="15">
        <f t="shared" si="5"/>
        <v>7.5938E+20</v>
      </c>
      <c r="Q14" s="15">
        <f t="shared" si="10"/>
        <v>7.5937999999999999</v>
      </c>
      <c r="R14" s="14" t="str" cm="1">
        <f t="array" ref="R14">IF(AND(Q13&gt;1000,Q14&lt;2),INDEX(V:V,MATCH(R13,V:V,0)+1,0),R13)</f>
        <v>해</v>
      </c>
      <c r="S14" s="14" t="str">
        <f t="shared" si="1"/>
        <v>1E+20</v>
      </c>
      <c r="T14" s="29">
        <f t="shared" si="2"/>
        <v>60000000</v>
      </c>
      <c r="U14" s="29"/>
      <c r="V14" s="14" t="s">
        <v>33</v>
      </c>
      <c r="W14" s="14">
        <v>28</v>
      </c>
      <c r="X14" s="15">
        <f t="shared" si="3"/>
        <v>9.9999999999999996E+27</v>
      </c>
      <c r="Y14" s="15" t="str">
        <f t="shared" si="11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6"/>
        <v>1E+20,1.5E+20,2.25E+20,3.375E+20,5.0625E+20,7.5938E+20,1.13907E+21</v>
      </c>
      <c r="G15" s="6" t="str">
        <f t="shared" si="7"/>
        <v>2,2,2,2,2,2,2</v>
      </c>
      <c r="H15" s="6" t="str">
        <f t="shared" si="8"/>
        <v>10000000,20000000,30000000,40000000,50000000,60000000,70000000</v>
      </c>
      <c r="I15" s="6" t="str">
        <f t="shared" si="9"/>
        <v>1해,1.5해,2.25해,3.375해,5.0625해,7.5938해,11.3907해</v>
      </c>
      <c r="J15" s="6" t="s">
        <v>717</v>
      </c>
      <c r="N15" s="14">
        <v>7</v>
      </c>
      <c r="O15" s="15" t="str">
        <f t="shared" si="4"/>
        <v>11.3907해</v>
      </c>
      <c r="P15" s="15">
        <f t="shared" si="5"/>
        <v>1.1390700000000001E+21</v>
      </c>
      <c r="Q15" s="15">
        <f t="shared" si="10"/>
        <v>11.390700000000001</v>
      </c>
      <c r="R15" s="14" t="str" cm="1">
        <f t="array" ref="R15">IF(AND(Q14&gt;1000,Q15&lt;2),INDEX(V:V,MATCH(R14,V:V,0)+1,0),R14)</f>
        <v>해</v>
      </c>
      <c r="S15" s="14" t="str">
        <f t="shared" si="1"/>
        <v>1E+20</v>
      </c>
      <c r="T15" s="29">
        <f t="shared" si="2"/>
        <v>70000000</v>
      </c>
      <c r="U15" s="29"/>
      <c r="V15" s="14" t="s">
        <v>653</v>
      </c>
      <c r="W15" s="14">
        <v>32</v>
      </c>
      <c r="X15" s="15">
        <f t="shared" si="3"/>
        <v>1.0000000000000001E+32</v>
      </c>
      <c r="Y15" s="15" t="str">
        <f t="shared" si="11"/>
        <v>1E+32</v>
      </c>
    </row>
    <row r="16" spans="1:25" x14ac:dyDescent="0.3">
      <c r="C16" s="28"/>
      <c r="E16" s="14">
        <v>8</v>
      </c>
      <c r="F16" s="6" t="str">
        <f t="shared" si="6"/>
        <v>1E+20,1.5E+20,2.25E+20,3.375E+20,5.0625E+20,7.5938E+20,1.13907E+21,1.70861E+21</v>
      </c>
      <c r="G16" s="6" t="str">
        <f t="shared" si="7"/>
        <v>2,2,2,2,2,2,2,2</v>
      </c>
      <c r="H16" s="6" t="str">
        <f t="shared" si="8"/>
        <v>10000000,20000000,30000000,40000000,50000000,60000000,70000000,80000000</v>
      </c>
      <c r="I16" s="6" t="str">
        <f t="shared" si="9"/>
        <v>1해,1.5해,2.25해,3.375해,5.0625해,7.5938해,11.3907해,17.0861해</v>
      </c>
      <c r="J16" s="6" t="s">
        <v>717</v>
      </c>
      <c r="N16" s="14">
        <v>8</v>
      </c>
      <c r="O16" s="15" t="str">
        <f t="shared" si="4"/>
        <v>17.0861해</v>
      </c>
      <c r="P16" s="15">
        <f t="shared" si="5"/>
        <v>1.7086099999999999E+21</v>
      </c>
      <c r="Q16" s="15">
        <f t="shared" si="10"/>
        <v>17.086099999999998</v>
      </c>
      <c r="R16" s="14" t="str" cm="1">
        <f t="array" ref="R16">IF(AND(Q15&gt;1000,Q16&lt;2),INDEX(V:V,MATCH(R15,V:V,0)+1,0),R15)</f>
        <v>해</v>
      </c>
      <c r="S16" s="14" t="str">
        <f t="shared" si="1"/>
        <v>1E+20</v>
      </c>
      <c r="T16" s="29">
        <f t="shared" si="2"/>
        <v>80000000</v>
      </c>
      <c r="U16" s="29"/>
      <c r="V16" s="14" t="s">
        <v>654</v>
      </c>
      <c r="W16" s="14">
        <v>36</v>
      </c>
      <c r="X16" s="15">
        <f t="shared" si="3"/>
        <v>1E+36</v>
      </c>
      <c r="Y16" s="15" t="str">
        <f t="shared" si="11"/>
        <v>1E+36</v>
      </c>
    </row>
    <row r="17" spans="3:25" x14ac:dyDescent="0.3">
      <c r="C17" s="28"/>
      <c r="E17" s="14">
        <v>9</v>
      </c>
      <c r="F17" s="6" t="str">
        <f t="shared" si="6"/>
        <v>1E+20,1.5E+20,2.25E+20,3.375E+20,5.0625E+20,7.5938E+20,1.13907E+21,1.70861E+21,2.56292E+21</v>
      </c>
      <c r="G17" s="6" t="str">
        <f t="shared" si="7"/>
        <v>2,2,2,2,2,2,2,2,2</v>
      </c>
      <c r="H17" s="6" t="str">
        <f t="shared" si="8"/>
        <v>10000000,20000000,30000000,40000000,50000000,60000000,70000000,80000000,90000000</v>
      </c>
      <c r="I17" s="6" t="str">
        <f t="shared" si="9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4"/>
        <v>25.6292해</v>
      </c>
      <c r="P17" s="15">
        <f t="shared" si="5"/>
        <v>2.5629200000000003E+21</v>
      </c>
      <c r="Q17" s="15">
        <f t="shared" si="10"/>
        <v>25.629200000000001</v>
      </c>
      <c r="R17" s="14" t="str" cm="1">
        <f t="array" ref="R17">IF(AND(Q16&gt;1000,Q17&lt;2),INDEX(V:V,MATCH(R16,V:V,0)+1,0),R16)</f>
        <v>해</v>
      </c>
      <c r="S17" s="14" t="str">
        <f t="shared" si="1"/>
        <v>1E+20</v>
      </c>
      <c r="T17" s="29">
        <f t="shared" si="2"/>
        <v>90000000</v>
      </c>
      <c r="U17" s="29"/>
      <c r="V17" s="14" t="s">
        <v>655</v>
      </c>
      <c r="W17" s="14">
        <v>40</v>
      </c>
      <c r="X17" s="15">
        <f t="shared" si="3"/>
        <v>1E+40</v>
      </c>
      <c r="Y17" s="15" t="str">
        <f t="shared" si="11"/>
        <v>1E+40</v>
      </c>
    </row>
    <row r="18" spans="3:25" x14ac:dyDescent="0.3">
      <c r="C18" s="28"/>
      <c r="E18" s="14">
        <v>10</v>
      </c>
      <c r="F18" s="6" t="str">
        <f t="shared" si="6"/>
        <v>1E+20,1.5E+20,2.25E+20,3.375E+20,5.0625E+20,7.5938E+20,1.13907E+21,1.70861E+21,2.56292E+21,3.84438E+21</v>
      </c>
      <c r="G18" s="6" t="str">
        <f t="shared" si="7"/>
        <v>2,2,2,2,2,2,2,2,2,2</v>
      </c>
      <c r="H18" s="6" t="str">
        <f t="shared" si="8"/>
        <v>10000000,20000000,30000000,40000000,50000000,60000000,70000000,80000000,90000000,100000000</v>
      </c>
      <c r="I18" s="6" t="str">
        <f t="shared" si="9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4"/>
        <v>38.4438해</v>
      </c>
      <c r="P18" s="15">
        <f t="shared" si="5"/>
        <v>3.8443800000000001E+21</v>
      </c>
      <c r="Q18" s="15">
        <f t="shared" si="10"/>
        <v>38.443800000000003</v>
      </c>
      <c r="R18" s="14" t="str" cm="1">
        <f t="array" ref="R18">IF(AND(Q17&gt;1000,Q18&lt;2),INDEX(V:V,MATCH(R17,V:V,0)+1,0),R17)</f>
        <v>해</v>
      </c>
      <c r="S18" s="14" t="str">
        <f t="shared" si="1"/>
        <v>1E+20</v>
      </c>
      <c r="T18" s="29">
        <f t="shared" si="2"/>
        <v>100000000</v>
      </c>
      <c r="U18" s="29"/>
      <c r="V18" s="14" t="s">
        <v>656</v>
      </c>
      <c r="W18" s="14">
        <v>44</v>
      </c>
      <c r="X18" s="15">
        <f t="shared" si="3"/>
        <v>1.0000000000000001E+44</v>
      </c>
      <c r="Y18" s="15" t="str">
        <f t="shared" si="11"/>
        <v>1E+44</v>
      </c>
    </row>
    <row r="19" spans="3:25" x14ac:dyDescent="0.3">
      <c r="C19" s="28"/>
      <c r="E19" s="14">
        <v>11</v>
      </c>
      <c r="F19" s="6" t="str">
        <f t="shared" si="6"/>
        <v>1E+20,1.5E+20,2.25E+20,3.375E+20,5.0625E+20,7.5938E+20,1.13907E+21,1.70861E+21,2.56292E+21,3.84438E+21,5.76657E+21</v>
      </c>
      <c r="G19" s="6" t="str">
        <f t="shared" si="7"/>
        <v>2,2,2,2,2,2,2,2,2,2,2</v>
      </c>
      <c r="H19" s="6" t="str">
        <f t="shared" si="8"/>
        <v>10000000,20000000,30000000,40000000,50000000,60000000,70000000,80000000,90000000,100000000,110000000</v>
      </c>
      <c r="I19" s="6" t="str">
        <f t="shared" si="9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4"/>
        <v>57.6657해</v>
      </c>
      <c r="P19" s="15">
        <f t="shared" si="5"/>
        <v>5.7665699999999999E+21</v>
      </c>
      <c r="Q19" s="15">
        <f t="shared" si="10"/>
        <v>57.665700000000001</v>
      </c>
      <c r="R19" s="14" t="str" cm="1">
        <f t="array" ref="R19">IF(AND(Q18&gt;1000,Q19&lt;2),INDEX(V:V,MATCH(R18,V:V,0)+1,0),R18)</f>
        <v>해</v>
      </c>
      <c r="S19" s="14" t="str">
        <f t="shared" si="1"/>
        <v>1E+20</v>
      </c>
      <c r="T19" s="29">
        <f t="shared" si="2"/>
        <v>110000000</v>
      </c>
      <c r="U19" s="29"/>
      <c r="V19" s="14" t="s">
        <v>657</v>
      </c>
      <c r="W19" s="14">
        <v>48</v>
      </c>
      <c r="X19" s="15">
        <f t="shared" si="3"/>
        <v>1E+48</v>
      </c>
      <c r="Y19" s="15" t="str">
        <f t="shared" si="11"/>
        <v>1E+48</v>
      </c>
    </row>
    <row r="20" spans="3:25" x14ac:dyDescent="0.3">
      <c r="C20" s="28"/>
      <c r="E20" s="14">
        <v>12</v>
      </c>
      <c r="F20" s="6" t="str">
        <f t="shared" si="6"/>
        <v>1E+20,1.5E+20,2.25E+20,3.375E+20,5.0625E+20,7.5938E+20,1.13907E+21,1.70861E+21,2.56292E+21,3.84438E+21,5.76657E+21,8.64986E+21</v>
      </c>
      <c r="G20" s="6" t="str">
        <f t="shared" si="7"/>
        <v>2,2,2,2,2,2,2,2,2,2,2,2</v>
      </c>
      <c r="H20" s="6" t="str">
        <f t="shared" si="8"/>
        <v>10000000,20000000,30000000,40000000,50000000,60000000,70000000,80000000,90000000,100000000,110000000,120000000</v>
      </c>
      <c r="I20" s="6" t="str">
        <f t="shared" si="9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4"/>
        <v>86.4986해</v>
      </c>
      <c r="P20" s="15">
        <f t="shared" si="5"/>
        <v>8.6498600000000014E+21</v>
      </c>
      <c r="Q20" s="15">
        <f t="shared" si="10"/>
        <v>86.49860000000001</v>
      </c>
      <c r="R20" s="14" t="str" cm="1">
        <f t="array" ref="R20">IF(AND(Q19&gt;1000,Q20&lt;2),INDEX(V:V,MATCH(R19,V:V,0)+1,0),R19)</f>
        <v>해</v>
      </c>
      <c r="S20" s="14" t="str">
        <f t="shared" si="1"/>
        <v>1E+20</v>
      </c>
      <c r="T20" s="29">
        <f t="shared" si="2"/>
        <v>120000000</v>
      </c>
      <c r="U20" s="29"/>
      <c r="V20" s="14" t="s">
        <v>659</v>
      </c>
      <c r="W20" s="14">
        <v>52</v>
      </c>
      <c r="X20" s="15">
        <f t="shared" si="3"/>
        <v>9.9999999999999999E+51</v>
      </c>
      <c r="Y20" s="15" t="str">
        <f t="shared" si="11"/>
        <v>1E+52</v>
      </c>
    </row>
    <row r="21" spans="3:25" x14ac:dyDescent="0.3">
      <c r="C21" s="28"/>
      <c r="E21" s="14">
        <v>13</v>
      </c>
      <c r="F21" s="6" t="str">
        <f t="shared" si="6"/>
        <v>1E+20,1.5E+20,2.25E+20,3.375E+20,5.0625E+20,7.5938E+20,1.13907E+21,1.70861E+21,2.56292E+21,3.84438E+21,5.76657E+21,8.64986E+21,1.297479E+22</v>
      </c>
      <c r="G21" s="6" t="str">
        <f t="shared" si="7"/>
        <v>2,2,2,2,2,2,2,2,2,2,2,2,2</v>
      </c>
      <c r="H21" s="6" t="str">
        <f t="shared" si="8"/>
        <v>10000000,20000000,30000000,40000000,50000000,60000000,70000000,80000000,90000000,100000000,110000000,120000000,130000000</v>
      </c>
      <c r="I21" s="6" t="str">
        <f t="shared" si="9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4"/>
        <v>129.7479해</v>
      </c>
      <c r="P21" s="15">
        <f t="shared" si="5"/>
        <v>1.297479E+22</v>
      </c>
      <c r="Q21" s="15">
        <f t="shared" si="10"/>
        <v>129.74789999999999</v>
      </c>
      <c r="R21" s="14" t="str" cm="1">
        <f t="array" ref="R21">IF(AND(Q20&gt;1000,Q21&lt;2),INDEX(V:V,MATCH(R20,V:V,0)+1,0),R20)</f>
        <v>해</v>
      </c>
      <c r="S21" s="14" t="str">
        <f t="shared" si="1"/>
        <v>1E+20</v>
      </c>
      <c r="T21" s="29">
        <f t="shared" si="2"/>
        <v>130000000</v>
      </c>
      <c r="U21" s="29"/>
      <c r="V21" s="14" t="s">
        <v>660</v>
      </c>
      <c r="W21" s="14">
        <v>56</v>
      </c>
      <c r="X21" s="15">
        <f t="shared" si="3"/>
        <v>1.0000000000000001E+56</v>
      </c>
      <c r="Y21" s="15" t="str">
        <f t="shared" si="11"/>
        <v>1E+56</v>
      </c>
    </row>
    <row r="22" spans="3:25" x14ac:dyDescent="0.3">
      <c r="C22" s="28"/>
      <c r="E22" s="14">
        <v>14</v>
      </c>
      <c r="F22" s="6" t="str">
        <f t="shared" si="6"/>
        <v>1E+20,1.5E+20,2.25E+20,3.375E+20,5.0625E+20,7.5938E+20,1.13907E+21,1.70861E+21,2.56292E+21,3.84438E+21,5.76657E+21,8.64986E+21,1.297479E+22,1.946219E+22</v>
      </c>
      <c r="G22" s="6" t="str">
        <f t="shared" si="7"/>
        <v>2,2,2,2,2,2,2,2,2,2,2,2,2,2</v>
      </c>
      <c r="H22" s="6" t="str">
        <f t="shared" si="8"/>
        <v>10000000,20000000,30000000,40000000,50000000,60000000,70000000,80000000,90000000,100000000,110000000,120000000,130000000,140000000</v>
      </c>
      <c r="I22" s="6" t="str">
        <f t="shared" si="9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4"/>
        <v>194.6219해</v>
      </c>
      <c r="P22" s="15">
        <f t="shared" si="5"/>
        <v>1.9462190000000001E+22</v>
      </c>
      <c r="Q22" s="15">
        <f t="shared" si="10"/>
        <v>194.62190000000001</v>
      </c>
      <c r="R22" s="14" t="str" cm="1">
        <f t="array" ref="R22">IF(AND(Q21&gt;1000,Q22&lt;2),INDEX(V:V,MATCH(R21,V:V,0)+1,0),R21)</f>
        <v>해</v>
      </c>
      <c r="S22" s="14" t="str">
        <f t="shared" si="1"/>
        <v>1E+20</v>
      </c>
      <c r="T22" s="29">
        <f t="shared" si="2"/>
        <v>140000000</v>
      </c>
      <c r="U22" s="29"/>
      <c r="V22" s="14" t="s">
        <v>661</v>
      </c>
      <c r="W22" s="14">
        <v>60</v>
      </c>
      <c r="X22" s="15">
        <f t="shared" si="3"/>
        <v>9.9999999999999995E+59</v>
      </c>
      <c r="Y22" s="15" t="str">
        <f t="shared" si="11"/>
        <v>1E+60</v>
      </c>
    </row>
    <row r="23" spans="3:25" x14ac:dyDescent="0.3">
      <c r="E23" s="14">
        <v>15</v>
      </c>
      <c r="F23" s="6" t="str">
        <f t="shared" si="6"/>
        <v>1E+20,1.5E+20,2.25E+20,3.375E+20,5.0625E+20,7.5938E+20,1.13907E+21,1.70861E+21,2.56292E+21,3.84438E+21,5.76657E+21,8.64986E+21,1.297479E+22,1.946219E+22,2.919329E+22</v>
      </c>
      <c r="G23" s="6" t="str">
        <f t="shared" si="7"/>
        <v>2,2,2,2,2,2,2,2,2,2,2,2,2,2,2</v>
      </c>
      <c r="H23" s="6" t="str">
        <f t="shared" si="8"/>
        <v>10000000,20000000,30000000,40000000,50000000,60000000,70000000,80000000,90000000,100000000,110000000,120000000,130000000,140000000,250000000</v>
      </c>
      <c r="I23" s="6" t="str">
        <f t="shared" si="9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4"/>
        <v>291.9329해</v>
      </c>
      <c r="P23" s="15">
        <f t="shared" si="5"/>
        <v>2.9193289999999998E+22</v>
      </c>
      <c r="Q23" s="15">
        <f t="shared" si="10"/>
        <v>291.93289999999996</v>
      </c>
      <c r="R23" s="14" t="str" cm="1">
        <f t="array" ref="R23">IF(AND(Q22&gt;1000,Q23&lt;2),INDEX(V:V,MATCH(R22,V:V,0)+1,0),R22)</f>
        <v>해</v>
      </c>
      <c r="S23" s="14" t="str">
        <f t="shared" si="1"/>
        <v>1E+20</v>
      </c>
      <c r="T23" s="29">
        <f t="shared" si="2"/>
        <v>250000000</v>
      </c>
      <c r="U23" s="29"/>
      <c r="V23" s="14" t="s">
        <v>662</v>
      </c>
      <c r="W23" s="14">
        <v>64</v>
      </c>
      <c r="X23" s="15">
        <f t="shared" si="3"/>
        <v>1E+64</v>
      </c>
      <c r="Y23" s="15" t="str">
        <f t="shared" si="11"/>
        <v>1E+64</v>
      </c>
    </row>
    <row r="24" spans="3:25" x14ac:dyDescent="0.3">
      <c r="E24" s="14">
        <v>16</v>
      </c>
      <c r="F24" s="6" t="str">
        <f t="shared" si="6"/>
        <v>1E+20,1.5E+20,2.25E+20,3.375E+20,5.0625E+20,7.5938E+20,1.13907E+21,1.70861E+21,2.56292E+21,3.84438E+21,5.76657E+21,8.64986E+21,1.297479E+22,1.946219E+22,2.919329E+22,4.378994E+22</v>
      </c>
      <c r="G24" s="6" t="str">
        <f t="shared" si="7"/>
        <v>2,2,2,2,2,2,2,2,2,2,2,2,2,2,2,2</v>
      </c>
      <c r="H24" s="6" t="str">
        <f t="shared" si="8"/>
        <v>10000000,20000000,30000000,40000000,50000000,60000000,70000000,80000000,90000000,100000000,110000000,120000000,130000000,140000000,250000000,360000000</v>
      </c>
      <c r="I24" s="6" t="str">
        <f t="shared" si="9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4"/>
        <v>437.8994해</v>
      </c>
      <c r="P24" s="15">
        <f t="shared" si="5"/>
        <v>4.3789939999999993E+22</v>
      </c>
      <c r="Q24" s="15">
        <f t="shared" si="10"/>
        <v>437.89939999999996</v>
      </c>
      <c r="R24" s="14" t="str" cm="1">
        <f t="array" ref="R24">IF(AND(Q23&gt;1000,Q24&lt;2),INDEX(V:V,MATCH(R23,V:V,0)+1,0),R23)</f>
        <v>해</v>
      </c>
      <c r="S24" s="14" t="str">
        <f t="shared" si="1"/>
        <v>1E+20</v>
      </c>
      <c r="T24" s="29">
        <f t="shared" si="2"/>
        <v>360000000</v>
      </c>
      <c r="U24" s="29"/>
      <c r="V24" s="14" t="s">
        <v>663</v>
      </c>
      <c r="W24" s="14">
        <v>68</v>
      </c>
      <c r="X24" s="15">
        <f t="shared" si="3"/>
        <v>9.9999999999999995E+67</v>
      </c>
      <c r="Y24" s="15" t="str">
        <f t="shared" si="11"/>
        <v>1E+68</v>
      </c>
    </row>
    <row r="25" spans="3:25" x14ac:dyDescent="0.3">
      <c r="E25" s="14">
        <v>17</v>
      </c>
      <c r="F25" s="6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7"/>
        <v>2,2,2,2,2,2,2,2,2,2,2,2,2,2,2,2,2</v>
      </c>
      <c r="H25" s="6" t="str">
        <f t="shared" si="8"/>
        <v>10000000,20000000,30000000,40000000,50000000,60000000,70000000,80000000,90000000,100000000,110000000,120000000,130000000,140000000,250000000,360000000,370000000</v>
      </c>
      <c r="I25" s="6" t="str">
        <f t="shared" si="9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4"/>
        <v>656.8491해</v>
      </c>
      <c r="P25" s="15">
        <f t="shared" si="5"/>
        <v>6.5684910000000001E+22</v>
      </c>
      <c r="Q25" s="15">
        <f t="shared" si="10"/>
        <v>656.84910000000002</v>
      </c>
      <c r="R25" s="14" t="str" cm="1">
        <f t="array" ref="R25">IF(AND(Q24&gt;1000,Q25&lt;2),INDEX(V:V,MATCH(R24,V:V,0)+1,0),R24)</f>
        <v>해</v>
      </c>
      <c r="S25" s="14" t="str">
        <f t="shared" si="1"/>
        <v>1E+20</v>
      </c>
      <c r="T25" s="29">
        <f t="shared" si="2"/>
        <v>370000000</v>
      </c>
      <c r="U25" s="29"/>
      <c r="V25" s="14" t="s">
        <v>664</v>
      </c>
      <c r="W25" s="14">
        <v>72</v>
      </c>
      <c r="X25" s="15">
        <f t="shared" si="3"/>
        <v>9.9999999999999994E+71</v>
      </c>
      <c r="Y25" s="15" t="str">
        <f t="shared" si="11"/>
        <v>1E+72</v>
      </c>
    </row>
    <row r="26" spans="3:25" x14ac:dyDescent="0.3">
      <c r="E26" s="14">
        <v>18</v>
      </c>
      <c r="F26" s="6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7"/>
        <v>2,2,2,2,2,2,2,2,2,2,2,2,2,2,2,2,2,2</v>
      </c>
      <c r="H26" s="6" t="str">
        <f t="shared" si="8"/>
        <v>10000000,20000000,30000000,40000000,50000000,60000000,70000000,80000000,90000000,100000000,110000000,120000000,130000000,140000000,250000000,360000000,370000000,380000000</v>
      </c>
      <c r="I26" s="6" t="str">
        <f t="shared" si="9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4"/>
        <v>985.2737해</v>
      </c>
      <c r="P26" s="15">
        <f t="shared" si="5"/>
        <v>9.852737E+22</v>
      </c>
      <c r="Q26" s="15">
        <f t="shared" si="10"/>
        <v>985.27369999999996</v>
      </c>
      <c r="R26" s="14" t="str" cm="1">
        <f t="array" ref="R26">IF(AND(Q25&gt;1000,Q26&lt;2),INDEX(V:V,MATCH(R25,V:V,0)+1,0),R25)</f>
        <v>해</v>
      </c>
      <c r="S26" s="14" t="str">
        <f t="shared" si="1"/>
        <v>1E+20</v>
      </c>
      <c r="T26" s="29">
        <f t="shared" si="2"/>
        <v>380000000</v>
      </c>
      <c r="U26" s="29"/>
      <c r="V26" s="14" t="s">
        <v>665</v>
      </c>
      <c r="W26" s="14">
        <v>76</v>
      </c>
      <c r="X26" s="15">
        <f t="shared" si="3"/>
        <v>1E+76</v>
      </c>
      <c r="Y26" s="15" t="str">
        <f t="shared" si="11"/>
        <v>1E+76</v>
      </c>
    </row>
    <row r="27" spans="3:25" x14ac:dyDescent="0.3">
      <c r="E27" s="14">
        <v>19</v>
      </c>
      <c r="F27" s="6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7"/>
        <v>2,2,2,2,2,2,2,2,2,2,2,2,2,2,2,2,2,2,2</v>
      </c>
      <c r="H27" s="6" t="str">
        <f t="shared" si="8"/>
        <v>10000000,20000000,30000000,40000000,50000000,60000000,70000000,80000000,90000000,100000000,110000000,120000000,130000000,140000000,250000000,360000000,370000000,380000000,390000000</v>
      </c>
      <c r="I27" s="6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4"/>
        <v>1477.9106해</v>
      </c>
      <c r="P27" s="15">
        <f t="shared" si="5"/>
        <v>1.4779105999999999E+23</v>
      </c>
      <c r="Q27" s="15">
        <f t="shared" si="10"/>
        <v>1477.9105999999999</v>
      </c>
      <c r="R27" s="14" t="str" cm="1">
        <f t="array" ref="R27">IF(AND(Q26&gt;1000,Q27&lt;2),INDEX(V:V,MATCH(R26,V:V,0)+1,0),R26)</f>
        <v>해</v>
      </c>
      <c r="S27" s="14" t="str">
        <f t="shared" si="1"/>
        <v>1E+20</v>
      </c>
      <c r="T27" s="29">
        <f t="shared" si="2"/>
        <v>390000000</v>
      </c>
      <c r="U27" s="29"/>
      <c r="V27" s="14" t="s">
        <v>666</v>
      </c>
      <c r="W27" s="14">
        <v>80</v>
      </c>
      <c r="X27" s="15">
        <f t="shared" si="3"/>
        <v>1E+80</v>
      </c>
      <c r="Y27" s="15" t="str">
        <f t="shared" si="11"/>
        <v>1E+80</v>
      </c>
    </row>
    <row r="28" spans="3:25" x14ac:dyDescent="0.3">
      <c r="E28" s="14">
        <v>20</v>
      </c>
      <c r="F2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7"/>
        <v>2,2,2,2,2,2,2,2,2,2,2,2,2,2,2,2,2,2,2,2</v>
      </c>
      <c r="H28" s="6" t="str">
        <f t="shared" si="8"/>
        <v>10000000,20000000,30000000,40000000,50000000,60000000,70000000,80000000,90000000,100000000,110000000,120000000,130000000,140000000,250000000,360000000,370000000,380000000,390000000,400000000</v>
      </c>
      <c r="I28" s="6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4"/>
        <v>2216.8659해</v>
      </c>
      <c r="P28" s="15">
        <f t="shared" si="5"/>
        <v>2.2168658999999997E+23</v>
      </c>
      <c r="Q28" s="15">
        <f t="shared" si="10"/>
        <v>2216.8658999999998</v>
      </c>
      <c r="R28" s="14" t="str" cm="1">
        <f t="array" ref="R28">IF(AND(Q27&gt;1000,Q28&lt;2),INDEX(V:V,MATCH(R27,V:V,0)+1,0),R27)</f>
        <v>해</v>
      </c>
      <c r="S28" s="14" t="str">
        <f t="shared" si="1"/>
        <v>1E+20</v>
      </c>
      <c r="T28" s="29">
        <f t="shared" si="2"/>
        <v>400000000</v>
      </c>
      <c r="U28" s="29"/>
      <c r="V28" s="14" t="s">
        <v>667</v>
      </c>
      <c r="W28" s="14">
        <v>84</v>
      </c>
      <c r="X28" s="15">
        <f t="shared" si="3"/>
        <v>1.0000000000000001E+84</v>
      </c>
      <c r="Y28" s="15" t="str">
        <f t="shared" si="11"/>
        <v>1E+84</v>
      </c>
    </row>
    <row r="29" spans="3:25" x14ac:dyDescent="0.3">
      <c r="E29" s="14">
        <v>21</v>
      </c>
      <c r="F2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7"/>
        <v>2,2,2,2,2,2,2,2,2,2,2,2,2,2,2,2,2,2,2,2,2</v>
      </c>
      <c r="H29" s="6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4"/>
        <v>3325.2989해</v>
      </c>
      <c r="P29" s="15">
        <f t="shared" si="5"/>
        <v>3.3252989000000001E+23</v>
      </c>
      <c r="Q29" s="15">
        <f t="shared" si="10"/>
        <v>3325.2989000000002</v>
      </c>
      <c r="R29" s="14" t="str" cm="1">
        <f t="array" ref="R29">IF(AND(Q28&gt;1000,Q29&lt;2),INDEX(V:V,MATCH(R28,V:V,0)+1,0),R28)</f>
        <v>해</v>
      </c>
      <c r="S29" s="14" t="str">
        <f t="shared" si="1"/>
        <v>1E+20</v>
      </c>
      <c r="T29" s="29">
        <f t="shared" si="2"/>
        <v>410000000</v>
      </c>
      <c r="U29" s="29"/>
      <c r="V29" s="14" t="s">
        <v>649</v>
      </c>
      <c r="W29" s="14">
        <v>88</v>
      </c>
      <c r="X29" s="15">
        <f t="shared" si="3"/>
        <v>9.9999999999999996E+87</v>
      </c>
      <c r="Y29" s="15" t="str">
        <f t="shared" si="11"/>
        <v>1E+88</v>
      </c>
    </row>
    <row r="30" spans="3:25" x14ac:dyDescent="0.3">
      <c r="E30" s="14">
        <v>22</v>
      </c>
      <c r="F3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7"/>
        <v>2,2,2,2,2,2,2,2,2,2,2,2,2,2,2,2,2,2,2,2,2,2</v>
      </c>
      <c r="H30" s="6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5"/>
        <v>4.9879484000000002E+23</v>
      </c>
      <c r="Q30" s="15">
        <f t="shared" si="10"/>
        <v>4987.9484000000002</v>
      </c>
      <c r="R30" s="14" t="str" cm="1">
        <f t="array" ref="R30">IF(AND(Q29&gt;1000,Q30&lt;2),INDEX(V:V,MATCH(R29,V:V,0)+1,0),R29)</f>
        <v>해</v>
      </c>
      <c r="S30" s="14" t="str">
        <f t="shared" si="1"/>
        <v>1E+20</v>
      </c>
      <c r="T30" s="29">
        <f t="shared" si="2"/>
        <v>420000000</v>
      </c>
      <c r="U30" s="29"/>
      <c r="V30" s="14" t="s">
        <v>658</v>
      </c>
      <c r="W30" s="14">
        <v>92</v>
      </c>
      <c r="X30" s="15">
        <f t="shared" si="3"/>
        <v>1E+92</v>
      </c>
      <c r="Y30" s="15" t="str">
        <f t="shared" si="11"/>
        <v>1E+92</v>
      </c>
    </row>
    <row r="31" spans="3:25" x14ac:dyDescent="0.3">
      <c r="E31" s="14">
        <v>23</v>
      </c>
      <c r="F3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7"/>
        <v>2,2,2,2,2,2,2,2,2,2,2,2,2,2,2,2,2,2,2,2,2,2,2</v>
      </c>
      <c r="H3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2">Q31&amp;R31</f>
        <v>7481.9226해</v>
      </c>
      <c r="P31" s="15">
        <f t="shared" si="5"/>
        <v>7.4819226E+23</v>
      </c>
      <c r="Q31" s="15">
        <f t="shared" si="10"/>
        <v>7481.9225999999999</v>
      </c>
      <c r="R31" s="14" t="str" cm="1">
        <f t="array" ref="R31">IF(AND(Q30&gt;1000,Q31&lt;2),INDEX(V:V,MATCH(R30,V:V,0)+1,0),R30)</f>
        <v>해</v>
      </c>
      <c r="S31" s="14" t="str">
        <f t="shared" si="1"/>
        <v>1E+20</v>
      </c>
      <c r="T31" s="29">
        <f t="shared" si="2"/>
        <v>430000000</v>
      </c>
      <c r="U31" s="29"/>
      <c r="V31" s="14" t="s">
        <v>668</v>
      </c>
      <c r="W31" s="14">
        <v>96</v>
      </c>
      <c r="X31" s="15">
        <f t="shared" si="3"/>
        <v>1E+96</v>
      </c>
      <c r="Y31" s="15" t="str">
        <f t="shared" si="11"/>
        <v>1E+96</v>
      </c>
    </row>
    <row r="32" spans="3:25" x14ac:dyDescent="0.3">
      <c r="E32" s="14">
        <v>24</v>
      </c>
      <c r="F3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7"/>
        <v>2,2,2,2,2,2,2,2,2,2,2,2,2,2,2,2,2,2,2,2,2,2,2,2</v>
      </c>
      <c r="H3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2"/>
        <v>1.1223자</v>
      </c>
      <c r="P32" s="15">
        <f t="shared" si="5"/>
        <v>1.1223000000000001E+24</v>
      </c>
      <c r="Q32" s="15">
        <f t="shared" si="10"/>
        <v>1.1223000000000001</v>
      </c>
      <c r="R32" s="14" t="str" cm="1">
        <f t="array" ref="R32">IF(AND(Q31&gt;1000,Q32&lt;2),INDEX(V:V,MATCH(R31,V:V,0)+1,0),R31)</f>
        <v>자</v>
      </c>
      <c r="S32" s="14" t="str">
        <f t="shared" si="1"/>
        <v>1E+24</v>
      </c>
      <c r="T32" s="29">
        <f t="shared" si="2"/>
        <v>440000000</v>
      </c>
      <c r="U32" s="29"/>
      <c r="V32" s="14" t="s">
        <v>726</v>
      </c>
      <c r="W32" s="14">
        <v>100</v>
      </c>
      <c r="X32" s="15">
        <f t="shared" si="3"/>
        <v>1E+100</v>
      </c>
      <c r="Y32" s="15" t="str">
        <f t="shared" si="11"/>
        <v>1E+100</v>
      </c>
    </row>
    <row r="33" spans="5:34" x14ac:dyDescent="0.3">
      <c r="E33" s="14">
        <v>25</v>
      </c>
      <c r="F3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7"/>
        <v>2,2,2,2,2,2,2,2,2,2,2,2,2,2,2,2,2,2,2,2,2,2,2,2,2</v>
      </c>
      <c r="H3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2"/>
        <v>1.6835자</v>
      </c>
      <c r="P33" s="15">
        <f t="shared" si="5"/>
        <v>1.6834999999999999E+24</v>
      </c>
      <c r="Q33" s="15">
        <f t="shared" si="10"/>
        <v>1.6835</v>
      </c>
      <c r="R33" s="14" t="str" cm="1">
        <f t="array" ref="R33">IF(AND(Q32&gt;1000,Q33&lt;2),INDEX(V:V,MATCH(R32,V:V,0)+1,0),R32)</f>
        <v>자</v>
      </c>
      <c r="S33" s="14" t="str">
        <f t="shared" si="1"/>
        <v>1E+24</v>
      </c>
      <c r="T33" s="29">
        <f t="shared" si="2"/>
        <v>450000000</v>
      </c>
      <c r="U33" s="29"/>
      <c r="V33" s="14" t="s">
        <v>806</v>
      </c>
      <c r="W33" s="14">
        <v>104</v>
      </c>
      <c r="X33" s="15">
        <f t="shared" ref="X33:X34" si="13">POWER(10,W33)</f>
        <v>1E+104</v>
      </c>
      <c r="Y33" s="15" t="str">
        <f t="shared" ref="Y33:Y34" si="14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7"/>
        <v>2,2,2,2,2,2,2,2,2,2,2,2,2,2,2,2,2,2,2,2,2,2,2,2,2,2</v>
      </c>
      <c r="H3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2"/>
        <v>2.5253자</v>
      </c>
      <c r="P34" s="15">
        <f t="shared" si="5"/>
        <v>2.5253000000000001E+24</v>
      </c>
      <c r="Q34" s="15">
        <f t="shared" si="10"/>
        <v>2.5253000000000001</v>
      </c>
      <c r="R34" s="14" t="str" cm="1">
        <f t="array" ref="R34">IF(AND(Q33&gt;1000,Q34&lt;2),INDEX(V:V,MATCH(R33,V:V,0)+1,0),R33)</f>
        <v>자</v>
      </c>
      <c r="S34" s="14" t="str">
        <f t="shared" si="1"/>
        <v>1E+24</v>
      </c>
      <c r="T34" s="29">
        <f t="shared" si="2"/>
        <v>460000000</v>
      </c>
      <c r="U34" s="29"/>
      <c r="V34" s="14" t="s">
        <v>807</v>
      </c>
      <c r="W34" s="14">
        <v>108</v>
      </c>
      <c r="X34" s="15">
        <f t="shared" si="13"/>
        <v>1E+108</v>
      </c>
      <c r="Y34" s="15" t="str">
        <f t="shared" si="14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7"/>
        <v>2,2,2,2,2,2,2,2,2,2,2,2,2,2,2,2,2,2,2,2,2,2,2,2,2,2,2</v>
      </c>
      <c r="H3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2"/>
        <v>3.788자</v>
      </c>
      <c r="P35" s="15">
        <f t="shared" si="5"/>
        <v>3.7880000000000004E+24</v>
      </c>
      <c r="Q35" s="15">
        <f t="shared" si="10"/>
        <v>3.7880000000000003</v>
      </c>
      <c r="R35" s="14" t="str" cm="1">
        <f t="array" ref="R35">IF(AND(Q34&gt;1000,Q35&lt;2),INDEX(V:V,MATCH(R34,V:V,0)+1,0),R34)</f>
        <v>자</v>
      </c>
      <c r="S35" s="14" t="str">
        <f t="shared" si="1"/>
        <v>1E+24</v>
      </c>
      <c r="T35" s="29">
        <f t="shared" si="2"/>
        <v>470000000</v>
      </c>
      <c r="U35" s="29"/>
      <c r="V35" s="14" t="s">
        <v>912</v>
      </c>
      <c r="W35" s="14">
        <v>112</v>
      </c>
      <c r="X35" s="15">
        <f t="shared" ref="X35:X36" si="15">POWER(10,W35)</f>
        <v>9.9999999999999993E+111</v>
      </c>
      <c r="Y35" s="15" t="str">
        <f t="shared" ref="Y35:Y36" si="16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7"/>
        <v>2,2,2,2,2,2,2,2,2,2,2,2,2,2,2,2,2,2,2,2,2,2,2,2,2,2,2,2</v>
      </c>
      <c r="H3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2"/>
        <v>5.682자</v>
      </c>
      <c r="P36" s="15">
        <f t="shared" si="5"/>
        <v>5.6820000000000001E+24</v>
      </c>
      <c r="Q36" s="15">
        <f t="shared" si="10"/>
        <v>5.6820000000000004</v>
      </c>
      <c r="R36" s="14" t="str" cm="1">
        <f t="array" ref="R36">IF(AND(Q35&gt;1000,Q36&lt;2),INDEX(V:V,MATCH(R35,V:V,0)+1,0),R35)</f>
        <v>자</v>
      </c>
      <c r="S36" s="14" t="str">
        <f t="shared" si="1"/>
        <v>1E+24</v>
      </c>
      <c r="T36" s="29">
        <f t="shared" si="2"/>
        <v>480000000</v>
      </c>
      <c r="U36" s="29"/>
      <c r="V36" s="14" t="s">
        <v>913</v>
      </c>
      <c r="W36" s="14">
        <v>116</v>
      </c>
      <c r="X36" s="15">
        <f t="shared" si="15"/>
        <v>1E+116</v>
      </c>
      <c r="Y36" s="15" t="str">
        <f t="shared" si="16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7"/>
        <v>2,2,2,2,2,2,2,2,2,2,2,2,2,2,2,2,2,2,2,2,2,2,2,2,2,2,2,2,2</v>
      </c>
      <c r="H3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2"/>
        <v>8.523자</v>
      </c>
      <c r="P37" s="15">
        <f t="shared" si="5"/>
        <v>8.5229999999999996E+24</v>
      </c>
      <c r="Q37" s="15">
        <f t="shared" si="10"/>
        <v>8.5229999999999997</v>
      </c>
      <c r="R37" s="14" t="str" cm="1">
        <f t="array" ref="R37">IF(AND(Q36&gt;1000,Q37&lt;2),INDEX(V:V,MATCH(R36,V:V,0)+1,0),R36)</f>
        <v>자</v>
      </c>
      <c r="S37" s="14" t="str">
        <f t="shared" si="1"/>
        <v>1E+24</v>
      </c>
      <c r="T37" s="29">
        <f t="shared" si="2"/>
        <v>490000000</v>
      </c>
      <c r="U37" s="29"/>
      <c r="V37" s="7"/>
      <c r="W37" s="7"/>
      <c r="X37" s="7"/>
      <c r="Y37" s="7"/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7"/>
        <v>2,2,2,2,2,2,2,2,2,2,2,2,2,2,2,2,2,2,2,2,2,2,2,2,2,2,2,2,2,2</v>
      </c>
      <c r="H3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2"/>
        <v>12.7845자</v>
      </c>
      <c r="P38" s="15">
        <f t="shared" si="5"/>
        <v>1.2784499999999999E+25</v>
      </c>
      <c r="Q38" s="15">
        <f t="shared" si="10"/>
        <v>12.7845</v>
      </c>
      <c r="R38" s="14" t="str" cm="1">
        <f t="array" ref="R38">IF(AND(Q37&gt;1000,Q38&lt;2),INDEX(V:V,MATCH(R37,V:V,0)+1,0),R37)</f>
        <v>자</v>
      </c>
      <c r="S38" s="14" t="str">
        <f t="shared" si="1"/>
        <v>1E+24</v>
      </c>
      <c r="T38" s="29">
        <f t="shared" si="2"/>
        <v>500000000</v>
      </c>
      <c r="U38" s="29"/>
      <c r="V38" s="7"/>
      <c r="W38" s="7"/>
      <c r="X38" s="7"/>
      <c r="Y38" s="7"/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7"/>
        <v>2,2,2,2,2,2,2,2,2,2,2,2,2,2,2,2,2,2,2,2,2,2,2,2,2,2,2,2,2,2,2</v>
      </c>
      <c r="H3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2"/>
        <v>19.1768자</v>
      </c>
      <c r="P39" s="15">
        <f t="shared" si="5"/>
        <v>1.91768E+25</v>
      </c>
      <c r="Q39" s="15">
        <f t="shared" si="10"/>
        <v>19.1768</v>
      </c>
      <c r="R39" s="14" t="str" cm="1">
        <f t="array" ref="R39">IF(AND(Q38&gt;1000,Q39&lt;2),INDEX(V:V,MATCH(R38,V:V,0)+1,0),R38)</f>
        <v>자</v>
      </c>
      <c r="S39" s="14" t="str">
        <f t="shared" si="1"/>
        <v>1E+24</v>
      </c>
      <c r="T39" s="29">
        <f t="shared" si="2"/>
        <v>610000000</v>
      </c>
      <c r="U39" s="29"/>
      <c r="V39" s="7"/>
      <c r="W39" s="7"/>
      <c r="X39" s="7"/>
      <c r="Y39" s="7"/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7"/>
        <v>2,2,2,2,2,2,2,2,2,2,2,2,2,2,2,2,2,2,2,2,2,2,2,2,2,2,2,2,2,2,2,2</v>
      </c>
      <c r="H4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2"/>
        <v>28.7652자</v>
      </c>
      <c r="P40" s="15">
        <f t="shared" si="5"/>
        <v>2.8765200000000002E+25</v>
      </c>
      <c r="Q40" s="15">
        <f t="shared" si="10"/>
        <v>28.7652</v>
      </c>
      <c r="R40" s="14" t="str" cm="1">
        <f t="array" ref="R40">IF(AND(Q39&gt;1000,Q40&lt;2),INDEX(V:V,MATCH(R39,V:V,0)+1,0),R39)</f>
        <v>자</v>
      </c>
      <c r="S40" s="14" t="str">
        <f t="shared" si="1"/>
        <v>1E+24</v>
      </c>
      <c r="T40" s="29">
        <f t="shared" si="2"/>
        <v>620000000</v>
      </c>
      <c r="U40" s="2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7"/>
        <v>2,2,2,2,2,2,2,2,2,2,2,2,2,2,2,2,2,2,2,2,2,2,2,2,2,2,2,2,2,2,2,2,2</v>
      </c>
      <c r="H4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2"/>
        <v>43.1478자</v>
      </c>
      <c r="P41" s="15">
        <f t="shared" si="5"/>
        <v>4.31478E+25</v>
      </c>
      <c r="Q41" s="15">
        <f t="shared" si="10"/>
        <v>43.147799999999997</v>
      </c>
      <c r="R41" s="14" t="str" cm="1">
        <f t="array" ref="R41">IF(AND(Q40&gt;1000,Q41&lt;2),INDEX(V:V,MATCH(R40,V:V,0)+1,0),R40)</f>
        <v>자</v>
      </c>
      <c r="S41" s="14" t="str">
        <f t="shared" si="1"/>
        <v>1E+24</v>
      </c>
      <c r="T41" s="29">
        <f t="shared" si="2"/>
        <v>630000000</v>
      </c>
      <c r="U41" s="2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7"/>
        <v>2,2,2,2,2,2,2,2,2,2,2,2,2,2,2,2,2,2,2,2,2,2,2,2,2,2,2,2,2,2,2,2,2,2</v>
      </c>
      <c r="H4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2"/>
        <v>64.7217자</v>
      </c>
      <c r="P42" s="15">
        <f t="shared" si="5"/>
        <v>6.47217E+25</v>
      </c>
      <c r="Q42" s="15">
        <f t="shared" si="10"/>
        <v>64.721699999999998</v>
      </c>
      <c r="R42" s="14" t="str" cm="1">
        <f t="array" ref="R42">IF(AND(Q41&gt;1000,Q42&lt;2),INDEX(V:V,MATCH(R41,V:V,0)+1,0),R41)</f>
        <v>자</v>
      </c>
      <c r="S42" s="14" t="str">
        <f t="shared" si="1"/>
        <v>1E+24</v>
      </c>
      <c r="T42" s="29">
        <f t="shared" si="2"/>
        <v>640000000</v>
      </c>
      <c r="U42" s="2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7"/>
        <v>2,2,2,2,2,2,2,2,2,2,2,2,2,2,2,2,2,2,2,2,2,2,2,2,2,2,2,2,2,2,2,2,2,2,2</v>
      </c>
      <c r="H4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2"/>
        <v>97.0826자</v>
      </c>
      <c r="P43" s="15">
        <f t="shared" si="5"/>
        <v>9.7082600000000002E+25</v>
      </c>
      <c r="Q43" s="15">
        <f t="shared" si="10"/>
        <v>97.082599999999999</v>
      </c>
      <c r="R43" s="14" t="str" cm="1">
        <f t="array" ref="R43">IF(AND(Q42&gt;1000,Q43&lt;2),INDEX(V:V,MATCH(R42,V:V,0)+1,0),R42)</f>
        <v>자</v>
      </c>
      <c r="S43" s="14" t="str">
        <f t="shared" si="1"/>
        <v>1E+24</v>
      </c>
      <c r="T43" s="29">
        <f t="shared" si="2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7"/>
        <v>2,2,2,2,2,2,2,2,2,2,2,2,2,2,2,2,2,2,2,2,2,2,2,2,2,2,2,2,2,2,2,2,2,2,2,2</v>
      </c>
      <c r="H4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2"/>
        <v>145.6239자</v>
      </c>
      <c r="P44" s="15">
        <f t="shared" si="5"/>
        <v>1.4562389999999999E+26</v>
      </c>
      <c r="Q44" s="15">
        <f t="shared" si="10"/>
        <v>145.62389999999999</v>
      </c>
      <c r="R44" s="14" t="str" cm="1">
        <f t="array" ref="R44">IF(AND(Q43&gt;1000,Q44&lt;2),INDEX(V:V,MATCH(R43,V:V,0)+1,0),R43)</f>
        <v>자</v>
      </c>
      <c r="S44" s="14" t="str">
        <f t="shared" si="1"/>
        <v>1E+24</v>
      </c>
      <c r="T44" s="29">
        <f t="shared" si="2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7"/>
        <v>2,2,2,2,2,2,2,2,2,2,2,2,2,2,2,2,2,2,2,2,2,2,2,2,2,2,2,2,2,2,2,2,2,2,2,2,2</v>
      </c>
      <c r="H4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2"/>
        <v>218.4359자</v>
      </c>
      <c r="P45" s="15">
        <f t="shared" si="5"/>
        <v>2.1843590000000001E+26</v>
      </c>
      <c r="Q45" s="15">
        <f t="shared" si="10"/>
        <v>218.4359</v>
      </c>
      <c r="R45" s="14" t="str" cm="1">
        <f t="array" ref="R45">IF(AND(Q44&gt;1000,Q45&lt;2),INDEX(V:V,MATCH(R44,V:V,0)+1,0),R44)</f>
        <v>자</v>
      </c>
      <c r="S45" s="14" t="str">
        <f t="shared" si="1"/>
        <v>1E+24</v>
      </c>
      <c r="T45" s="29">
        <f t="shared" si="2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7"/>
        <v>2,2,2,2,2,2,2,2,2,2,2,2,2,2,2,2,2,2,2,2,2,2,2,2,2,2,2,2,2,2,2,2,2,2,2,2,2,2</v>
      </c>
      <c r="H4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2"/>
        <v>327.6539자</v>
      </c>
      <c r="P46" s="15">
        <f t="shared" si="5"/>
        <v>3.2765389999999996E+26</v>
      </c>
      <c r="Q46" s="15">
        <f t="shared" si="10"/>
        <v>327.65389999999996</v>
      </c>
      <c r="R46" s="14" t="str" cm="1">
        <f t="array" ref="R46">IF(AND(Q45&gt;1000,Q46&lt;2),INDEX(V:V,MATCH(R45,V:V,0)+1,0),R45)</f>
        <v>자</v>
      </c>
      <c r="S46" s="14" t="str">
        <f t="shared" si="1"/>
        <v>1E+24</v>
      </c>
      <c r="T46" s="29">
        <f t="shared" si="2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7"/>
        <v>2,2,2,2,2,2,2,2,2,2,2,2,2,2,2,2,2,2,2,2,2,2,2,2,2,2,2,2,2,2,2,2,2,2,2,2,2,2,2</v>
      </c>
      <c r="H4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2"/>
        <v>491.4809자</v>
      </c>
      <c r="P47" s="15">
        <f t="shared" si="5"/>
        <v>4.9148089999999994E+26</v>
      </c>
      <c r="Q47" s="15">
        <f t="shared" si="10"/>
        <v>491.48089999999996</v>
      </c>
      <c r="R47" s="14" t="str" cm="1">
        <f t="array" ref="R47">IF(AND(Q46&gt;1000,Q47&lt;2),INDEX(V:V,MATCH(R46,V:V,0)+1,0),R46)</f>
        <v>자</v>
      </c>
      <c r="S47" s="14" t="str">
        <f t="shared" si="1"/>
        <v>1E+24</v>
      </c>
      <c r="T47" s="29">
        <f t="shared" si="2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7"/>
        <v>2,2,2,2,2,2,2,2,2,2,2,2,2,2,2,2,2,2,2,2,2,2,2,2,2,2,2,2,2,2,2,2,2,2,2,2,2,2,2,2</v>
      </c>
      <c r="H4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2"/>
        <v>737.2214자</v>
      </c>
      <c r="P48" s="15">
        <f t="shared" si="5"/>
        <v>7.3722139999999999E+26</v>
      </c>
      <c r="Q48" s="15">
        <f t="shared" si="10"/>
        <v>737.22140000000002</v>
      </c>
      <c r="R48" s="14" t="str" cm="1">
        <f t="array" ref="R48">IF(AND(Q47&gt;1000,Q48&lt;2),INDEX(V:V,MATCH(R47,V:V,0)+1,0),R47)</f>
        <v>자</v>
      </c>
      <c r="S48" s="14" t="str">
        <f t="shared" si="1"/>
        <v>1E+24</v>
      </c>
      <c r="T48" s="29">
        <f t="shared" si="2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7"/>
        <v>2,2,2,2,2,2,2,2,2,2,2,2,2,2,2,2,2,2,2,2,2,2,2,2,2,2,2,2,2,2,2,2,2,2,2,2,2,2,2,2,2</v>
      </c>
      <c r="H4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2"/>
        <v>1105.8321자</v>
      </c>
      <c r="P49" s="15">
        <f t="shared" si="5"/>
        <v>1.1058321E+27</v>
      </c>
      <c r="Q49" s="15">
        <f t="shared" si="10"/>
        <v>1105.8321000000001</v>
      </c>
      <c r="R49" s="14" t="str" cm="1">
        <f t="array" ref="R49">IF(AND(Q48&gt;1000,Q49&lt;2),INDEX(V:V,MATCH(R48,V:V,0)+1,0),R48)</f>
        <v>자</v>
      </c>
      <c r="S49" s="14" t="str">
        <f t="shared" si="1"/>
        <v>1E+24</v>
      </c>
      <c r="T49" s="29">
        <f t="shared" si="2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7"/>
        <v>2,2,2,2,2,2,2,2,2,2,2,2,2,2,2,2,2,2,2,2,2,2,2,2,2,2,2,2,2,2,2,2,2,2,2,2,2,2,2,2,2,2</v>
      </c>
      <c r="H5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2"/>
        <v>1658.7482자</v>
      </c>
      <c r="P50" s="15">
        <f t="shared" si="5"/>
        <v>1.6587482E+27</v>
      </c>
      <c r="Q50" s="15">
        <f t="shared" si="10"/>
        <v>1658.7482</v>
      </c>
      <c r="R50" s="14" t="str" cm="1">
        <f t="array" ref="R50">IF(AND(Q49&gt;1000,Q50&lt;2),INDEX(V:V,MATCH(R49,V:V,0)+1,0),R49)</f>
        <v>자</v>
      </c>
      <c r="S50" s="14" t="str">
        <f t="shared" si="1"/>
        <v>1E+24</v>
      </c>
      <c r="T50" s="29">
        <f t="shared" si="2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7"/>
        <v>2,2,2,2,2,2,2,2,2,2,2,2,2,2,2,2,2,2,2,2,2,2,2,2,2,2,2,2,2,2,2,2,2,2,2,2,2,2,2,2,2,2,2</v>
      </c>
      <c r="H5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2"/>
        <v>2488.1223자</v>
      </c>
      <c r="P51" s="15">
        <f t="shared" si="5"/>
        <v>2.4881222999999997E+27</v>
      </c>
      <c r="Q51" s="15">
        <f t="shared" si="10"/>
        <v>2488.1223</v>
      </c>
      <c r="R51" s="14" t="str" cm="1">
        <f t="array" ref="R51">IF(AND(Q50&gt;1000,Q51&lt;2),INDEX(V:V,MATCH(R50,V:V,0)+1,0),R50)</f>
        <v>자</v>
      </c>
      <c r="S51" s="14" t="str">
        <f t="shared" si="1"/>
        <v>1E+24</v>
      </c>
      <c r="T51" s="29">
        <f t="shared" si="2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7"/>
        <v>2,2,2,2,2,2,2,2,2,2,2,2,2,2,2,2,2,2,2,2,2,2,2,2,2,2,2,2,2,2,2,2,2,2,2,2,2,2,2,2,2,2,2,2</v>
      </c>
      <c r="H5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2"/>
        <v>3732.1835자</v>
      </c>
      <c r="P52" s="15">
        <f t="shared" si="5"/>
        <v>3.7321835E+27</v>
      </c>
      <c r="Q52" s="15">
        <f t="shared" si="10"/>
        <v>3732.1835000000001</v>
      </c>
      <c r="R52" s="14" t="str" cm="1">
        <f t="array" ref="R52">IF(AND(Q51&gt;1000,Q52&lt;2),INDEX(V:V,MATCH(R51,V:V,0)+1,0),R51)</f>
        <v>자</v>
      </c>
      <c r="S52" s="14" t="str">
        <f t="shared" si="1"/>
        <v>1E+24</v>
      </c>
      <c r="T52" s="29">
        <f t="shared" si="2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7"/>
        <v>2,2,2,2,2,2,2,2,2,2,2,2,2,2,2,2,2,2,2,2,2,2,2,2,2,2,2,2,2,2,2,2,2,2,2,2,2,2,2,2,2,2,2,2,2</v>
      </c>
      <c r="H5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2"/>
        <v>5598.2753자</v>
      </c>
      <c r="P53" s="15">
        <f t="shared" si="5"/>
        <v>5.5982752999999996E+27</v>
      </c>
      <c r="Q53" s="15">
        <f t="shared" si="10"/>
        <v>5598.2753000000002</v>
      </c>
      <c r="R53" s="14" t="str" cm="1">
        <f t="array" ref="R53">IF(AND(Q52&gt;1000,Q53&lt;2),INDEX(V:V,MATCH(R52,V:V,0)+1,0),R52)</f>
        <v>자</v>
      </c>
      <c r="S53" s="14" t="str">
        <f t="shared" si="1"/>
        <v>1E+24</v>
      </c>
      <c r="T53" s="29">
        <f t="shared" si="2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7"/>
        <v>2,2,2,2,2,2,2,2,2,2,2,2,2,2,2,2,2,2,2,2,2,2,2,2,2,2,2,2,2,2,2,2,2,2,2,2,2,2,2,2,2,2,2,2,2,2</v>
      </c>
      <c r="H5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2"/>
        <v>8397.413자</v>
      </c>
      <c r="P54" s="15">
        <f t="shared" si="5"/>
        <v>8.3974129999999982E+27</v>
      </c>
      <c r="Q54" s="15">
        <f t="shared" si="10"/>
        <v>8397.4129999999986</v>
      </c>
      <c r="R54" s="14" t="str" cm="1">
        <f t="array" ref="R54">IF(AND(Q53&gt;1000,Q54&lt;2),INDEX(V:V,MATCH(R53,V:V,0)+1,0),R53)</f>
        <v>자</v>
      </c>
      <c r="S54" s="14" t="str">
        <f t="shared" si="1"/>
        <v>1E+24</v>
      </c>
      <c r="T54" s="29">
        <f t="shared" si="2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7"/>
        <v>2,2,2,2,2,2,2,2,2,2,2,2,2,2,2,2,2,2,2,2,2,2,2,2,2,2,2,2,2,2,2,2,2,2,2,2,2,2,2,2,2,2,2,2,2,2,2</v>
      </c>
      <c r="H5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2"/>
        <v>1.2597양</v>
      </c>
      <c r="P55" s="15">
        <f t="shared" si="5"/>
        <v>1.2596999999999999E+28</v>
      </c>
      <c r="Q55" s="15">
        <f t="shared" si="10"/>
        <v>1.2597</v>
      </c>
      <c r="R55" s="14" t="str" cm="1">
        <f t="array" ref="R55">IF(AND(Q54&gt;1000,Q55&lt;2),INDEX(V:V,MATCH(R54,V:V,0)+1,0),R54)</f>
        <v>양</v>
      </c>
      <c r="S55" s="14" t="str">
        <f t="shared" si="1"/>
        <v>1E+28</v>
      </c>
      <c r="T55" s="29">
        <f t="shared" si="2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7"/>
        <v>2,2,2,2,2,2,2,2,2,2,2,2,2,2,2,2,2,2,2,2,2,2,2,2,2,2,2,2,2,2,2,2,2,2,2,2,2,2,2,2,2,2,2,2,2,2,2,2</v>
      </c>
      <c r="H5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2"/>
        <v>1.8896양</v>
      </c>
      <c r="P56" s="15">
        <f t="shared" si="5"/>
        <v>1.8895999999999998E+28</v>
      </c>
      <c r="Q56" s="15">
        <f t="shared" si="10"/>
        <v>1.8895999999999999</v>
      </c>
      <c r="R56" s="14" t="str" cm="1">
        <f t="array" ref="R56">IF(AND(Q55&gt;1000,Q56&lt;2),INDEX(V:V,MATCH(R55,V:V,0)+1,0),R55)</f>
        <v>양</v>
      </c>
      <c r="S56" s="14" t="str">
        <f t="shared" si="1"/>
        <v>1E+28</v>
      </c>
      <c r="T56" s="29">
        <f t="shared" si="2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7"/>
        <v>2,2,2,2,2,2,2,2,2,2,2,2,2,2,2,2,2,2,2,2,2,2,2,2,2,2,2,2,2,2,2,2,2,2,2,2,2,2,2,2,2,2,2,2,2,2,2,2,2</v>
      </c>
      <c r="H5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2"/>
        <v>2.8344양</v>
      </c>
      <c r="P57" s="15">
        <f t="shared" si="5"/>
        <v>2.8343999999999998E+28</v>
      </c>
      <c r="Q57" s="15">
        <f t="shared" si="10"/>
        <v>2.8344</v>
      </c>
      <c r="R57" s="14" t="str" cm="1">
        <f t="array" ref="R57">IF(AND(Q56&gt;1000,Q57&lt;2),INDEX(V:V,MATCH(R56,V:V,0)+1,0),R56)</f>
        <v>양</v>
      </c>
      <c r="S57" s="14" t="str">
        <f t="shared" si="1"/>
        <v>1E+28</v>
      </c>
      <c r="T57" s="29">
        <f t="shared" si="2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7"/>
        <v>2,2,2,2,2,2,2,2,2,2,2,2,2,2,2,2,2,2,2,2,2,2,2,2,2,2,2,2,2,2,2,2,2,2,2,2,2,2,2,2,2,2,2,2,2,2,2,2,2,2</v>
      </c>
      <c r="H5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2"/>
        <v>4.2516양</v>
      </c>
      <c r="P58" s="15">
        <f t="shared" si="5"/>
        <v>4.2515999999999999E+28</v>
      </c>
      <c r="Q58" s="15">
        <f t="shared" si="10"/>
        <v>4.2515999999999998</v>
      </c>
      <c r="R58" s="14" t="str" cm="1">
        <f t="array" ref="R58">IF(AND(Q57&gt;1000,Q58&lt;2),INDEX(V:V,MATCH(R57,V:V,0)+1,0),R57)</f>
        <v>양</v>
      </c>
      <c r="S58" s="14" t="str">
        <f t="shared" si="1"/>
        <v>1E+28</v>
      </c>
      <c r="T58" s="29">
        <f t="shared" si="2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7"/>
        <v>2,2,2,2,2,2,2,2,2,2,2,2,2,2,2,2,2,2,2,2,2,2,2,2,2,2,2,2,2,2,2,2,2,2,2,2,2,2,2,2,2,2,2,2,2,2,2,2,2,2,2</v>
      </c>
      <c r="H5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2"/>
        <v>6.3774양</v>
      </c>
      <c r="P59" s="15">
        <f t="shared" si="5"/>
        <v>6.3773999999999994E+28</v>
      </c>
      <c r="Q59" s="15">
        <f t="shared" si="10"/>
        <v>6.3773999999999997</v>
      </c>
      <c r="R59" s="14" t="str" cm="1">
        <f t="array" ref="R59">IF(AND(Q58&gt;1000,Q59&lt;2),INDEX(V:V,MATCH(R58,V:V,0)+1,0),R58)</f>
        <v>양</v>
      </c>
      <c r="S59" s="14" t="str">
        <f t="shared" si="1"/>
        <v>1E+28</v>
      </c>
      <c r="T59" s="29">
        <f t="shared" si="2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7"/>
        <v>2,2,2,2,2,2,2,2,2,2,2,2,2,2,2,2,2,2,2,2,2,2,2,2,2,2,2,2,2,2,2,2,2,2,2,2,2,2,2,2,2,2,2,2,2,2,2,2,2,2,2,2</v>
      </c>
      <c r="H6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2"/>
        <v>9.5661양</v>
      </c>
      <c r="P60" s="15">
        <f t="shared" si="5"/>
        <v>9.5661000000000009E+28</v>
      </c>
      <c r="Q60" s="15">
        <f t="shared" si="10"/>
        <v>9.5661000000000005</v>
      </c>
      <c r="R60" s="14" t="str" cm="1">
        <f t="array" ref="R60">IF(AND(Q59&gt;1000,Q60&lt;2),INDEX(V:V,MATCH(R59,V:V,0)+1,0),R59)</f>
        <v>양</v>
      </c>
      <c r="S60" s="14" t="str">
        <f t="shared" si="1"/>
        <v>1E+28</v>
      </c>
      <c r="T60" s="29">
        <f t="shared" si="2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7"/>
        <v>2,2,2,2,2,2,2,2,2,2,2,2,2,2,2,2,2,2,2,2,2,2,2,2,2,2,2,2,2,2,2,2,2,2,2,2,2,2,2,2,2,2,2,2,2,2,2,2,2,2,2,2,2</v>
      </c>
      <c r="H6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2"/>
        <v>14.3492양</v>
      </c>
      <c r="P61" s="15">
        <f t="shared" si="5"/>
        <v>1.4349199999999999E+29</v>
      </c>
      <c r="Q61" s="15">
        <f t="shared" si="10"/>
        <v>14.3492</v>
      </c>
      <c r="R61" s="14" t="str" cm="1">
        <f t="array" ref="R61">IF(AND(Q60&gt;1000,Q61&lt;2),INDEX(V:V,MATCH(R60,V:V,0)+1,0),R60)</f>
        <v>양</v>
      </c>
      <c r="S61" s="14" t="str">
        <f t="shared" si="1"/>
        <v>1E+28</v>
      </c>
      <c r="T61" s="29">
        <f t="shared" si="2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7"/>
        <v>2,2,2,2,2,2,2,2,2,2,2,2,2,2,2,2,2,2,2,2,2,2,2,2,2,2,2,2,2,2,2,2,2,2,2,2,2,2,2,2,2,2,2,2,2,2,2,2,2,2,2,2,2,2</v>
      </c>
      <c r="H6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2"/>
        <v>21.5238양</v>
      </c>
      <c r="P62" s="15">
        <f t="shared" si="5"/>
        <v>2.1523800000000001E+29</v>
      </c>
      <c r="Q62" s="15">
        <f t="shared" si="10"/>
        <v>21.523800000000001</v>
      </c>
      <c r="R62" s="14" t="str" cm="1">
        <f t="array" ref="R62">IF(AND(Q61&gt;1000,Q62&lt;2),INDEX(V:V,MATCH(R61,V:V,0)+1,0),R61)</f>
        <v>양</v>
      </c>
      <c r="S62" s="14" t="str">
        <f t="shared" si="1"/>
        <v>1E+28</v>
      </c>
      <c r="T62" s="29">
        <f t="shared" si="2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7"/>
        <v>2,2,2,2,2,2,2,2,2,2,2,2,2,2,2,2,2,2,2,2,2,2,2,2,2,2,2,2,2,2,2,2,2,2,2,2,2,2,2,2,2,2,2,2,2,2,2,2,2,2,2,2,2,2,2</v>
      </c>
      <c r="H6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2"/>
        <v>32.2857양</v>
      </c>
      <c r="P63" s="15">
        <f t="shared" si="5"/>
        <v>3.2285699999999998E+29</v>
      </c>
      <c r="Q63" s="15">
        <f t="shared" si="10"/>
        <v>32.285699999999999</v>
      </c>
      <c r="R63" s="14" t="str" cm="1">
        <f t="array" ref="R63">IF(AND(Q62&gt;1000,Q63&lt;2),INDEX(V:V,MATCH(R62,V:V,0)+1,0),R62)</f>
        <v>양</v>
      </c>
      <c r="S63" s="14" t="str">
        <f t="shared" si="1"/>
        <v>1E+28</v>
      </c>
      <c r="T63" s="29">
        <f t="shared" si="2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7"/>
        <v>2,2,2,2,2,2,2,2,2,2,2,2,2,2,2,2,2,2,2,2,2,2,2,2,2,2,2,2,2,2,2,2,2,2,2,2,2,2,2,2,2,2,2,2,2,2,2,2,2,2,2,2,2,2,2,2</v>
      </c>
      <c r="H6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2"/>
        <v>48.4286양</v>
      </c>
      <c r="P64" s="15">
        <f t="shared" si="5"/>
        <v>4.8428600000000003E+29</v>
      </c>
      <c r="Q64" s="15">
        <f t="shared" si="10"/>
        <v>48.428600000000003</v>
      </c>
      <c r="R64" s="14" t="str" cm="1">
        <f t="array" ref="R64">IF(AND(Q63&gt;1000,Q64&lt;2),INDEX(V:V,MATCH(R63,V:V,0)+1,0),R63)</f>
        <v>양</v>
      </c>
      <c r="S64" s="14" t="str">
        <f t="shared" si="1"/>
        <v>1E+28</v>
      </c>
      <c r="T64" s="29">
        <f t="shared" si="2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7"/>
        <v>2,2,2,2,2,2,2,2,2,2,2,2,2,2,2,2,2,2,2,2,2,2,2,2,2,2,2,2,2,2,2,2,2,2,2,2,2,2,2,2,2,2,2,2,2,2,2,2,2,2,2,2,2,2,2,2,2</v>
      </c>
      <c r="H6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2"/>
        <v>72.6429양</v>
      </c>
      <c r="P65" s="15">
        <f t="shared" si="5"/>
        <v>7.2642899999999997E+29</v>
      </c>
      <c r="Q65" s="15">
        <f t="shared" si="10"/>
        <v>72.642899999999997</v>
      </c>
      <c r="R65" s="14" t="str" cm="1">
        <f t="array" ref="R65">IF(AND(Q64&gt;1000,Q65&lt;2),INDEX(V:V,MATCH(R64,V:V,0)+1,0),R64)</f>
        <v>양</v>
      </c>
      <c r="S65" s="14" t="str">
        <f t="shared" si="1"/>
        <v>1E+28</v>
      </c>
      <c r="T65" s="29">
        <f t="shared" si="2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7"/>
        <v>2,2,2,2,2,2,2,2,2,2,2,2,2,2,2,2,2,2,2,2,2,2,2,2,2,2,2,2,2,2,2,2,2,2,2,2,2,2,2,2,2,2,2,2,2,2,2,2,2,2,2,2,2,2,2,2,2,2</v>
      </c>
      <c r="H6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2"/>
        <v>108.9644양</v>
      </c>
      <c r="P66" s="15">
        <f t="shared" si="5"/>
        <v>1.089644E+30</v>
      </c>
      <c r="Q66" s="15">
        <f t="shared" si="10"/>
        <v>108.9644</v>
      </c>
      <c r="R66" s="14" t="str" cm="1">
        <f t="array" ref="R66">IF(AND(Q65&gt;1000,Q66&lt;2),INDEX(V:V,MATCH(R65,V:V,0)+1,0),R65)</f>
        <v>양</v>
      </c>
      <c r="S66" s="14" t="str">
        <f t="shared" si="1"/>
        <v>1E+28</v>
      </c>
      <c r="T66" s="29">
        <f t="shared" si="2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7"/>
        <v>2,2,2,2,2,2,2,2,2,2,2,2,2,2,2,2,2,2,2,2,2,2,2,2,2,2,2,2,2,2,2,2,2,2,2,2,2,2,2,2,2,2,2,2,2,2,2,2,2,2,2,2,2,2,2,2,2,2,2</v>
      </c>
      <c r="H6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2"/>
        <v>163.4466양</v>
      </c>
      <c r="P67" s="15">
        <f t="shared" si="5"/>
        <v>1.6344659999999998E+30</v>
      </c>
      <c r="Q67" s="15">
        <f t="shared" si="10"/>
        <v>163.44659999999999</v>
      </c>
      <c r="R67" s="14" t="str" cm="1">
        <f t="array" ref="R67">IF(AND(Q66&gt;1000,Q67&lt;2),INDEX(V:V,MATCH(R66,V:V,0)+1,0),R66)</f>
        <v>양</v>
      </c>
      <c r="S67" s="14" t="str">
        <f t="shared" si="1"/>
        <v>1E+28</v>
      </c>
      <c r="T67" s="29">
        <f t="shared" si="2"/>
        <v>1990000000</v>
      </c>
      <c r="U67" s="29"/>
    </row>
    <row r="68" spans="5:34" x14ac:dyDescent="0.3">
      <c r="E68" s="14">
        <v>60</v>
      </c>
      <c r="F6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7"/>
        <v>2,2,2,2,2,2,2,2,2,2,2,2,2,2,2,2,2,2,2,2,2,2,2,2,2,2,2,2,2,2,2,2,2,2,2,2,2,2,2,2,2,2,2,2,2,2,2,2,2,2,2,2,2,2,2,2,2,2,2,2</v>
      </c>
      <c r="H6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5"/>
        <v>2.4516989999999999E+30</v>
      </c>
      <c r="Q68" s="15">
        <f t="shared" si="10"/>
        <v>245.16990000000001</v>
      </c>
      <c r="R68" s="14" t="str" cm="1">
        <f t="array" ref="R68">IF(AND(Q67&gt;1000,Q68&lt;2),INDEX(V:V,MATCH(R67,V:V,0)+1,0),R67)</f>
        <v>양</v>
      </c>
      <c r="S68" s="14" t="str">
        <f t="shared" si="1"/>
        <v>1E+28</v>
      </c>
      <c r="T68" s="29">
        <f t="shared" si="2"/>
        <v>2000000000</v>
      </c>
      <c r="U68" s="29"/>
    </row>
    <row r="69" spans="5:34" x14ac:dyDescent="0.3">
      <c r="E69" s="14">
        <v>61</v>
      </c>
      <c r="F6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7"/>
        <v>2,2,2,2,2,2,2,2,2,2,2,2,2,2,2,2,2,2,2,2,2,2,2,2,2,2,2,2,2,2,2,2,2,2,2,2,2,2,2,2,2,2,2,2,2,2,2,2,2,2,2,2,2,2,2,2,2,2,2,2,2</v>
      </c>
      <c r="H6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17">Q69&amp;R69</f>
        <v>367.7549양</v>
      </c>
      <c r="P69" s="15">
        <f t="shared" si="5"/>
        <v>3.6775489999999996E+30</v>
      </c>
      <c r="Q69" s="15">
        <f t="shared" si="10"/>
        <v>367.75489999999996</v>
      </c>
      <c r="R69" s="14" t="str" cm="1">
        <f t="array" ref="R69">IF(AND(Q68&gt;1000,Q69&lt;2),INDEX(V:V,MATCH(R68,V:V,0)+1,0),R68)</f>
        <v>양</v>
      </c>
      <c r="S69" s="14" t="str">
        <f t="shared" si="1"/>
        <v>1E+28</v>
      </c>
      <c r="T69" s="29">
        <f t="shared" si="2"/>
        <v>2110000000</v>
      </c>
      <c r="U69" s="29"/>
    </row>
    <row r="70" spans="5:34" x14ac:dyDescent="0.3">
      <c r="E70" s="14">
        <v>62</v>
      </c>
      <c r="F7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7"/>
        <v>2,2,2,2,2,2,2,2,2,2,2,2,2,2,2,2,2,2,2,2,2,2,2,2,2,2,2,2,2,2,2,2,2,2,2,2,2,2,2,2,2,2,2,2,2,2,2,2,2,2,2,2,2,2,2,2,2,2,2,2,2,2</v>
      </c>
      <c r="H7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17"/>
        <v>551.6324양</v>
      </c>
      <c r="P70" s="15">
        <f t="shared" si="5"/>
        <v>5.5163239999999993E+30</v>
      </c>
      <c r="Q70" s="15">
        <f t="shared" si="10"/>
        <v>551.63239999999996</v>
      </c>
      <c r="R70" s="14" t="str" cm="1">
        <f t="array" ref="R70">IF(AND(Q69&gt;1000,Q70&lt;2),INDEX(V:V,MATCH(R69,V:V,0)+1,0),R69)</f>
        <v>양</v>
      </c>
      <c r="S70" s="14" t="str">
        <f t="shared" si="1"/>
        <v>1E+28</v>
      </c>
      <c r="T70" s="29">
        <f t="shared" si="2"/>
        <v>2120000000</v>
      </c>
      <c r="U70" s="29"/>
    </row>
    <row r="71" spans="5:34" x14ac:dyDescent="0.3">
      <c r="E71" s="14">
        <v>63</v>
      </c>
      <c r="F7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7"/>
        <v>2,2,2,2,2,2,2,2,2,2,2,2,2,2,2,2,2,2,2,2,2,2,2,2,2,2,2,2,2,2,2,2,2,2,2,2,2,2,2,2,2,2,2,2,2,2,2,2,2,2,2,2,2,2,2,2,2,2,2,2,2,2,2</v>
      </c>
      <c r="H7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17"/>
        <v>827.4486양</v>
      </c>
      <c r="P71" s="15">
        <f t="shared" si="5"/>
        <v>8.2744860000000006E+30</v>
      </c>
      <c r="Q71" s="15">
        <f t="shared" si="10"/>
        <v>827.44860000000006</v>
      </c>
      <c r="R71" s="14" t="str" cm="1">
        <f t="array" ref="R71">IF(AND(Q70&gt;1000,Q71&lt;2),INDEX(V:V,MATCH(R70,V:V,0)+1,0),R70)</f>
        <v>양</v>
      </c>
      <c r="S71" s="14" t="str">
        <f t="shared" si="1"/>
        <v>1E+28</v>
      </c>
      <c r="T71" s="29">
        <f t="shared" si="2"/>
        <v>2130000000</v>
      </c>
      <c r="U71" s="29"/>
    </row>
    <row r="72" spans="5:34" x14ac:dyDescent="0.3">
      <c r="E72" s="14">
        <v>64</v>
      </c>
      <c r="F7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7"/>
        <v>2,2,2,2,2,2,2,2,2,2,2,2,2,2,2,2,2,2,2,2,2,2,2,2,2,2,2,2,2,2,2,2,2,2,2,2,2,2,2,2,2,2,2,2,2,2,2,2,2,2,2,2,2,2,2,2,2,2,2,2,2,2,2,2</v>
      </c>
      <c r="H7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17"/>
        <v>1241.1729양</v>
      </c>
      <c r="P72" s="15">
        <f t="shared" si="5"/>
        <v>1.2411729E+31</v>
      </c>
      <c r="Q72" s="15">
        <f t="shared" si="10"/>
        <v>1241.1729</v>
      </c>
      <c r="R72" s="14" t="str" cm="1">
        <f t="array" ref="R72">IF(AND(Q71&gt;1000,Q72&lt;2),INDEX(V:V,MATCH(R71,V:V,0)+1,0),R71)</f>
        <v>양</v>
      </c>
      <c r="S72" s="14" t="str">
        <f t="shared" si="1"/>
        <v>1E+28</v>
      </c>
      <c r="T72" s="29">
        <f t="shared" si="2"/>
        <v>2140000000</v>
      </c>
      <c r="U72" s="29"/>
    </row>
    <row r="73" spans="5:34" x14ac:dyDescent="0.3">
      <c r="E73" s="14">
        <v>65</v>
      </c>
      <c r="F7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7"/>
        <v>2,2,2,2,2,2,2,2,2,2,2,2,2,2,2,2,2,2,2,2,2,2,2,2,2,2,2,2,2,2,2,2,2,2,2,2,2,2,2,2,2,2,2,2,2,2,2,2,2,2,2,2,2,2,2,2,2,2,2,2,2,2,2,2,2</v>
      </c>
      <c r="H7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17"/>
        <v>1861.7594양</v>
      </c>
      <c r="P73" s="15">
        <f t="shared" si="5"/>
        <v>1.8617593999999999E+31</v>
      </c>
      <c r="Q73" s="15">
        <f t="shared" si="10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18">VLOOKUP(R73,V:Y,4,FALSE)</f>
        <v>1E+28</v>
      </c>
      <c r="T73" s="29">
        <f t="shared" ref="T73:T136" si="19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7"/>
        <v>2,2,2,2,2,2,2,2,2,2,2,2,2,2,2,2,2,2,2,2,2,2,2,2,2,2,2,2,2,2,2,2,2,2,2,2,2,2,2,2,2,2,2,2,2,2,2,2,2,2,2,2,2,2,2,2,2,2,2,2,2,2,2,2,2,2</v>
      </c>
      <c r="H7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17"/>
        <v>2792.6391양</v>
      </c>
      <c r="P74" s="15">
        <f t="shared" ref="P74:P137" si="20">Q74*S74</f>
        <v>2.7926390999999996E+31</v>
      </c>
      <c r="Q74" s="15">
        <f t="shared" si="10"/>
        <v>2792.6390999999999</v>
      </c>
      <c r="R74" s="14" t="str" cm="1">
        <f t="array" ref="R74">IF(AND(Q73&gt;1000,Q74&lt;2),INDEX(V:V,MATCH(R73,V:V,0)+1,0),R73)</f>
        <v>양</v>
      </c>
      <c r="S74" s="14" t="str">
        <f t="shared" si="18"/>
        <v>1E+28</v>
      </c>
      <c r="T74" s="29">
        <f t="shared" si="19"/>
        <v>2160000000</v>
      </c>
      <c r="U74" s="29"/>
    </row>
    <row r="75" spans="5:34" x14ac:dyDescent="0.3">
      <c r="E75" s="14">
        <v>67</v>
      </c>
      <c r="F75" s="6" t="str">
        <f t="shared" ref="F75:F138" si="21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2">G74&amp;","&amp;2</f>
        <v>2,2,2,2,2,2,2,2,2,2,2,2,2,2,2,2,2,2,2,2,2,2,2,2,2,2,2,2,2,2,2,2,2,2,2,2,2,2,2,2,2,2,2,2,2,2,2,2,2,2,2,2,2,2,2,2,2,2,2,2,2,2,2,2,2,2,2</v>
      </c>
      <c r="H75" s="6" t="str">
        <f t="shared" ref="H75:H138" si="23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4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17"/>
        <v>4188.9587양</v>
      </c>
      <c r="P75" s="15">
        <f t="shared" si="20"/>
        <v>4.1889587000000002E+31</v>
      </c>
      <c r="Q75" s="15">
        <f t="shared" ref="Q75:Q138" si="25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18"/>
        <v>1E+28</v>
      </c>
      <c r="T75" s="29">
        <f t="shared" si="19"/>
        <v>2170000000</v>
      </c>
      <c r="U75" s="29"/>
    </row>
    <row r="76" spans="5:34" x14ac:dyDescent="0.3">
      <c r="E76" s="14">
        <v>68</v>
      </c>
      <c r="F7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2"/>
        <v>2,2,2,2,2,2,2,2,2,2,2,2,2,2,2,2,2,2,2,2,2,2,2,2,2,2,2,2,2,2,2,2,2,2,2,2,2,2,2,2,2,2,2,2,2,2,2,2,2,2,2,2,2,2,2,2,2,2,2,2,2,2,2,2,2,2,2,2</v>
      </c>
      <c r="H7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17"/>
        <v>6283.4381양</v>
      </c>
      <c r="P76" s="15">
        <f t="shared" si="20"/>
        <v>6.2834381000000002E+31</v>
      </c>
      <c r="Q76" s="15">
        <f t="shared" si="25"/>
        <v>6283.4381000000003</v>
      </c>
      <c r="R76" s="14" t="str" cm="1">
        <f t="array" ref="R76">IF(AND(Q75&gt;1000,Q76&lt;2),INDEX(V:V,MATCH(R75,V:V,0)+1,0),R75)</f>
        <v>양</v>
      </c>
      <c r="S76" s="14" t="str">
        <f t="shared" si="18"/>
        <v>1E+28</v>
      </c>
      <c r="T76" s="29">
        <f t="shared" si="19"/>
        <v>2180000000</v>
      </c>
      <c r="U76" s="29"/>
    </row>
    <row r="77" spans="5:34" x14ac:dyDescent="0.3">
      <c r="E77" s="14">
        <v>69</v>
      </c>
      <c r="F7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2"/>
        <v>2,2,2,2,2,2,2,2,2,2,2,2,2,2,2,2,2,2,2,2,2,2,2,2,2,2,2,2,2,2,2,2,2,2,2,2,2,2,2,2,2,2,2,2,2,2,2,2,2,2,2,2,2,2,2,2,2,2,2,2,2,2,2,2,2,2,2,2,2</v>
      </c>
      <c r="H7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17"/>
        <v>9425.1572양</v>
      </c>
      <c r="P77" s="15">
        <f t="shared" si="20"/>
        <v>9.4251571999999987E+31</v>
      </c>
      <c r="Q77" s="15">
        <f t="shared" si="25"/>
        <v>9425.1571999999996</v>
      </c>
      <c r="R77" s="14" t="str" cm="1">
        <f t="array" ref="R77">IF(AND(Q76&gt;1000,Q77&lt;2),INDEX(V:V,MATCH(R76,V:V,0)+1,0),R76)</f>
        <v>양</v>
      </c>
      <c r="S77" s="14" t="str">
        <f t="shared" si="18"/>
        <v>1E+28</v>
      </c>
      <c r="T77" s="29">
        <f t="shared" si="19"/>
        <v>2190000000</v>
      </c>
      <c r="U77" s="29"/>
    </row>
    <row r="78" spans="5:34" x14ac:dyDescent="0.3">
      <c r="E78" s="14">
        <v>70</v>
      </c>
      <c r="F7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2"/>
        <v>2,2,2,2,2,2,2,2,2,2,2,2,2,2,2,2,2,2,2,2,2,2,2,2,2,2,2,2,2,2,2,2,2,2,2,2,2,2,2,2,2,2,2,2,2,2,2,2,2,2,2,2,2,2,2,2,2,2,2,2,2,2,2,2,2,2,2,2,2,2</v>
      </c>
      <c r="H7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17"/>
        <v>1.4138구</v>
      </c>
      <c r="P78" s="15">
        <f t="shared" si="20"/>
        <v>1.4138000000000001E+32</v>
      </c>
      <c r="Q78" s="15">
        <f t="shared" si="25"/>
        <v>1.4137999999999999</v>
      </c>
      <c r="R78" s="14" t="str" cm="1">
        <f t="array" ref="R78">IF(AND(Q77&gt;1000,Q78&lt;2),INDEX(V:V,MATCH(R77,V:V,0)+1,0),R77)</f>
        <v>구</v>
      </c>
      <c r="S78" s="14" t="str">
        <f t="shared" si="18"/>
        <v>1E+32</v>
      </c>
      <c r="T78" s="29">
        <f t="shared" si="19"/>
        <v>2200000000</v>
      </c>
      <c r="U78" s="29"/>
    </row>
    <row r="79" spans="5:34" x14ac:dyDescent="0.3">
      <c r="E79" s="14">
        <v>71</v>
      </c>
      <c r="F7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2"/>
        <v>2,2,2,2,2,2,2,2,2,2,2,2,2,2,2,2,2,2,2,2,2,2,2,2,2,2,2,2,2,2,2,2,2,2,2,2,2,2,2,2,2,2,2,2,2,2,2,2,2,2,2,2,2,2,2,2,2,2,2,2,2,2,2,2,2,2,2,2,2,2,2</v>
      </c>
      <c r="H7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17"/>
        <v>2.1207구</v>
      </c>
      <c r="P79" s="15">
        <f t="shared" si="20"/>
        <v>2.1206999999999998E+32</v>
      </c>
      <c r="Q79" s="15">
        <f t="shared" si="25"/>
        <v>2.1206999999999998</v>
      </c>
      <c r="R79" s="14" t="str" cm="1">
        <f t="array" ref="R79">IF(AND(Q78&gt;1000,Q79&lt;2),INDEX(V:V,MATCH(R78,V:V,0)+1,0),R78)</f>
        <v>구</v>
      </c>
      <c r="S79" s="14" t="str">
        <f t="shared" si="18"/>
        <v>1E+32</v>
      </c>
      <c r="T79" s="29">
        <f t="shared" si="19"/>
        <v>2210000000</v>
      </c>
      <c r="U79" s="29"/>
    </row>
    <row r="80" spans="5:34" x14ac:dyDescent="0.3">
      <c r="E80" s="14">
        <v>72</v>
      </c>
      <c r="F8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2"/>
        <v>2,2,2,2,2,2,2,2,2,2,2,2,2,2,2,2,2,2,2,2,2,2,2,2,2,2,2,2,2,2,2,2,2,2,2,2,2,2,2,2,2,2,2,2,2,2,2,2,2,2,2,2,2,2,2,2,2,2,2,2,2,2,2,2,2,2,2,2,2,2,2,2</v>
      </c>
      <c r="H8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17"/>
        <v>3.1811구</v>
      </c>
      <c r="P80" s="15">
        <f t="shared" si="20"/>
        <v>3.1811000000000005E+32</v>
      </c>
      <c r="Q80" s="15">
        <f t="shared" si="25"/>
        <v>3.1811000000000003</v>
      </c>
      <c r="R80" s="14" t="str" cm="1">
        <f t="array" ref="R80">IF(AND(Q79&gt;1000,Q80&lt;2),INDEX(V:V,MATCH(R79,V:V,0)+1,0),R79)</f>
        <v>구</v>
      </c>
      <c r="S80" s="14" t="str">
        <f t="shared" si="18"/>
        <v>1E+32</v>
      </c>
      <c r="T80" s="29">
        <f t="shared" si="19"/>
        <v>2220000000</v>
      </c>
      <c r="U80" s="29"/>
    </row>
    <row r="81" spans="5:21" x14ac:dyDescent="0.3">
      <c r="E81" s="14">
        <v>73</v>
      </c>
      <c r="F8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2"/>
        <v>2,2,2,2,2,2,2,2,2,2,2,2,2,2,2,2,2,2,2,2,2,2,2,2,2,2,2,2,2,2,2,2,2,2,2,2,2,2,2,2,2,2,2,2,2,2,2,2,2,2,2,2,2,2,2,2,2,2,2,2,2,2,2,2,2,2,2,2,2,2,2,2,2</v>
      </c>
      <c r="H8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17"/>
        <v>4.7717구</v>
      </c>
      <c r="P81" s="15">
        <f t="shared" si="20"/>
        <v>4.7717000000000005E+32</v>
      </c>
      <c r="Q81" s="15">
        <f t="shared" si="25"/>
        <v>4.7717000000000001</v>
      </c>
      <c r="R81" s="14" t="str" cm="1">
        <f t="array" ref="R81">IF(AND(Q80&gt;1000,Q81&lt;2),INDEX(V:V,MATCH(R80,V:V,0)+1,0),R80)</f>
        <v>구</v>
      </c>
      <c r="S81" s="14" t="str">
        <f t="shared" si="18"/>
        <v>1E+32</v>
      </c>
      <c r="T81" s="29">
        <f t="shared" si="19"/>
        <v>2230000000</v>
      </c>
      <c r="U81" s="29"/>
    </row>
    <row r="82" spans="5:21" x14ac:dyDescent="0.3">
      <c r="E82" s="14">
        <v>74</v>
      </c>
      <c r="F8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2"/>
        <v>2,2,2,2,2,2,2,2,2,2,2,2,2,2,2,2,2,2,2,2,2,2,2,2,2,2,2,2,2,2,2,2,2,2,2,2,2,2,2,2,2,2,2,2,2,2,2,2,2,2,2,2,2,2,2,2,2,2,2,2,2,2,2,2,2,2,2,2,2,2,2,2,2,2</v>
      </c>
      <c r="H8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17"/>
        <v>7.1576구</v>
      </c>
      <c r="P82" s="15">
        <f t="shared" si="20"/>
        <v>7.1576000000000003E+32</v>
      </c>
      <c r="Q82" s="15">
        <f t="shared" si="25"/>
        <v>7.1575999999999995</v>
      </c>
      <c r="R82" s="14" t="str" cm="1">
        <f t="array" ref="R82">IF(AND(Q81&gt;1000,Q82&lt;2),INDEX(V:V,MATCH(R81,V:V,0)+1,0),R81)</f>
        <v>구</v>
      </c>
      <c r="S82" s="14" t="str">
        <f t="shared" si="18"/>
        <v>1E+32</v>
      </c>
      <c r="T82" s="29">
        <f t="shared" si="19"/>
        <v>2240000000</v>
      </c>
      <c r="U82" s="29"/>
    </row>
    <row r="83" spans="5:21" x14ac:dyDescent="0.3">
      <c r="E83" s="14">
        <v>75</v>
      </c>
      <c r="F8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2"/>
        <v>2,2,2,2,2,2,2,2,2,2,2,2,2,2,2,2,2,2,2,2,2,2,2,2,2,2,2,2,2,2,2,2,2,2,2,2,2,2,2,2,2,2,2,2,2,2,2,2,2,2,2,2,2,2,2,2,2,2,2,2,2,2,2,2,2,2,2,2,2,2,2,2,2,2,2</v>
      </c>
      <c r="H8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17"/>
        <v>10.7364구</v>
      </c>
      <c r="P83" s="15">
        <f t="shared" si="20"/>
        <v>1.07364E+33</v>
      </c>
      <c r="Q83" s="15">
        <f t="shared" si="25"/>
        <v>10.7364</v>
      </c>
      <c r="R83" s="14" t="str" cm="1">
        <f t="array" ref="R83">IF(AND(Q82&gt;1000,Q83&lt;2),INDEX(V:V,MATCH(R82,V:V,0)+1,0),R82)</f>
        <v>구</v>
      </c>
      <c r="S83" s="14" t="str">
        <f t="shared" si="18"/>
        <v>1E+32</v>
      </c>
      <c r="T83" s="29">
        <f t="shared" si="19"/>
        <v>2250000000</v>
      </c>
      <c r="U83" s="29"/>
    </row>
    <row r="84" spans="5:21" x14ac:dyDescent="0.3">
      <c r="E84" s="14">
        <v>76</v>
      </c>
      <c r="F8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2"/>
        <v>2,2,2,2,2,2,2,2,2,2,2,2,2,2,2,2,2,2,2,2,2,2,2,2,2,2,2,2,2,2,2,2,2,2,2,2,2,2,2,2,2,2,2,2,2,2,2,2,2,2,2,2,2,2,2,2,2,2,2,2,2,2,2,2,2,2,2,2,2,2,2,2,2,2,2,2</v>
      </c>
      <c r="H8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17"/>
        <v>16.1046구</v>
      </c>
      <c r="P84" s="15">
        <f t="shared" si="20"/>
        <v>1.6104600000000001E+33</v>
      </c>
      <c r="Q84" s="15">
        <f t="shared" si="25"/>
        <v>16.104600000000001</v>
      </c>
      <c r="R84" s="14" t="str" cm="1">
        <f t="array" ref="R84">IF(AND(Q83&gt;1000,Q84&lt;2),INDEX(V:V,MATCH(R83,V:V,0)+1,0),R83)</f>
        <v>구</v>
      </c>
      <c r="S84" s="14" t="str">
        <f t="shared" si="18"/>
        <v>1E+32</v>
      </c>
      <c r="T84" s="29">
        <f t="shared" si="19"/>
        <v>2360000000</v>
      </c>
      <c r="U84" s="29"/>
    </row>
    <row r="85" spans="5:21" x14ac:dyDescent="0.3">
      <c r="E85" s="14">
        <v>77</v>
      </c>
      <c r="F8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2"/>
        <v>2,2,2,2,2,2,2,2,2,2,2,2,2,2,2,2,2,2,2,2,2,2,2,2,2,2,2,2,2,2,2,2,2,2,2,2,2,2,2,2,2,2,2,2,2,2,2,2,2,2,2,2,2,2,2,2,2,2,2,2,2,2,2,2,2,2,2,2,2,2,2,2,2,2,2,2,2</v>
      </c>
      <c r="H8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17"/>
        <v>24.1569구</v>
      </c>
      <c r="P85" s="15">
        <f t="shared" si="20"/>
        <v>2.4156900000000002E+33</v>
      </c>
      <c r="Q85" s="15">
        <f t="shared" si="25"/>
        <v>24.1569</v>
      </c>
      <c r="R85" s="14" t="str" cm="1">
        <f t="array" ref="R85">IF(AND(Q84&gt;1000,Q85&lt;2),INDEX(V:V,MATCH(R84,V:V,0)+1,0),R84)</f>
        <v>구</v>
      </c>
      <c r="S85" s="14" t="str">
        <f t="shared" si="18"/>
        <v>1E+32</v>
      </c>
      <c r="T85" s="29">
        <f t="shared" si="19"/>
        <v>2370000000</v>
      </c>
      <c r="U85" s="29"/>
    </row>
    <row r="86" spans="5:21" x14ac:dyDescent="0.3">
      <c r="E86" s="14">
        <v>78</v>
      </c>
      <c r="F8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2"/>
        <v>2,2,2,2,2,2,2,2,2,2,2,2,2,2,2,2,2,2,2,2,2,2,2,2,2,2,2,2,2,2,2,2,2,2,2,2,2,2,2,2,2,2,2,2,2,2,2,2,2,2,2,2,2,2,2,2,2,2,2,2,2,2,2,2,2,2,2,2,2,2,2,2,2,2,2,2,2,2</v>
      </c>
      <c r="H8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17"/>
        <v>36.2354구</v>
      </c>
      <c r="P86" s="15">
        <f t="shared" si="20"/>
        <v>3.6235400000000008E+33</v>
      </c>
      <c r="Q86" s="15">
        <f t="shared" si="25"/>
        <v>36.235400000000006</v>
      </c>
      <c r="R86" s="14" t="str" cm="1">
        <f t="array" ref="R86">IF(AND(Q85&gt;1000,Q86&lt;2),INDEX(V:V,MATCH(R85,V:V,0)+1,0),R85)</f>
        <v>구</v>
      </c>
      <c r="S86" s="14" t="str">
        <f t="shared" si="18"/>
        <v>1E+32</v>
      </c>
      <c r="T86" s="29">
        <f t="shared" si="19"/>
        <v>2380000000</v>
      </c>
      <c r="U86" s="29"/>
    </row>
    <row r="87" spans="5:21" x14ac:dyDescent="0.3">
      <c r="E87" s="14">
        <v>79</v>
      </c>
      <c r="F8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2"/>
        <v>2,2,2,2,2,2,2,2,2,2,2,2,2,2,2,2,2,2,2,2,2,2,2,2,2,2,2,2,2,2,2,2,2,2,2,2,2,2,2,2,2,2,2,2,2,2,2,2,2,2,2,2,2,2,2,2,2,2,2,2,2,2,2,2,2,2,2,2,2,2,2,2,2,2,2,2,2,2,2</v>
      </c>
      <c r="H8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17"/>
        <v>54.3531구</v>
      </c>
      <c r="P87" s="15">
        <f t="shared" si="20"/>
        <v>5.4353100000000004E+33</v>
      </c>
      <c r="Q87" s="15">
        <f t="shared" si="25"/>
        <v>54.353099999999998</v>
      </c>
      <c r="R87" s="14" t="str" cm="1">
        <f t="array" ref="R87">IF(AND(Q86&gt;1000,Q87&lt;2),INDEX(V:V,MATCH(R86,V:V,0)+1,0),R86)</f>
        <v>구</v>
      </c>
      <c r="S87" s="14" t="str">
        <f t="shared" si="18"/>
        <v>1E+32</v>
      </c>
      <c r="T87" s="29">
        <f t="shared" si="19"/>
        <v>2390000000</v>
      </c>
      <c r="U87" s="29"/>
    </row>
    <row r="88" spans="5:21" x14ac:dyDescent="0.3">
      <c r="E88" s="14">
        <v>80</v>
      </c>
      <c r="F8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2"/>
        <v>2,2,2,2,2,2,2,2,2,2,2,2,2,2,2,2,2,2,2,2,2,2,2,2,2,2,2,2,2,2,2,2,2,2,2,2,2,2,2,2,2,2,2,2,2,2,2,2,2,2,2,2,2,2,2,2,2,2,2,2,2,2,2,2,2,2,2,2,2,2,2,2,2,2,2,2,2,2,2,2</v>
      </c>
      <c r="H8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17"/>
        <v>81.5297구</v>
      </c>
      <c r="P88" s="15">
        <f t="shared" si="20"/>
        <v>8.1529700000000006E+33</v>
      </c>
      <c r="Q88" s="15">
        <f t="shared" si="25"/>
        <v>81.529700000000005</v>
      </c>
      <c r="R88" s="14" t="str" cm="1">
        <f t="array" ref="R88">IF(AND(Q87&gt;1000,Q88&lt;2),INDEX(V:V,MATCH(R87,V:V,0)+1,0),R87)</f>
        <v>구</v>
      </c>
      <c r="S88" s="14" t="str">
        <f t="shared" si="18"/>
        <v>1E+32</v>
      </c>
      <c r="T88" s="29">
        <f t="shared" si="19"/>
        <v>2400000000</v>
      </c>
      <c r="U88" s="29"/>
    </row>
    <row r="89" spans="5:21" x14ac:dyDescent="0.3">
      <c r="E89" s="14">
        <v>81</v>
      </c>
      <c r="F8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2"/>
        <v>2,2,2,2,2,2,2,2,2,2,2,2,2,2,2,2,2,2,2,2,2,2,2,2,2,2,2,2,2,2,2,2,2,2,2,2,2,2,2,2,2,2,2,2,2,2,2,2,2,2,2,2,2,2,2,2,2,2,2,2,2,2,2,2,2,2,2,2,2,2,2,2,2,2,2,2,2,2,2,2,2</v>
      </c>
      <c r="H8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17"/>
        <v>122.2946구</v>
      </c>
      <c r="P89" s="15">
        <f t="shared" si="20"/>
        <v>1.222946E+34</v>
      </c>
      <c r="Q89" s="15">
        <f t="shared" si="25"/>
        <v>122.2946</v>
      </c>
      <c r="R89" s="14" t="str" cm="1">
        <f t="array" ref="R89">IF(AND(Q88&gt;1000,Q89&lt;2),INDEX(V:V,MATCH(R88,V:V,0)+1,0),R88)</f>
        <v>구</v>
      </c>
      <c r="S89" s="14" t="str">
        <f t="shared" si="18"/>
        <v>1E+32</v>
      </c>
      <c r="T89" s="29">
        <f t="shared" si="19"/>
        <v>2410000000</v>
      </c>
      <c r="U89" s="29"/>
    </row>
    <row r="90" spans="5:21" x14ac:dyDescent="0.3">
      <c r="E90" s="14">
        <v>82</v>
      </c>
      <c r="F9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2"/>
        <v>2,2,2,2,2,2,2,2,2,2,2,2,2,2,2,2,2,2,2,2,2,2,2,2,2,2,2,2,2,2,2,2,2,2,2,2,2,2,2,2,2,2,2,2,2,2,2,2,2,2,2,2,2,2,2,2,2,2,2,2,2,2,2,2,2,2,2,2,2,2,2,2,2,2,2,2,2,2,2,2,2,2</v>
      </c>
      <c r="H9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17"/>
        <v>183.4419구</v>
      </c>
      <c r="P90" s="15">
        <f t="shared" si="20"/>
        <v>1.8344190000000002E+34</v>
      </c>
      <c r="Q90" s="15">
        <f t="shared" si="25"/>
        <v>183.4419</v>
      </c>
      <c r="R90" s="14" t="str" cm="1">
        <f t="array" ref="R90">IF(AND(Q89&gt;1000,Q90&lt;2),INDEX(V:V,MATCH(R89,V:V,0)+1,0),R89)</f>
        <v>구</v>
      </c>
      <c r="S90" s="14" t="str">
        <f t="shared" si="18"/>
        <v>1E+32</v>
      </c>
      <c r="T90" s="29">
        <f t="shared" si="19"/>
        <v>2420000000</v>
      </c>
      <c r="U90" s="29"/>
    </row>
    <row r="91" spans="5:21" x14ac:dyDescent="0.3">
      <c r="E91" s="14">
        <v>83</v>
      </c>
      <c r="F9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2"/>
        <v>2,2,2,2,2,2,2,2,2,2,2,2,2,2,2,2,2,2,2,2,2,2,2,2,2,2,2,2,2,2,2,2,2,2,2,2,2,2,2,2,2,2,2,2,2,2,2,2,2,2,2,2,2,2,2,2,2,2,2,2,2,2,2,2,2,2,2,2,2,2,2,2,2,2,2,2,2,2,2,2,2,2,2</v>
      </c>
      <c r="H9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17"/>
        <v>275.1629구</v>
      </c>
      <c r="P91" s="15">
        <f t="shared" si="20"/>
        <v>2.7516289999999999E+34</v>
      </c>
      <c r="Q91" s="15">
        <f t="shared" si="25"/>
        <v>275.16289999999998</v>
      </c>
      <c r="R91" s="14" t="str" cm="1">
        <f t="array" ref="R91">IF(AND(Q90&gt;1000,Q91&lt;2),INDEX(V:V,MATCH(R90,V:V,0)+1,0),R90)</f>
        <v>구</v>
      </c>
      <c r="S91" s="14" t="str">
        <f t="shared" si="18"/>
        <v>1E+32</v>
      </c>
      <c r="T91" s="29">
        <f t="shared" si="19"/>
        <v>2430000000</v>
      </c>
      <c r="U91" s="29"/>
    </row>
    <row r="92" spans="5:21" x14ac:dyDescent="0.3">
      <c r="E92" s="14">
        <v>84</v>
      </c>
      <c r="F9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2"/>
        <v>2,2,2,2,2,2,2,2,2,2,2,2,2,2,2,2,2,2,2,2,2,2,2,2,2,2,2,2,2,2,2,2,2,2,2,2,2,2,2,2,2,2,2,2,2,2,2,2,2,2,2,2,2,2,2,2,2,2,2,2,2,2,2,2,2,2,2,2,2,2,2,2,2,2,2,2,2,2,2,2,2,2,2,2</v>
      </c>
      <c r="H9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17"/>
        <v>412.7444구</v>
      </c>
      <c r="P92" s="15">
        <f t="shared" si="20"/>
        <v>4.1274440000000001E+34</v>
      </c>
      <c r="Q92" s="15">
        <f t="shared" si="25"/>
        <v>412.74439999999998</v>
      </c>
      <c r="R92" s="14" t="str" cm="1">
        <f t="array" ref="R92">IF(AND(Q91&gt;1000,Q92&lt;2),INDEX(V:V,MATCH(R91,V:V,0)+1,0),R91)</f>
        <v>구</v>
      </c>
      <c r="S92" s="14" t="str">
        <f t="shared" si="18"/>
        <v>1E+32</v>
      </c>
      <c r="T92" s="29">
        <f t="shared" si="19"/>
        <v>2440000000</v>
      </c>
      <c r="U92" s="29"/>
    </row>
    <row r="93" spans="5:21" x14ac:dyDescent="0.3">
      <c r="E93" s="14">
        <v>85</v>
      </c>
      <c r="F9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2"/>
        <v>2,2,2,2,2,2,2,2,2,2,2,2,2,2,2,2,2,2,2,2,2,2,2,2,2,2,2,2,2,2,2,2,2,2,2,2,2,2,2,2,2,2,2,2,2,2,2,2,2,2,2,2,2,2,2,2,2,2,2,2,2,2,2,2,2,2,2,2,2,2,2,2,2,2,2,2,2,2,2,2,2,2,2,2,2</v>
      </c>
      <c r="H9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17"/>
        <v>619.1166구</v>
      </c>
      <c r="P93" s="15">
        <f t="shared" si="20"/>
        <v>6.1911659999999995E+34</v>
      </c>
      <c r="Q93" s="15">
        <f t="shared" si="25"/>
        <v>619.11659999999995</v>
      </c>
      <c r="R93" s="14" t="str" cm="1">
        <f t="array" ref="R93">IF(AND(Q92&gt;1000,Q93&lt;2),INDEX(V:V,MATCH(R92,V:V,0)+1,0),R92)</f>
        <v>구</v>
      </c>
      <c r="S93" s="14" t="str">
        <f t="shared" si="18"/>
        <v>1E+32</v>
      </c>
      <c r="T93" s="29">
        <f t="shared" si="19"/>
        <v>2450000000</v>
      </c>
      <c r="U93" s="29"/>
    </row>
    <row r="94" spans="5:21" x14ac:dyDescent="0.3">
      <c r="E94" s="14">
        <v>86</v>
      </c>
      <c r="F9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2"/>
        <v>2,2,2,2,2,2,2,2,2,2,2,2,2,2,2,2,2,2,2,2,2,2,2,2,2,2,2,2,2,2,2,2,2,2,2,2,2,2,2,2,2,2,2,2,2,2,2,2,2,2,2,2,2,2,2,2,2,2,2,2,2,2,2,2,2,2,2,2,2,2,2,2,2,2,2,2,2,2,2,2,2,2,2,2,2,2</v>
      </c>
      <c r="H9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17"/>
        <v>928.6749구</v>
      </c>
      <c r="P94" s="15">
        <f t="shared" si="20"/>
        <v>9.2867490000000002E+34</v>
      </c>
      <c r="Q94" s="15">
        <f t="shared" si="25"/>
        <v>928.67489999999998</v>
      </c>
      <c r="R94" s="14" t="str" cm="1">
        <f t="array" ref="R94">IF(AND(Q93&gt;1000,Q94&lt;2),INDEX(V:V,MATCH(R93,V:V,0)+1,0),R93)</f>
        <v>구</v>
      </c>
      <c r="S94" s="14" t="str">
        <f t="shared" si="18"/>
        <v>1E+32</v>
      </c>
      <c r="T94" s="29">
        <f t="shared" si="19"/>
        <v>2460000000</v>
      </c>
      <c r="U94" s="29"/>
    </row>
    <row r="95" spans="5:21" x14ac:dyDescent="0.3">
      <c r="E95" s="14">
        <v>87</v>
      </c>
      <c r="F9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2"/>
        <v>2,2,2,2,2,2,2,2,2,2,2,2,2,2,2,2,2,2,2,2,2,2,2,2,2,2,2,2,2,2,2,2,2,2,2,2,2,2,2,2,2,2,2,2,2,2,2,2,2,2,2,2,2,2,2,2,2,2,2,2,2,2,2,2,2,2,2,2,2,2,2,2,2,2,2,2,2,2,2,2,2,2,2,2,2,2,2</v>
      </c>
      <c r="H9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17"/>
        <v>1393.0124구</v>
      </c>
      <c r="P95" s="15">
        <f t="shared" si="20"/>
        <v>1.3930124000000001E+35</v>
      </c>
      <c r="Q95" s="15">
        <f t="shared" si="25"/>
        <v>1393.0124000000001</v>
      </c>
      <c r="R95" s="14" t="str" cm="1">
        <f t="array" ref="R95">IF(AND(Q94&gt;1000,Q95&lt;2),INDEX(V:V,MATCH(R94,V:V,0)+1,0),R94)</f>
        <v>구</v>
      </c>
      <c r="S95" s="14" t="str">
        <f t="shared" si="18"/>
        <v>1E+32</v>
      </c>
      <c r="T95" s="29">
        <f t="shared" si="19"/>
        <v>2470000000</v>
      </c>
      <c r="U95" s="29"/>
    </row>
    <row r="96" spans="5:21" x14ac:dyDescent="0.3">
      <c r="E96" s="14">
        <v>88</v>
      </c>
      <c r="F9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2"/>
        <v>2,2,2,2,2,2,2,2,2,2,2,2,2,2,2,2,2,2,2,2,2,2,2,2,2,2,2,2,2,2,2,2,2,2,2,2,2,2,2,2,2,2,2,2,2,2,2,2,2,2,2,2,2,2,2,2,2,2,2,2,2,2,2,2,2,2,2,2,2,2,2,2,2,2,2,2,2,2,2,2,2,2,2,2,2,2,2,2</v>
      </c>
      <c r="H9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17"/>
        <v>2089.5186구</v>
      </c>
      <c r="P96" s="15">
        <f t="shared" si="20"/>
        <v>2.0895185999999999E+35</v>
      </c>
      <c r="Q96" s="15">
        <f t="shared" si="25"/>
        <v>2089.5185999999999</v>
      </c>
      <c r="R96" s="14" t="str" cm="1">
        <f t="array" ref="R96">IF(AND(Q95&gt;1000,Q96&lt;2),INDEX(V:V,MATCH(R95,V:V,0)+1,0),R95)</f>
        <v>구</v>
      </c>
      <c r="S96" s="14" t="str">
        <f t="shared" si="18"/>
        <v>1E+32</v>
      </c>
      <c r="T96" s="29">
        <f t="shared" si="19"/>
        <v>2480000000</v>
      </c>
      <c r="U96" s="29"/>
    </row>
    <row r="97" spans="5:21" x14ac:dyDescent="0.3">
      <c r="E97" s="14">
        <v>89</v>
      </c>
      <c r="F9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2"/>
        <v>2,2,2,2,2,2,2,2,2,2,2,2,2,2,2,2,2,2,2,2,2,2,2,2,2,2,2,2,2,2,2,2,2,2,2,2,2,2,2,2,2,2,2,2,2,2,2,2,2,2,2,2,2,2,2,2,2,2,2,2,2,2,2,2,2,2,2,2,2,2,2,2,2,2,2,2,2,2,2,2,2,2,2,2,2,2,2,2,2</v>
      </c>
      <c r="H9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17"/>
        <v>3134.2779구</v>
      </c>
      <c r="P97" s="15">
        <f t="shared" si="20"/>
        <v>3.1342779000000002E+35</v>
      </c>
      <c r="Q97" s="15">
        <f t="shared" si="25"/>
        <v>3134.2779</v>
      </c>
      <c r="R97" s="14" t="str" cm="1">
        <f t="array" ref="R97">IF(AND(Q96&gt;1000,Q97&lt;2),INDEX(V:V,MATCH(R96,V:V,0)+1,0),R96)</f>
        <v>구</v>
      </c>
      <c r="S97" s="14" t="str">
        <f t="shared" si="18"/>
        <v>1E+32</v>
      </c>
      <c r="T97" s="29">
        <f t="shared" si="19"/>
        <v>2490000000</v>
      </c>
      <c r="U97" s="29"/>
    </row>
    <row r="98" spans="5:21" x14ac:dyDescent="0.3">
      <c r="E98" s="14">
        <v>90</v>
      </c>
      <c r="F9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2"/>
        <v>2,2,2,2,2,2,2,2,2,2,2,2,2,2,2,2,2,2,2,2,2,2,2,2,2,2,2,2,2,2,2,2,2,2,2,2,2,2,2,2,2,2,2,2,2,2,2,2,2,2,2,2,2,2,2,2,2,2,2,2,2,2,2,2,2,2,2,2,2,2,2,2,2,2,2,2,2,2,2,2,2,2,2,2,2,2,2,2,2,2</v>
      </c>
      <c r="H9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17"/>
        <v>4701.4169구</v>
      </c>
      <c r="P98" s="15">
        <f t="shared" si="20"/>
        <v>4.7014169000000008E+35</v>
      </c>
      <c r="Q98" s="15">
        <f t="shared" si="25"/>
        <v>4701.4169000000002</v>
      </c>
      <c r="R98" s="14" t="str" cm="1">
        <f t="array" ref="R98">IF(AND(Q97&gt;1000,Q98&lt;2),INDEX(V:V,MATCH(R97,V:V,0)+1,0),R97)</f>
        <v>구</v>
      </c>
      <c r="S98" s="14" t="str">
        <f t="shared" si="18"/>
        <v>1E+32</v>
      </c>
      <c r="T98" s="29">
        <f t="shared" si="19"/>
        <v>2500000000</v>
      </c>
      <c r="U98" s="29"/>
    </row>
    <row r="99" spans="5:21" x14ac:dyDescent="0.3">
      <c r="E99" s="14">
        <v>91</v>
      </c>
      <c r="F9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2"/>
        <v>2,2,2,2,2,2,2,2,2,2,2,2,2,2,2,2,2,2,2,2,2,2,2,2,2,2,2,2,2,2,2,2,2,2,2,2,2,2,2,2,2,2,2,2,2,2,2,2,2,2,2,2,2,2,2,2,2,2,2,2,2,2,2,2,2,2,2,2,2,2,2,2,2,2,2,2,2,2,2,2,2,2,2,2,2,2,2,2,2,2,2</v>
      </c>
      <c r="H9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17"/>
        <v>7052.1254구</v>
      </c>
      <c r="P99" s="15">
        <f t="shared" si="20"/>
        <v>7.052125400000001E+35</v>
      </c>
      <c r="Q99" s="15">
        <f t="shared" si="25"/>
        <v>7052.1253999999999</v>
      </c>
      <c r="R99" s="14" t="str" cm="1">
        <f t="array" ref="R99">IF(AND(Q98&gt;1000,Q99&lt;2),INDEX(V:V,MATCH(R98,V:V,0)+1,0),R98)</f>
        <v>구</v>
      </c>
      <c r="S99" s="14" t="str">
        <f t="shared" si="18"/>
        <v>1E+32</v>
      </c>
      <c r="T99" s="29">
        <f t="shared" si="19"/>
        <v>2610000000</v>
      </c>
      <c r="U99" s="29"/>
    </row>
    <row r="100" spans="5:21" x14ac:dyDescent="0.3">
      <c r="E100" s="14">
        <v>92</v>
      </c>
      <c r="F10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2"/>
        <v>2,2,2,2,2,2,2,2,2,2,2,2,2,2,2,2,2,2,2,2,2,2,2,2,2,2,2,2,2,2,2,2,2,2,2,2,2,2,2,2,2,2,2,2,2,2,2,2,2,2,2,2,2,2,2,2,2,2,2,2,2,2,2,2,2,2,2,2,2,2,2,2,2,2,2,2,2,2,2,2,2,2,2,2,2,2,2,2,2,2,2,2</v>
      </c>
      <c r="H10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17"/>
        <v>1.0579간</v>
      </c>
      <c r="P100" s="15">
        <f t="shared" si="20"/>
        <v>1.0579000000000001E+36</v>
      </c>
      <c r="Q100" s="15">
        <f t="shared" si="25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18"/>
        <v>1E+36</v>
      </c>
      <c r="T100" s="29">
        <f t="shared" si="19"/>
        <v>2620000000</v>
      </c>
      <c r="U100" s="29"/>
    </row>
    <row r="101" spans="5:21" x14ac:dyDescent="0.3">
      <c r="E101" s="14">
        <v>93</v>
      </c>
      <c r="F10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2"/>
        <v>2,2,2,2,2,2,2,2,2,2,2,2,2,2,2,2,2,2,2,2,2,2,2,2,2,2,2,2,2,2,2,2,2,2,2,2,2,2,2,2,2,2,2,2,2,2,2,2,2,2,2,2,2,2,2,2,2,2,2,2,2,2,2,2,2,2,2,2,2,2,2,2,2,2,2,2,2,2,2,2,2,2,2,2,2,2,2,2,2,2,2,2,2</v>
      </c>
      <c r="H10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17"/>
        <v>1.5869간</v>
      </c>
      <c r="P101" s="15">
        <f t="shared" si="20"/>
        <v>1.5869E+36</v>
      </c>
      <c r="Q101" s="15">
        <f t="shared" si="25"/>
        <v>1.5869</v>
      </c>
      <c r="R101" s="14" t="str" cm="1">
        <f t="array" ref="R101">IF(AND(Q100&gt;1000,Q101&lt;2),INDEX(V:V,MATCH(R100,V:V,0)+1,0),R100)</f>
        <v>간</v>
      </c>
      <c r="S101" s="14" t="str">
        <f t="shared" si="18"/>
        <v>1E+36</v>
      </c>
      <c r="T101" s="29">
        <f t="shared" si="19"/>
        <v>2630000000</v>
      </c>
      <c r="U101" s="29"/>
    </row>
    <row r="102" spans="5:21" x14ac:dyDescent="0.3">
      <c r="E102" s="14">
        <v>94</v>
      </c>
      <c r="F10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2"/>
        <v>2,2,2,2,2,2,2,2,2,2,2,2,2,2,2,2,2,2,2,2,2,2,2,2,2,2,2,2,2,2,2,2,2,2,2,2,2,2,2,2,2,2,2,2,2,2,2,2,2,2,2,2,2,2,2,2,2,2,2,2,2,2,2,2,2,2,2,2,2,2,2,2,2,2,2,2,2,2,2,2,2,2,2,2,2,2,2,2,2,2,2,2,2,2</v>
      </c>
      <c r="H10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17"/>
        <v>2.3804간</v>
      </c>
      <c r="P102" s="15">
        <f t="shared" si="20"/>
        <v>2.3804000000000003E+36</v>
      </c>
      <c r="Q102" s="15">
        <f t="shared" si="25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18"/>
        <v>1E+36</v>
      </c>
      <c r="T102" s="29">
        <f t="shared" si="19"/>
        <v>2640000000</v>
      </c>
      <c r="U102" s="29"/>
    </row>
    <row r="103" spans="5:21" x14ac:dyDescent="0.3">
      <c r="E103" s="14">
        <v>95</v>
      </c>
      <c r="F10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2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17"/>
        <v>3.5706간</v>
      </c>
      <c r="P103" s="15">
        <f t="shared" si="20"/>
        <v>3.5706000000000002E+36</v>
      </c>
      <c r="Q103" s="15">
        <f t="shared" si="25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18"/>
        <v>1E+36</v>
      </c>
      <c r="T103" s="29">
        <f t="shared" si="19"/>
        <v>2650000000</v>
      </c>
      <c r="U103" s="29"/>
    </row>
    <row r="104" spans="5:21" x14ac:dyDescent="0.3">
      <c r="E104" s="14">
        <v>96</v>
      </c>
      <c r="F10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2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17"/>
        <v>5.3559간</v>
      </c>
      <c r="P104" s="15">
        <f t="shared" si="20"/>
        <v>5.3558999999999998E+36</v>
      </c>
      <c r="Q104" s="15">
        <f t="shared" si="25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18"/>
        <v>1E+36</v>
      </c>
      <c r="T104" s="29">
        <f t="shared" si="19"/>
        <v>2660000000</v>
      </c>
      <c r="U104" s="29"/>
    </row>
    <row r="105" spans="5:21" x14ac:dyDescent="0.3">
      <c r="E105" s="14">
        <v>97</v>
      </c>
      <c r="F10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2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17"/>
        <v>8.0339간</v>
      </c>
      <c r="P105" s="15">
        <f t="shared" si="20"/>
        <v>8.0338999999999994E+36</v>
      </c>
      <c r="Q105" s="15">
        <f t="shared" si="25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18"/>
        <v>1E+36</v>
      </c>
      <c r="T105" s="29">
        <f t="shared" si="19"/>
        <v>2670000000</v>
      </c>
      <c r="U105" s="29"/>
    </row>
    <row r="106" spans="5:21" x14ac:dyDescent="0.3">
      <c r="E106" s="14">
        <v>98</v>
      </c>
      <c r="F10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2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17"/>
        <v>12.0509간</v>
      </c>
      <c r="P106" s="15">
        <f t="shared" si="20"/>
        <v>1.20509E+37</v>
      </c>
      <c r="Q106" s="15">
        <f t="shared" si="25"/>
        <v>12.0509</v>
      </c>
      <c r="R106" s="14" t="str" cm="1">
        <f t="array" ref="R106">IF(AND(Q105&gt;1000,Q106&lt;2),INDEX(V:V,MATCH(R105,V:V,0)+1,0),R105)</f>
        <v>간</v>
      </c>
      <c r="S106" s="14" t="str">
        <f t="shared" si="18"/>
        <v>1E+36</v>
      </c>
      <c r="T106" s="29">
        <f t="shared" si="19"/>
        <v>2680000000</v>
      </c>
      <c r="U106" s="29"/>
    </row>
    <row r="107" spans="5:21" x14ac:dyDescent="0.3">
      <c r="E107" s="14">
        <v>99</v>
      </c>
      <c r="F10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2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17"/>
        <v>18.0764간</v>
      </c>
      <c r="P107" s="15">
        <f t="shared" si="20"/>
        <v>1.8076399999999999E+37</v>
      </c>
      <c r="Q107" s="15">
        <f t="shared" si="25"/>
        <v>18.0764</v>
      </c>
      <c r="R107" s="14" t="str" cm="1">
        <f t="array" ref="R107">IF(AND(Q106&gt;1000,Q107&lt;2),INDEX(V:V,MATCH(R106,V:V,0)+1,0),R106)</f>
        <v>간</v>
      </c>
      <c r="S107" s="14" t="str">
        <f t="shared" si="18"/>
        <v>1E+36</v>
      </c>
      <c r="T107" s="29">
        <f t="shared" si="19"/>
        <v>2690000000</v>
      </c>
      <c r="U107" s="29"/>
    </row>
    <row r="108" spans="5:21" x14ac:dyDescent="0.3">
      <c r="E108" s="14">
        <v>100</v>
      </c>
      <c r="F10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2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17"/>
        <v>27.1146간</v>
      </c>
      <c r="P108" s="15">
        <f t="shared" si="20"/>
        <v>2.71146E+37</v>
      </c>
      <c r="Q108" s="15">
        <f t="shared" si="25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18"/>
        <v>1E+36</v>
      </c>
      <c r="T108" s="29">
        <f t="shared" si="19"/>
        <v>3700000000</v>
      </c>
      <c r="U108" s="29"/>
    </row>
    <row r="109" spans="5:21" x14ac:dyDescent="0.3">
      <c r="E109" s="14">
        <v>101</v>
      </c>
      <c r="F10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2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17"/>
        <v>40.6719간</v>
      </c>
      <c r="P109" s="15">
        <f t="shared" si="20"/>
        <v>4.0671900000000002E+37</v>
      </c>
      <c r="Q109" s="15">
        <f t="shared" si="25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18"/>
        <v>1E+36</v>
      </c>
      <c r="T109" s="29">
        <f t="shared" si="19"/>
        <v>5210000000</v>
      </c>
      <c r="U109" s="29"/>
    </row>
    <row r="110" spans="5:21" x14ac:dyDescent="0.3">
      <c r="E110" s="14">
        <v>102</v>
      </c>
      <c r="F11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2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17"/>
        <v>61.0079간</v>
      </c>
      <c r="P110" s="15">
        <f t="shared" si="20"/>
        <v>6.1007900000000012E+37</v>
      </c>
      <c r="Q110" s="15">
        <f t="shared" si="25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18"/>
        <v>1E+36</v>
      </c>
      <c r="T110" s="29">
        <f t="shared" si="19"/>
        <v>5220000000</v>
      </c>
      <c r="U110" s="29"/>
    </row>
    <row r="111" spans="5:21" x14ac:dyDescent="0.3">
      <c r="E111" s="14">
        <v>103</v>
      </c>
      <c r="F11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2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17"/>
        <v>91.5119간</v>
      </c>
      <c r="P111" s="15">
        <f t="shared" si="20"/>
        <v>9.151190000000001E+37</v>
      </c>
      <c r="Q111" s="15">
        <f t="shared" si="25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18"/>
        <v>1E+36</v>
      </c>
      <c r="T111" s="29">
        <f t="shared" si="19"/>
        <v>5230000000</v>
      </c>
      <c r="U111" s="29"/>
    </row>
    <row r="112" spans="5:21" x14ac:dyDescent="0.3">
      <c r="E112" s="14">
        <v>104</v>
      </c>
      <c r="F11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2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17"/>
        <v>137.2679간</v>
      </c>
      <c r="P112" s="15">
        <f t="shared" si="20"/>
        <v>1.372679E+38</v>
      </c>
      <c r="Q112" s="15">
        <f t="shared" si="25"/>
        <v>137.2679</v>
      </c>
      <c r="R112" s="14" t="str" cm="1">
        <f t="array" ref="R112">IF(AND(Q111&gt;1000,Q112&lt;2),INDEX(V:V,MATCH(R111,V:V,0)+1,0),R111)</f>
        <v>간</v>
      </c>
      <c r="S112" s="14" t="str">
        <f t="shared" si="18"/>
        <v>1E+36</v>
      </c>
      <c r="T112" s="29">
        <f t="shared" si="19"/>
        <v>5240000000</v>
      </c>
      <c r="U112" s="29"/>
    </row>
    <row r="113" spans="5:21" x14ac:dyDescent="0.3">
      <c r="E113" s="14">
        <v>105</v>
      </c>
      <c r="F11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2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17"/>
        <v>205.9019간</v>
      </c>
      <c r="P113" s="15">
        <f t="shared" si="20"/>
        <v>2.0590190000000004E+38</v>
      </c>
      <c r="Q113" s="15">
        <f t="shared" si="25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18"/>
        <v>1E+36</v>
      </c>
      <c r="T113" s="29">
        <f t="shared" si="19"/>
        <v>5250000000</v>
      </c>
      <c r="U113" s="29"/>
    </row>
    <row r="114" spans="5:21" x14ac:dyDescent="0.3">
      <c r="E114" s="14">
        <v>106</v>
      </c>
      <c r="F11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2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17"/>
        <v>308.8529간</v>
      </c>
      <c r="P114" s="15">
        <f t="shared" si="20"/>
        <v>3.088529E+38</v>
      </c>
      <c r="Q114" s="15">
        <f t="shared" si="25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18"/>
        <v>1E+36</v>
      </c>
      <c r="T114" s="29">
        <f t="shared" si="19"/>
        <v>5360000000</v>
      </c>
      <c r="U114" s="29"/>
    </row>
    <row r="115" spans="5:21" x14ac:dyDescent="0.3">
      <c r="E115" s="14">
        <v>107</v>
      </c>
      <c r="F11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2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17"/>
        <v>463.2794간</v>
      </c>
      <c r="P115" s="15">
        <f t="shared" si="20"/>
        <v>4.6327939999999999E+38</v>
      </c>
      <c r="Q115" s="15">
        <f t="shared" si="25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18"/>
        <v>1E+36</v>
      </c>
      <c r="T115" s="29">
        <f t="shared" si="19"/>
        <v>5370000000</v>
      </c>
      <c r="U115" s="29"/>
    </row>
    <row r="116" spans="5:21" x14ac:dyDescent="0.3">
      <c r="E116" s="14">
        <v>108</v>
      </c>
      <c r="F11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2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17"/>
        <v>694.9191간</v>
      </c>
      <c r="P116" s="15">
        <f t="shared" si="20"/>
        <v>6.9491909999999992E+38</v>
      </c>
      <c r="Q116" s="15">
        <f t="shared" si="25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18"/>
        <v>1E+36</v>
      </c>
      <c r="T116" s="29">
        <f t="shared" si="19"/>
        <v>5380000000</v>
      </c>
      <c r="U116" s="29"/>
    </row>
    <row r="117" spans="5:21" x14ac:dyDescent="0.3">
      <c r="E117" s="14">
        <v>109</v>
      </c>
      <c r="F11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2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17"/>
        <v>1042.3787간</v>
      </c>
      <c r="P117" s="15">
        <f t="shared" si="20"/>
        <v>1.0423787000000001E+39</v>
      </c>
      <c r="Q117" s="15">
        <f t="shared" si="25"/>
        <v>1042.3787</v>
      </c>
      <c r="R117" s="14" t="str" cm="1">
        <f t="array" ref="R117">IF(AND(Q116&gt;1000,Q117&lt;2),INDEX(V:V,MATCH(R116,V:V,0)+1,0),R116)</f>
        <v>간</v>
      </c>
      <c r="S117" s="14" t="str">
        <f t="shared" si="18"/>
        <v>1E+36</v>
      </c>
      <c r="T117" s="29">
        <f t="shared" si="19"/>
        <v>5390000000</v>
      </c>
      <c r="U117" s="29"/>
    </row>
    <row r="118" spans="5:21" x14ac:dyDescent="0.3">
      <c r="E118" s="14">
        <v>110</v>
      </c>
      <c r="F11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2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17"/>
        <v>1563.5681간</v>
      </c>
      <c r="P118" s="15">
        <f t="shared" si="20"/>
        <v>1.5635681000000001E+39</v>
      </c>
      <c r="Q118" s="15">
        <f t="shared" si="25"/>
        <v>1563.5681</v>
      </c>
      <c r="R118" s="14" t="str" cm="1">
        <f t="array" ref="R118">IF(AND(Q117&gt;1000,Q118&lt;2),INDEX(V:V,MATCH(R117,V:V,0)+1,0),R117)</f>
        <v>간</v>
      </c>
      <c r="S118" s="14" t="str">
        <f t="shared" si="18"/>
        <v>1E+36</v>
      </c>
      <c r="T118" s="29">
        <f t="shared" si="19"/>
        <v>5400000000</v>
      </c>
      <c r="U118" s="29"/>
    </row>
    <row r="119" spans="5:21" x14ac:dyDescent="0.3">
      <c r="E119" s="14">
        <v>111</v>
      </c>
      <c r="F11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17"/>
        <v>2345.3522간</v>
      </c>
      <c r="P119" s="15">
        <f t="shared" si="20"/>
        <v>2.3453522000000005E+39</v>
      </c>
      <c r="Q119" s="15">
        <f t="shared" si="25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18"/>
        <v>1E+36</v>
      </c>
      <c r="T119" s="29">
        <f t="shared" si="19"/>
        <v>5410000000</v>
      </c>
      <c r="U119" s="29"/>
    </row>
    <row r="120" spans="5:21" x14ac:dyDescent="0.3">
      <c r="E120" s="14">
        <v>112</v>
      </c>
      <c r="F12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17"/>
        <v>3518.0283간</v>
      </c>
      <c r="P120" s="15">
        <f t="shared" si="20"/>
        <v>3.5180282999999999E+39</v>
      </c>
      <c r="Q120" s="15">
        <f t="shared" si="25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18"/>
        <v>1E+36</v>
      </c>
      <c r="T120" s="29">
        <f t="shared" si="19"/>
        <v>5420000000</v>
      </c>
      <c r="U120" s="29"/>
    </row>
    <row r="121" spans="5:21" x14ac:dyDescent="0.3">
      <c r="E121" s="14">
        <v>113</v>
      </c>
      <c r="F12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17"/>
        <v>5277.0425간</v>
      </c>
      <c r="P121" s="15">
        <f t="shared" si="20"/>
        <v>5.2770425000000006E+39</v>
      </c>
      <c r="Q121" s="15">
        <f t="shared" si="25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18"/>
        <v>1E+36</v>
      </c>
      <c r="T121" s="29">
        <f t="shared" si="19"/>
        <v>5430000000</v>
      </c>
      <c r="U121" s="29"/>
    </row>
    <row r="122" spans="5:21" x14ac:dyDescent="0.3">
      <c r="E122" s="14">
        <v>114</v>
      </c>
      <c r="F12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17"/>
        <v>7915.5638간</v>
      </c>
      <c r="P122" s="15">
        <f t="shared" si="20"/>
        <v>7.9155638000000007E+39</v>
      </c>
      <c r="Q122" s="15">
        <f t="shared" si="25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18"/>
        <v>1E+36</v>
      </c>
      <c r="T122" s="29">
        <f t="shared" si="19"/>
        <v>5440000000</v>
      </c>
      <c r="U122" s="29"/>
    </row>
    <row r="123" spans="5:21" x14ac:dyDescent="0.3">
      <c r="E123" s="14">
        <v>115</v>
      </c>
      <c r="F12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17"/>
        <v>1.1874정</v>
      </c>
      <c r="P123" s="15">
        <f t="shared" si="20"/>
        <v>1.1874000000000002E+40</v>
      </c>
      <c r="Q123" s="15">
        <f t="shared" si="25"/>
        <v>1.1874</v>
      </c>
      <c r="R123" s="14" t="str" cm="1">
        <f t="array" ref="R123">IF(AND(Q122&gt;1000,Q123&lt;2),INDEX(V:V,MATCH(R122,V:V,0)+1,0),R122)</f>
        <v>정</v>
      </c>
      <c r="S123" s="14" t="str">
        <f t="shared" si="18"/>
        <v>1E+40</v>
      </c>
      <c r="T123" s="29">
        <f t="shared" si="19"/>
        <v>5450000000</v>
      </c>
      <c r="U123" s="29"/>
    </row>
    <row r="124" spans="5:21" x14ac:dyDescent="0.3">
      <c r="E124" s="14">
        <v>116</v>
      </c>
      <c r="F12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17"/>
        <v>1.7811정</v>
      </c>
      <c r="P124" s="15">
        <f t="shared" si="20"/>
        <v>1.7811E+40</v>
      </c>
      <c r="Q124" s="15">
        <f t="shared" si="25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18"/>
        <v>1E+40</v>
      </c>
      <c r="T124" s="29">
        <f t="shared" si="19"/>
        <v>5460000000</v>
      </c>
      <c r="U124" s="29"/>
    </row>
    <row r="125" spans="5:21" x14ac:dyDescent="0.3">
      <c r="E125" s="14">
        <v>117</v>
      </c>
      <c r="F12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17"/>
        <v>2.6717정</v>
      </c>
      <c r="P125" s="15">
        <f t="shared" si="20"/>
        <v>2.6717000000000004E+40</v>
      </c>
      <c r="Q125" s="15">
        <f t="shared" si="25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18"/>
        <v>1E+40</v>
      </c>
      <c r="T125" s="29">
        <f t="shared" si="19"/>
        <v>5470000000</v>
      </c>
      <c r="U125" s="29"/>
    </row>
    <row r="126" spans="5:21" x14ac:dyDescent="0.3">
      <c r="E126" s="14">
        <v>118</v>
      </c>
      <c r="F12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17"/>
        <v>4.0076정</v>
      </c>
      <c r="P126" s="15">
        <f t="shared" si="20"/>
        <v>4.0076000000000004E+40</v>
      </c>
      <c r="Q126" s="15">
        <f t="shared" si="25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18"/>
        <v>1E+40</v>
      </c>
      <c r="T126" s="29">
        <f t="shared" si="19"/>
        <v>5480000000</v>
      </c>
      <c r="U126" s="29"/>
    </row>
    <row r="127" spans="5:21" x14ac:dyDescent="0.3">
      <c r="E127" s="14">
        <v>119</v>
      </c>
      <c r="F12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17"/>
        <v>6.0114정</v>
      </c>
      <c r="P127" s="15">
        <f t="shared" si="20"/>
        <v>6.0113999999999998E+40</v>
      </c>
      <c r="Q127" s="15">
        <f t="shared" si="25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18"/>
        <v>1E+40</v>
      </c>
      <c r="T127" s="29">
        <f t="shared" si="19"/>
        <v>5490000000</v>
      </c>
      <c r="U127" s="29"/>
    </row>
    <row r="128" spans="5:21" x14ac:dyDescent="0.3">
      <c r="E128" s="14">
        <v>120</v>
      </c>
      <c r="F12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17"/>
        <v>9.0171정</v>
      </c>
      <c r="P128" s="15">
        <f t="shared" si="20"/>
        <v>9.0170999999999997E+40</v>
      </c>
      <c r="Q128" s="15">
        <f t="shared" si="25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18"/>
        <v>1E+40</v>
      </c>
      <c r="T128" s="29">
        <f t="shared" si="19"/>
        <v>5500000000</v>
      </c>
      <c r="U128" s="29"/>
    </row>
    <row r="129" spans="5:21" x14ac:dyDescent="0.3">
      <c r="E129" s="14">
        <v>121</v>
      </c>
      <c r="F12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17"/>
        <v>13.5257정</v>
      </c>
      <c r="P129" s="15">
        <f t="shared" si="20"/>
        <v>1.35257E+41</v>
      </c>
      <c r="Q129" s="15">
        <f t="shared" si="25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18"/>
        <v>1E+40</v>
      </c>
      <c r="T129" s="29">
        <f t="shared" si="19"/>
        <v>5610000000</v>
      </c>
      <c r="U129" s="29"/>
    </row>
    <row r="130" spans="5:21" x14ac:dyDescent="0.3">
      <c r="E130" s="14">
        <v>122</v>
      </c>
      <c r="F13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17"/>
        <v>20.2886정</v>
      </c>
      <c r="P130" s="15">
        <f t="shared" si="20"/>
        <v>2.0288599999999999E+41</v>
      </c>
      <c r="Q130" s="15">
        <f t="shared" si="25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18"/>
        <v>1E+40</v>
      </c>
      <c r="T130" s="29">
        <f t="shared" si="19"/>
        <v>5620000000</v>
      </c>
      <c r="U130" s="29"/>
    </row>
    <row r="131" spans="5:21" x14ac:dyDescent="0.3">
      <c r="E131" s="14">
        <v>123</v>
      </c>
      <c r="F13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17"/>
        <v>30.4329정</v>
      </c>
      <c r="P131" s="15">
        <f t="shared" si="20"/>
        <v>3.0432900000000001E+41</v>
      </c>
      <c r="Q131" s="15">
        <f t="shared" si="25"/>
        <v>30.4329</v>
      </c>
      <c r="R131" s="14" t="str" cm="1">
        <f t="array" ref="R131">IF(AND(Q130&gt;1000,Q131&lt;2),INDEX(V:V,MATCH(R130,V:V,0)+1,0),R130)</f>
        <v>정</v>
      </c>
      <c r="S131" s="14" t="str">
        <f t="shared" si="18"/>
        <v>1E+40</v>
      </c>
      <c r="T131" s="29">
        <f t="shared" si="19"/>
        <v>5630000000</v>
      </c>
      <c r="U131" s="29"/>
    </row>
    <row r="132" spans="5:21" x14ac:dyDescent="0.3">
      <c r="E132" s="14">
        <v>124</v>
      </c>
      <c r="F13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17"/>
        <v>45.6494정</v>
      </c>
      <c r="P132" s="15">
        <f t="shared" si="20"/>
        <v>4.5649400000000001E+41</v>
      </c>
      <c r="Q132" s="15">
        <f t="shared" si="25"/>
        <v>45.6494</v>
      </c>
      <c r="R132" s="14" t="str" cm="1">
        <f t="array" ref="R132">IF(AND(Q131&gt;1000,Q132&lt;2),INDEX(V:V,MATCH(R131,V:V,0)+1,0),R131)</f>
        <v>정</v>
      </c>
      <c r="S132" s="14" t="str">
        <f t="shared" si="18"/>
        <v>1E+40</v>
      </c>
      <c r="T132" s="29">
        <f t="shared" si="19"/>
        <v>5640000000</v>
      </c>
      <c r="U132" s="29"/>
    </row>
    <row r="133" spans="5:21" x14ac:dyDescent="0.3">
      <c r="E133" s="14">
        <v>125</v>
      </c>
      <c r="F13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26">Q133&amp;R133</f>
        <v>68.4741정</v>
      </c>
      <c r="P133" s="15">
        <f t="shared" si="20"/>
        <v>6.8474100000000009E+41</v>
      </c>
      <c r="Q133" s="15">
        <f t="shared" si="25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18"/>
        <v>1E+40</v>
      </c>
      <c r="T133" s="29">
        <f t="shared" si="19"/>
        <v>5650000000</v>
      </c>
      <c r="U133" s="29"/>
    </row>
    <row r="134" spans="5:21" x14ac:dyDescent="0.3">
      <c r="E134" s="14">
        <v>126</v>
      </c>
      <c r="F13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26"/>
        <v>102.7112정</v>
      </c>
      <c r="P134" s="15">
        <f t="shared" si="20"/>
        <v>1.027112E+42</v>
      </c>
      <c r="Q134" s="15">
        <f t="shared" si="25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18"/>
        <v>1E+40</v>
      </c>
      <c r="T134" s="29">
        <f t="shared" si="19"/>
        <v>5660000000</v>
      </c>
      <c r="U134" s="29"/>
    </row>
    <row r="135" spans="5:21" x14ac:dyDescent="0.3">
      <c r="E135" s="14">
        <v>127</v>
      </c>
      <c r="F13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26"/>
        <v>154.0668정</v>
      </c>
      <c r="P135" s="15">
        <f t="shared" si="20"/>
        <v>1.5406680000000001E+42</v>
      </c>
      <c r="Q135" s="15">
        <f t="shared" si="25"/>
        <v>154.0668</v>
      </c>
      <c r="R135" s="14" t="str" cm="1">
        <f t="array" ref="R135">IF(AND(Q134&gt;1000,Q135&lt;2),INDEX(V:V,MATCH(R134,V:V,0)+1,0),R134)</f>
        <v>정</v>
      </c>
      <c r="S135" s="14" t="str">
        <f t="shared" si="18"/>
        <v>1E+40</v>
      </c>
      <c r="T135" s="29">
        <f t="shared" si="19"/>
        <v>5670000000</v>
      </c>
      <c r="U135" s="29"/>
    </row>
    <row r="136" spans="5:21" x14ac:dyDescent="0.3">
      <c r="E136" s="14">
        <v>128</v>
      </c>
      <c r="F13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26"/>
        <v>231.1002정</v>
      </c>
      <c r="P136" s="15">
        <f t="shared" si="20"/>
        <v>2.3110020000000002E+42</v>
      </c>
      <c r="Q136" s="15">
        <f t="shared" si="25"/>
        <v>231.1002</v>
      </c>
      <c r="R136" s="14" t="str" cm="1">
        <f t="array" ref="R136">IF(AND(Q135&gt;1000,Q136&lt;2),INDEX(V:V,MATCH(R135,V:V,0)+1,0),R135)</f>
        <v>정</v>
      </c>
      <c r="S136" s="14" t="str">
        <f t="shared" si="18"/>
        <v>1E+40</v>
      </c>
      <c r="T136" s="29">
        <f t="shared" si="19"/>
        <v>5680000000</v>
      </c>
      <c r="U136" s="29"/>
    </row>
    <row r="137" spans="5:21" x14ac:dyDescent="0.3">
      <c r="E137" s="14">
        <v>129</v>
      </c>
      <c r="F13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26"/>
        <v>346.6503정</v>
      </c>
      <c r="P137" s="15">
        <f t="shared" si="20"/>
        <v>3.4665030000000005E+42</v>
      </c>
      <c r="Q137" s="15">
        <f t="shared" si="25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27">VLOOKUP(R137,V:Y,4,FALSE)</f>
        <v>1E+40</v>
      </c>
      <c r="T137" s="29">
        <f t="shared" ref="T137:T200" si="28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26"/>
        <v>519.9755정</v>
      </c>
      <c r="P138" s="15">
        <f t="shared" ref="P138:P201" si="29">Q138*S138</f>
        <v>5.1997550000000002E+42</v>
      </c>
      <c r="Q138" s="15">
        <f t="shared" si="25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27"/>
        <v>1E+40</v>
      </c>
      <c r="T138" s="29">
        <f t="shared" si="28"/>
        <v>5700000000</v>
      </c>
      <c r="U138" s="29"/>
    </row>
    <row r="139" spans="5:21" x14ac:dyDescent="0.3">
      <c r="E139" s="14">
        <v>131</v>
      </c>
      <c r="F139" s="6" t="str">
        <f t="shared" ref="F139:F202" si="30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31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2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3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26"/>
        <v>779.9633정</v>
      </c>
      <c r="P139" s="15">
        <f t="shared" si="29"/>
        <v>7.7996329999999998E+42</v>
      </c>
      <c r="Q139" s="15">
        <f t="shared" ref="Q139:Q202" si="34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27"/>
        <v>1E+40</v>
      </c>
      <c r="T139" s="29">
        <f t="shared" si="28"/>
        <v>5710000000</v>
      </c>
      <c r="U139" s="29"/>
    </row>
    <row r="140" spans="5:21" x14ac:dyDescent="0.3">
      <c r="E140" s="14">
        <v>132</v>
      </c>
      <c r="F14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26"/>
        <v>1169.945정</v>
      </c>
      <c r="P140" s="15">
        <f t="shared" si="29"/>
        <v>1.169945E+43</v>
      </c>
      <c r="Q140" s="15">
        <f t="shared" si="34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27"/>
        <v>1E+40</v>
      </c>
      <c r="T140" s="29">
        <f t="shared" si="28"/>
        <v>5720000000</v>
      </c>
      <c r="U140" s="29"/>
    </row>
    <row r="141" spans="5:21" x14ac:dyDescent="0.3">
      <c r="E141" s="14">
        <v>133</v>
      </c>
      <c r="F14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26"/>
        <v>1754.9175정</v>
      </c>
      <c r="P141" s="15">
        <f t="shared" si="29"/>
        <v>1.7549175000000002E+43</v>
      </c>
      <c r="Q141" s="15">
        <f t="shared" si="34"/>
        <v>1754.9175</v>
      </c>
      <c r="R141" s="14" t="str" cm="1">
        <f t="array" ref="R141">IF(AND(Q140&gt;1000,Q141&lt;2),INDEX(V:V,MATCH(R140,V:V,0)+1,0),R140)</f>
        <v>정</v>
      </c>
      <c r="S141" s="14" t="str">
        <f t="shared" si="27"/>
        <v>1E+40</v>
      </c>
      <c r="T141" s="29">
        <f t="shared" si="28"/>
        <v>5730000000</v>
      </c>
      <c r="U141" s="29"/>
    </row>
    <row r="142" spans="5:21" x14ac:dyDescent="0.3">
      <c r="E142" s="14">
        <v>134</v>
      </c>
      <c r="F14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26"/>
        <v>2632.3763정</v>
      </c>
      <c r="P142" s="15">
        <f t="shared" si="29"/>
        <v>2.6323763000000002E+43</v>
      </c>
      <c r="Q142" s="15">
        <f t="shared" si="34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27"/>
        <v>1E+40</v>
      </c>
      <c r="T142" s="29">
        <f t="shared" si="28"/>
        <v>5740000000</v>
      </c>
      <c r="U142" s="29"/>
    </row>
    <row r="143" spans="5:21" x14ac:dyDescent="0.3">
      <c r="E143" s="14">
        <v>135</v>
      </c>
      <c r="F14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26"/>
        <v>3948.5645정</v>
      </c>
      <c r="P143" s="15">
        <f t="shared" si="29"/>
        <v>3.9485645000000006E+43</v>
      </c>
      <c r="Q143" s="15">
        <f t="shared" si="34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27"/>
        <v>1E+40</v>
      </c>
      <c r="T143" s="29">
        <f t="shared" si="28"/>
        <v>5750000000</v>
      </c>
      <c r="U143" s="29"/>
    </row>
    <row r="144" spans="5:21" x14ac:dyDescent="0.3">
      <c r="E144" s="14">
        <v>136</v>
      </c>
      <c r="F14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26"/>
        <v>5922.8468정</v>
      </c>
      <c r="P144" s="15">
        <f t="shared" si="29"/>
        <v>5.9228468000000005E+43</v>
      </c>
      <c r="Q144" s="15">
        <f t="shared" si="34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27"/>
        <v>1E+40</v>
      </c>
      <c r="T144" s="29">
        <f t="shared" si="28"/>
        <v>5860000000</v>
      </c>
      <c r="U144" s="29"/>
    </row>
    <row r="145" spans="5:21" x14ac:dyDescent="0.3">
      <c r="E145" s="14">
        <v>137</v>
      </c>
      <c r="F14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26"/>
        <v>8884.2702정</v>
      </c>
      <c r="P145" s="15">
        <f t="shared" si="29"/>
        <v>8.8842702000000007E+43</v>
      </c>
      <c r="Q145" s="15">
        <f t="shared" si="34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27"/>
        <v>1E+40</v>
      </c>
      <c r="T145" s="29">
        <f t="shared" si="28"/>
        <v>5870000000</v>
      </c>
      <c r="U145" s="29"/>
    </row>
    <row r="146" spans="5:21" x14ac:dyDescent="0.3">
      <c r="E146" s="14">
        <v>138</v>
      </c>
      <c r="F14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26"/>
        <v>1.3327재</v>
      </c>
      <c r="P146" s="15">
        <f t="shared" si="29"/>
        <v>1.3327000000000001E+44</v>
      </c>
      <c r="Q146" s="15">
        <f t="shared" si="34"/>
        <v>1.3327</v>
      </c>
      <c r="R146" s="14" t="str" cm="1">
        <f t="array" ref="R146">IF(AND(Q145&gt;1000,Q146&lt;2),INDEX(V:V,MATCH(R145,V:V,0)+1,0),R145)</f>
        <v>재</v>
      </c>
      <c r="S146" s="14" t="str">
        <f t="shared" si="27"/>
        <v>1E+44</v>
      </c>
      <c r="T146" s="29">
        <f t="shared" si="28"/>
        <v>5880000000</v>
      </c>
      <c r="U146" s="29"/>
    </row>
    <row r="147" spans="5:21" x14ac:dyDescent="0.3">
      <c r="E147" s="14">
        <v>139</v>
      </c>
      <c r="F14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26"/>
        <v>1.9991재</v>
      </c>
      <c r="P147" s="15">
        <f t="shared" si="29"/>
        <v>1.9991000000000004E+44</v>
      </c>
      <c r="Q147" s="15">
        <f t="shared" si="34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27"/>
        <v>1E+44</v>
      </c>
      <c r="T147" s="29">
        <f t="shared" si="28"/>
        <v>5890000000</v>
      </c>
      <c r="U147" s="29"/>
    </row>
    <row r="148" spans="5:21" x14ac:dyDescent="0.3">
      <c r="E148" s="14">
        <v>140</v>
      </c>
      <c r="F14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26"/>
        <v>2.9987재</v>
      </c>
      <c r="P148" s="15">
        <f t="shared" si="29"/>
        <v>2.9987000000000008E+44</v>
      </c>
      <c r="Q148" s="15">
        <f t="shared" si="34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27"/>
        <v>1E+44</v>
      </c>
      <c r="T148" s="29">
        <f t="shared" si="28"/>
        <v>5900000000</v>
      </c>
      <c r="U148" s="29"/>
    </row>
    <row r="149" spans="5:21" x14ac:dyDescent="0.3">
      <c r="E149" s="14">
        <v>141</v>
      </c>
      <c r="F14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26"/>
        <v>4.4981재</v>
      </c>
      <c r="P149" s="15">
        <f t="shared" si="29"/>
        <v>4.4981000000000007E+44</v>
      </c>
      <c r="Q149" s="15">
        <f t="shared" si="34"/>
        <v>4.4981</v>
      </c>
      <c r="R149" s="14" t="str" cm="1">
        <f t="array" ref="R149">IF(AND(Q148&gt;1000,Q149&lt;2),INDEX(V:V,MATCH(R148,V:V,0)+1,0),R148)</f>
        <v>재</v>
      </c>
      <c r="S149" s="14" t="str">
        <f t="shared" si="27"/>
        <v>1E+44</v>
      </c>
      <c r="T149" s="29">
        <f t="shared" si="28"/>
        <v>5910000000</v>
      </c>
      <c r="U149" s="29"/>
    </row>
    <row r="150" spans="5:21" x14ac:dyDescent="0.3">
      <c r="E150" s="14">
        <v>142</v>
      </c>
      <c r="F15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26"/>
        <v>6.7472재</v>
      </c>
      <c r="P150" s="15">
        <f t="shared" si="29"/>
        <v>6.7471999999999997E+44</v>
      </c>
      <c r="Q150" s="15">
        <f t="shared" si="34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27"/>
        <v>1E+44</v>
      </c>
      <c r="T150" s="29">
        <f t="shared" si="28"/>
        <v>5920000000</v>
      </c>
      <c r="U150" s="29"/>
    </row>
    <row r="151" spans="5:21" x14ac:dyDescent="0.3">
      <c r="E151" s="14">
        <v>143</v>
      </c>
      <c r="F15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26"/>
        <v>10.1208재</v>
      </c>
      <c r="P151" s="15">
        <f t="shared" si="29"/>
        <v>1.01208E+45</v>
      </c>
      <c r="Q151" s="15">
        <f t="shared" si="34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27"/>
        <v>1E+44</v>
      </c>
      <c r="T151" s="29">
        <f t="shared" si="28"/>
        <v>5930000000</v>
      </c>
      <c r="U151" s="29"/>
    </row>
    <row r="152" spans="5:21" x14ac:dyDescent="0.3">
      <c r="E152" s="14">
        <v>144</v>
      </c>
      <c r="F15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26"/>
        <v>15.1812재</v>
      </c>
      <c r="P152" s="15">
        <f t="shared" si="29"/>
        <v>1.5181200000000001E+45</v>
      </c>
      <c r="Q152" s="15">
        <f t="shared" si="34"/>
        <v>15.1812</v>
      </c>
      <c r="R152" s="14" t="str" cm="1">
        <f t="array" ref="R152">IF(AND(Q151&gt;1000,Q152&lt;2),INDEX(V:V,MATCH(R151,V:V,0)+1,0),R151)</f>
        <v>재</v>
      </c>
      <c r="S152" s="14" t="str">
        <f t="shared" si="27"/>
        <v>1E+44</v>
      </c>
      <c r="T152" s="29">
        <f t="shared" si="28"/>
        <v>5940000000</v>
      </c>
      <c r="U152" s="29"/>
    </row>
    <row r="153" spans="5:21" x14ac:dyDescent="0.3">
      <c r="E153" s="14">
        <v>145</v>
      </c>
      <c r="F15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26"/>
        <v>22.7718재</v>
      </c>
      <c r="P153" s="15">
        <f t="shared" si="29"/>
        <v>2.2771800000000001E+45</v>
      </c>
      <c r="Q153" s="15">
        <f t="shared" si="34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27"/>
        <v>1E+44</v>
      </c>
      <c r="T153" s="29">
        <f t="shared" si="28"/>
        <v>5950000000</v>
      </c>
      <c r="U153" s="29"/>
    </row>
    <row r="154" spans="5:21" x14ac:dyDescent="0.3">
      <c r="E154" s="14">
        <v>146</v>
      </c>
      <c r="F15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26"/>
        <v>34.1577재</v>
      </c>
      <c r="P154" s="15">
        <f t="shared" si="29"/>
        <v>3.41577E+45</v>
      </c>
      <c r="Q154" s="15">
        <f t="shared" si="34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27"/>
        <v>1E+44</v>
      </c>
      <c r="T154" s="29">
        <f t="shared" si="28"/>
        <v>5960000000</v>
      </c>
      <c r="U154" s="29"/>
    </row>
    <row r="155" spans="5:21" x14ac:dyDescent="0.3">
      <c r="E155" s="14">
        <v>147</v>
      </c>
      <c r="F15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26"/>
        <v>51.2366재</v>
      </c>
      <c r="P155" s="15">
        <f t="shared" si="29"/>
        <v>5.1236600000000008E+45</v>
      </c>
      <c r="Q155" s="15">
        <f t="shared" si="34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27"/>
        <v>1E+44</v>
      </c>
      <c r="T155" s="29">
        <f t="shared" si="28"/>
        <v>5970000000</v>
      </c>
      <c r="U155" s="29"/>
    </row>
    <row r="156" spans="5:21" x14ac:dyDescent="0.3">
      <c r="E156" s="14">
        <v>148</v>
      </c>
      <c r="F15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26"/>
        <v>76.8549재</v>
      </c>
      <c r="P156" s="15">
        <f t="shared" si="29"/>
        <v>7.6854900000000012E+45</v>
      </c>
      <c r="Q156" s="15">
        <f t="shared" si="34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27"/>
        <v>1E+44</v>
      </c>
      <c r="T156" s="29">
        <f t="shared" si="28"/>
        <v>5980000000</v>
      </c>
      <c r="U156" s="29"/>
    </row>
    <row r="157" spans="5:21" x14ac:dyDescent="0.3">
      <c r="E157" s="14">
        <v>149</v>
      </c>
      <c r="F15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26"/>
        <v>115.2824재</v>
      </c>
      <c r="P157" s="15">
        <f t="shared" si="29"/>
        <v>1.1528240000000001E+46</v>
      </c>
      <c r="Q157" s="15">
        <f t="shared" si="34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27"/>
        <v>1E+44</v>
      </c>
      <c r="T157" s="29">
        <f t="shared" si="28"/>
        <v>5990000000</v>
      </c>
      <c r="U157" s="29"/>
    </row>
    <row r="158" spans="5:21" x14ac:dyDescent="0.3">
      <c r="E158" s="14">
        <v>150</v>
      </c>
      <c r="F15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26"/>
        <v>172.9236재</v>
      </c>
      <c r="P158" s="15">
        <f t="shared" si="29"/>
        <v>1.729236E+46</v>
      </c>
      <c r="Q158" s="15">
        <f t="shared" si="34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27"/>
        <v>1E+44</v>
      </c>
      <c r="T158" s="29">
        <f t="shared" si="28"/>
        <v>6000000000</v>
      </c>
      <c r="U158" s="29"/>
    </row>
    <row r="159" spans="5:21" x14ac:dyDescent="0.3">
      <c r="E159" s="14">
        <v>151</v>
      </c>
      <c r="F15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26"/>
        <v>259.3854재</v>
      </c>
      <c r="P159" s="15">
        <f t="shared" si="29"/>
        <v>2.5938540000000001E+46</v>
      </c>
      <c r="Q159" s="15">
        <f t="shared" si="34"/>
        <v>259.3854</v>
      </c>
      <c r="R159" s="14" t="str" cm="1">
        <f t="array" ref="R159">IF(AND(Q158&gt;1000,Q159&lt;2),INDEX(V:V,MATCH(R158,V:V,0)+1,0),R158)</f>
        <v>재</v>
      </c>
      <c r="S159" s="14" t="str">
        <f t="shared" si="27"/>
        <v>1E+44</v>
      </c>
      <c r="T159" s="29">
        <f t="shared" si="28"/>
        <v>6610000000</v>
      </c>
      <c r="U159" s="29"/>
    </row>
    <row r="160" spans="5:21" x14ac:dyDescent="0.3">
      <c r="E160" s="14">
        <v>152</v>
      </c>
      <c r="F16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26"/>
        <v>389.0781재</v>
      </c>
      <c r="P160" s="15">
        <f t="shared" si="29"/>
        <v>3.8907810000000006E+46</v>
      </c>
      <c r="Q160" s="15">
        <f t="shared" si="34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27"/>
        <v>1E+44</v>
      </c>
      <c r="T160" s="29">
        <f t="shared" si="28"/>
        <v>6620000000</v>
      </c>
      <c r="U160" s="29"/>
    </row>
    <row r="161" spans="5:21" x14ac:dyDescent="0.3">
      <c r="E161" s="14">
        <v>153</v>
      </c>
      <c r="F16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26"/>
        <v>583.6172재</v>
      </c>
      <c r="P161" s="15">
        <f t="shared" si="29"/>
        <v>5.8361720000000004E+46</v>
      </c>
      <c r="Q161" s="15">
        <f t="shared" si="34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27"/>
        <v>1E+44</v>
      </c>
      <c r="T161" s="29">
        <f t="shared" si="28"/>
        <v>6630000000</v>
      </c>
      <c r="U161" s="29"/>
    </row>
    <row r="162" spans="5:21" x14ac:dyDescent="0.3">
      <c r="E162" s="14">
        <v>154</v>
      </c>
      <c r="F16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26"/>
        <v>875.4258재</v>
      </c>
      <c r="P162" s="15">
        <f t="shared" si="29"/>
        <v>8.7542580000000006E+46</v>
      </c>
      <c r="Q162" s="15">
        <f t="shared" si="34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27"/>
        <v>1E+44</v>
      </c>
      <c r="T162" s="29">
        <f t="shared" si="28"/>
        <v>6640000000</v>
      </c>
      <c r="U162" s="29"/>
    </row>
    <row r="163" spans="5:21" x14ac:dyDescent="0.3">
      <c r="E163" s="14">
        <v>155</v>
      </c>
      <c r="F16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26"/>
        <v>1313.1387재</v>
      </c>
      <c r="P163" s="15">
        <f t="shared" si="29"/>
        <v>1.3131387000000001E+47</v>
      </c>
      <c r="Q163" s="15">
        <f t="shared" si="34"/>
        <v>1313.1387</v>
      </c>
      <c r="R163" s="14" t="str" cm="1">
        <f t="array" ref="R163">IF(AND(Q162&gt;1000,Q163&lt;2),INDEX(V:V,MATCH(R162,V:V,0)+1,0),R162)</f>
        <v>재</v>
      </c>
      <c r="S163" s="14" t="str">
        <f t="shared" si="27"/>
        <v>1E+44</v>
      </c>
      <c r="T163" s="29">
        <f t="shared" si="28"/>
        <v>6650000000</v>
      </c>
      <c r="U163" s="29"/>
    </row>
    <row r="164" spans="5:21" x14ac:dyDescent="0.3">
      <c r="E164" s="14">
        <v>156</v>
      </c>
      <c r="F16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26"/>
        <v>1969.7081재</v>
      </c>
      <c r="P164" s="15">
        <f t="shared" si="29"/>
        <v>1.9697081000000001E+47</v>
      </c>
      <c r="Q164" s="15">
        <f t="shared" si="34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27"/>
        <v>1E+44</v>
      </c>
      <c r="T164" s="29">
        <f t="shared" si="28"/>
        <v>6660000000</v>
      </c>
      <c r="U164" s="29"/>
    </row>
    <row r="165" spans="5:21" x14ac:dyDescent="0.3">
      <c r="E165" s="14">
        <v>157</v>
      </c>
      <c r="F16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26"/>
        <v>2954.5622재</v>
      </c>
      <c r="P165" s="15">
        <f t="shared" si="29"/>
        <v>2.9545622000000007E+47</v>
      </c>
      <c r="Q165" s="15">
        <f t="shared" si="34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27"/>
        <v>1E+44</v>
      </c>
      <c r="T165" s="29">
        <f t="shared" si="28"/>
        <v>6670000000</v>
      </c>
      <c r="U165" s="29"/>
    </row>
    <row r="166" spans="5:21" x14ac:dyDescent="0.3">
      <c r="E166" s="14">
        <v>158</v>
      </c>
      <c r="F16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26"/>
        <v>4431.8433재</v>
      </c>
      <c r="P166" s="15">
        <f t="shared" si="29"/>
        <v>4.4318433000000008E+47</v>
      </c>
      <c r="Q166" s="15">
        <f t="shared" si="34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27"/>
        <v>1E+44</v>
      </c>
      <c r="T166" s="29">
        <f t="shared" si="28"/>
        <v>6680000000</v>
      </c>
      <c r="U166" s="29"/>
    </row>
    <row r="167" spans="5:21" x14ac:dyDescent="0.3">
      <c r="E167" s="14">
        <v>159</v>
      </c>
      <c r="F16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26"/>
        <v>6647.765재</v>
      </c>
      <c r="P167" s="15">
        <f t="shared" si="29"/>
        <v>6.6477650000000006E+47</v>
      </c>
      <c r="Q167" s="15">
        <f t="shared" si="34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27"/>
        <v>1E+44</v>
      </c>
      <c r="T167" s="29">
        <f t="shared" si="28"/>
        <v>6690000000</v>
      </c>
      <c r="U167" s="29"/>
    </row>
    <row r="168" spans="5:21" x14ac:dyDescent="0.3">
      <c r="E168" s="14">
        <v>160</v>
      </c>
      <c r="F16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26"/>
        <v>9971.6475재</v>
      </c>
      <c r="P168" s="15">
        <f t="shared" si="29"/>
        <v>9.9716474999999996E+47</v>
      </c>
      <c r="Q168" s="15">
        <f t="shared" si="34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27"/>
        <v>1E+44</v>
      </c>
      <c r="T168" s="29">
        <f t="shared" si="28"/>
        <v>6700000000</v>
      </c>
      <c r="U168" s="29"/>
    </row>
    <row r="169" spans="5:21" x14ac:dyDescent="0.3">
      <c r="E169" s="14">
        <v>161</v>
      </c>
      <c r="F16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26"/>
        <v>1.4958극</v>
      </c>
      <c r="P169" s="15">
        <f t="shared" si="29"/>
        <v>1.4958000000000001E+48</v>
      </c>
      <c r="Q169" s="15">
        <f t="shared" si="34"/>
        <v>1.4958</v>
      </c>
      <c r="R169" s="14" t="str" cm="1">
        <f t="array" ref="R169">IF(AND(Q168&gt;1000,Q169&lt;2),INDEX(V:V,MATCH(R168,V:V,0)+1,0),R168)</f>
        <v>극</v>
      </c>
      <c r="S169" s="14" t="str">
        <f t="shared" si="27"/>
        <v>1E+48</v>
      </c>
      <c r="T169" s="29">
        <f t="shared" si="28"/>
        <v>6710000000</v>
      </c>
      <c r="U169" s="29"/>
    </row>
    <row r="170" spans="5:21" x14ac:dyDescent="0.3">
      <c r="E170" s="14">
        <v>162</v>
      </c>
      <c r="F17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26"/>
        <v>2.2437극</v>
      </c>
      <c r="P170" s="15">
        <f t="shared" si="29"/>
        <v>2.2437000000000001E+48</v>
      </c>
      <c r="Q170" s="15">
        <f t="shared" si="34"/>
        <v>2.2437</v>
      </c>
      <c r="R170" s="14" t="str" cm="1">
        <f t="array" ref="R170">IF(AND(Q169&gt;1000,Q170&lt;2),INDEX(V:V,MATCH(R169,V:V,0)+1,0),R169)</f>
        <v>극</v>
      </c>
      <c r="S170" s="14" t="str">
        <f t="shared" si="27"/>
        <v>1E+48</v>
      </c>
      <c r="T170" s="29">
        <f t="shared" si="28"/>
        <v>6720000000</v>
      </c>
      <c r="U170" s="29"/>
    </row>
    <row r="171" spans="5:21" x14ac:dyDescent="0.3">
      <c r="E171" s="14">
        <v>163</v>
      </c>
      <c r="F17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26"/>
        <v>3.3656극</v>
      </c>
      <c r="P171" s="15">
        <f t="shared" si="29"/>
        <v>3.3656000000000001E+48</v>
      </c>
      <c r="Q171" s="15">
        <f t="shared" si="34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27"/>
        <v>1E+48</v>
      </c>
      <c r="T171" s="29">
        <f t="shared" si="28"/>
        <v>6730000000</v>
      </c>
      <c r="U171" s="29"/>
    </row>
    <row r="172" spans="5:21" x14ac:dyDescent="0.3">
      <c r="E172" s="14">
        <v>164</v>
      </c>
      <c r="F17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26"/>
        <v>5.0484극</v>
      </c>
      <c r="P172" s="15">
        <f t="shared" si="29"/>
        <v>5.0484000000000005E+48</v>
      </c>
      <c r="Q172" s="15">
        <f t="shared" si="34"/>
        <v>5.0484</v>
      </c>
      <c r="R172" s="14" t="str" cm="1">
        <f t="array" ref="R172">IF(AND(Q171&gt;1000,Q172&lt;2),INDEX(V:V,MATCH(R171,V:V,0)+1,0),R171)</f>
        <v>극</v>
      </c>
      <c r="S172" s="14" t="str">
        <f t="shared" si="27"/>
        <v>1E+48</v>
      </c>
      <c r="T172" s="29">
        <f t="shared" si="28"/>
        <v>6740000000</v>
      </c>
      <c r="U172" s="29"/>
    </row>
    <row r="173" spans="5:21" x14ac:dyDescent="0.3">
      <c r="E173" s="14">
        <v>165</v>
      </c>
      <c r="F17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26"/>
        <v>7.5726극</v>
      </c>
      <c r="P173" s="15">
        <f t="shared" si="29"/>
        <v>7.5726000000000001E+48</v>
      </c>
      <c r="Q173" s="15">
        <f t="shared" si="34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27"/>
        <v>1E+48</v>
      </c>
      <c r="T173" s="29">
        <f t="shared" si="28"/>
        <v>6750000000</v>
      </c>
      <c r="U173" s="29"/>
    </row>
    <row r="174" spans="5:21" x14ac:dyDescent="0.3">
      <c r="E174" s="14">
        <v>166</v>
      </c>
      <c r="F17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26"/>
        <v>11.3589극</v>
      </c>
      <c r="P174" s="15">
        <f t="shared" si="29"/>
        <v>1.1358900000000001E+49</v>
      </c>
      <c r="Q174" s="15">
        <f t="shared" si="34"/>
        <v>11.3589</v>
      </c>
      <c r="R174" s="14" t="str" cm="1">
        <f t="array" ref="R174">IF(AND(Q173&gt;1000,Q174&lt;2),INDEX(V:V,MATCH(R173,V:V,0)+1,0),R173)</f>
        <v>극</v>
      </c>
      <c r="S174" s="14" t="str">
        <f t="shared" si="27"/>
        <v>1E+48</v>
      </c>
      <c r="T174" s="29">
        <f t="shared" si="28"/>
        <v>6860000000</v>
      </c>
      <c r="U174" s="29"/>
    </row>
    <row r="175" spans="5:21" x14ac:dyDescent="0.3">
      <c r="E175" s="14">
        <v>167</v>
      </c>
      <c r="F17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26"/>
        <v>17.0384극</v>
      </c>
      <c r="P175" s="15">
        <f t="shared" si="29"/>
        <v>1.70384E+49</v>
      </c>
      <c r="Q175" s="15">
        <f t="shared" si="34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27"/>
        <v>1E+48</v>
      </c>
      <c r="T175" s="29">
        <f t="shared" si="28"/>
        <v>6870000000</v>
      </c>
      <c r="U175" s="29"/>
    </row>
    <row r="176" spans="5:21" x14ac:dyDescent="0.3">
      <c r="E176" s="14">
        <v>168</v>
      </c>
      <c r="F17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26"/>
        <v>25.5576극</v>
      </c>
      <c r="P176" s="15">
        <f t="shared" si="29"/>
        <v>2.55576E+49</v>
      </c>
      <c r="Q176" s="15">
        <f t="shared" si="34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27"/>
        <v>1E+48</v>
      </c>
      <c r="T176" s="29">
        <f t="shared" si="28"/>
        <v>6880000000</v>
      </c>
      <c r="U176" s="29"/>
    </row>
    <row r="177" spans="5:21" x14ac:dyDescent="0.3">
      <c r="E177" s="14">
        <v>169</v>
      </c>
      <c r="F17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26"/>
        <v>38.3364극</v>
      </c>
      <c r="P177" s="15">
        <f t="shared" si="29"/>
        <v>3.8336400000000001E+49</v>
      </c>
      <c r="Q177" s="15">
        <f t="shared" si="34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27"/>
        <v>1E+48</v>
      </c>
      <c r="T177" s="29">
        <f t="shared" si="28"/>
        <v>6890000000</v>
      </c>
      <c r="U177" s="29"/>
    </row>
    <row r="178" spans="5:21" x14ac:dyDescent="0.3">
      <c r="E178" s="14">
        <v>170</v>
      </c>
      <c r="F17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26"/>
        <v>57.5046극</v>
      </c>
      <c r="P178" s="15">
        <f t="shared" si="29"/>
        <v>5.7504600000000009E+49</v>
      </c>
      <c r="Q178" s="15">
        <f t="shared" si="34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27"/>
        <v>1E+48</v>
      </c>
      <c r="T178" s="29">
        <f t="shared" si="28"/>
        <v>6900000000</v>
      </c>
      <c r="U178" s="29"/>
    </row>
    <row r="179" spans="5:21" x14ac:dyDescent="0.3">
      <c r="E179" s="14">
        <v>171</v>
      </c>
      <c r="F17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26"/>
        <v>86.2569극</v>
      </c>
      <c r="P179" s="15">
        <f t="shared" si="29"/>
        <v>8.6256900000000008E+49</v>
      </c>
      <c r="Q179" s="15">
        <f t="shared" si="34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27"/>
        <v>1E+48</v>
      </c>
      <c r="T179" s="29">
        <f t="shared" si="28"/>
        <v>6910000000</v>
      </c>
      <c r="U179" s="29"/>
    </row>
    <row r="180" spans="5:21" x14ac:dyDescent="0.3">
      <c r="E180" s="14">
        <v>172</v>
      </c>
      <c r="F18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26"/>
        <v>129.3854극</v>
      </c>
      <c r="P180" s="15">
        <f t="shared" si="29"/>
        <v>1.2938540000000001E+50</v>
      </c>
      <c r="Q180" s="15">
        <f t="shared" si="34"/>
        <v>129.3854</v>
      </c>
      <c r="R180" s="14" t="str" cm="1">
        <f t="array" ref="R180">IF(AND(Q179&gt;1000,Q180&lt;2),INDEX(V:V,MATCH(R179,V:V,0)+1,0),R179)</f>
        <v>극</v>
      </c>
      <c r="S180" s="14" t="str">
        <f t="shared" si="27"/>
        <v>1E+48</v>
      </c>
      <c r="T180" s="29">
        <f t="shared" si="28"/>
        <v>6920000000</v>
      </c>
      <c r="U180" s="29"/>
    </row>
    <row r="181" spans="5:21" x14ac:dyDescent="0.3">
      <c r="E181" s="14">
        <v>173</v>
      </c>
      <c r="F18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26"/>
        <v>194.0781극</v>
      </c>
      <c r="P181" s="15">
        <f t="shared" si="29"/>
        <v>1.940781E+50</v>
      </c>
      <c r="Q181" s="15">
        <f t="shared" si="34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27"/>
        <v>1E+48</v>
      </c>
      <c r="T181" s="29">
        <f t="shared" si="28"/>
        <v>6930000000</v>
      </c>
      <c r="U181" s="29"/>
    </row>
    <row r="182" spans="5:21" x14ac:dyDescent="0.3">
      <c r="E182" s="14">
        <v>174</v>
      </c>
      <c r="F18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26"/>
        <v>291.1172극</v>
      </c>
      <c r="P182" s="15">
        <f t="shared" si="29"/>
        <v>2.9111719999999997E+50</v>
      </c>
      <c r="Q182" s="15">
        <f t="shared" si="34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27"/>
        <v>1E+48</v>
      </c>
      <c r="T182" s="29">
        <f t="shared" si="28"/>
        <v>6940000000</v>
      </c>
      <c r="U182" s="29"/>
    </row>
    <row r="183" spans="5:21" x14ac:dyDescent="0.3">
      <c r="E183" s="14">
        <v>175</v>
      </c>
      <c r="F18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26"/>
        <v>436.6758극</v>
      </c>
      <c r="P183" s="15">
        <f t="shared" si="29"/>
        <v>4.3667579999999998E+50</v>
      </c>
      <c r="Q183" s="15">
        <f t="shared" si="34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27"/>
        <v>1E+48</v>
      </c>
      <c r="T183" s="29">
        <f t="shared" si="28"/>
        <v>6950000000</v>
      </c>
      <c r="U183" s="29"/>
    </row>
    <row r="184" spans="5:21" x14ac:dyDescent="0.3">
      <c r="E184" s="14">
        <v>176</v>
      </c>
      <c r="F18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26"/>
        <v>655.0137극</v>
      </c>
      <c r="P184" s="15">
        <f t="shared" si="29"/>
        <v>6.5501370000000001E+50</v>
      </c>
      <c r="Q184" s="15">
        <f t="shared" si="34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27"/>
        <v>1E+48</v>
      </c>
      <c r="T184" s="29">
        <f t="shared" si="28"/>
        <v>6960000000</v>
      </c>
      <c r="U184" s="29"/>
    </row>
    <row r="185" spans="5:21" x14ac:dyDescent="0.3">
      <c r="E185" s="14">
        <v>177</v>
      </c>
      <c r="F18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26"/>
        <v>982.5206극</v>
      </c>
      <c r="P185" s="15">
        <f t="shared" si="29"/>
        <v>9.825206E+50</v>
      </c>
      <c r="Q185" s="15">
        <f t="shared" si="34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27"/>
        <v>1E+48</v>
      </c>
      <c r="T185" s="29">
        <f t="shared" si="28"/>
        <v>6970000000</v>
      </c>
      <c r="U185" s="29"/>
    </row>
    <row r="186" spans="5:21" x14ac:dyDescent="0.3">
      <c r="E186" s="14">
        <v>178</v>
      </c>
      <c r="F18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26"/>
        <v>1473.7809극</v>
      </c>
      <c r="P186" s="15">
        <f t="shared" si="29"/>
        <v>1.4737809000000001E+51</v>
      </c>
      <c r="Q186" s="15">
        <f t="shared" si="34"/>
        <v>1473.7809</v>
      </c>
      <c r="R186" s="14" t="str" cm="1">
        <f t="array" ref="R186">IF(AND(Q185&gt;1000,Q186&lt;2),INDEX(V:V,MATCH(R185,V:V,0)+1,0),R185)</f>
        <v>극</v>
      </c>
      <c r="S186" s="14" t="str">
        <f t="shared" si="27"/>
        <v>1E+48</v>
      </c>
      <c r="T186" s="29">
        <f t="shared" si="28"/>
        <v>6980000000</v>
      </c>
      <c r="U186" s="29"/>
    </row>
    <row r="187" spans="5:21" x14ac:dyDescent="0.3">
      <c r="E187" s="14">
        <v>179</v>
      </c>
      <c r="F18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26"/>
        <v>2210.6714극</v>
      </c>
      <c r="P187" s="15">
        <f t="shared" si="29"/>
        <v>2.2106714000000002E+51</v>
      </c>
      <c r="Q187" s="15">
        <f t="shared" si="34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27"/>
        <v>1E+48</v>
      </c>
      <c r="T187" s="29">
        <f t="shared" si="28"/>
        <v>6990000000</v>
      </c>
      <c r="U187" s="29"/>
    </row>
    <row r="188" spans="5:21" x14ac:dyDescent="0.3">
      <c r="E188" s="14">
        <v>180</v>
      </c>
      <c r="F18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26"/>
        <v>3316.0071극</v>
      </c>
      <c r="P188" s="15">
        <f t="shared" si="29"/>
        <v>3.3160070999999999E+51</v>
      </c>
      <c r="Q188" s="15">
        <f t="shared" si="34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27"/>
        <v>1E+48</v>
      </c>
      <c r="T188" s="29">
        <f t="shared" si="28"/>
        <v>7000000000</v>
      </c>
      <c r="U188" s="29"/>
    </row>
    <row r="189" spans="5:21" x14ac:dyDescent="0.3">
      <c r="E189" s="14">
        <v>181</v>
      </c>
      <c r="F18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26"/>
        <v>4974.0107극</v>
      </c>
      <c r="P189" s="15">
        <f t="shared" si="29"/>
        <v>4.9740106999999999E+51</v>
      </c>
      <c r="Q189" s="15">
        <f t="shared" si="34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27"/>
        <v>1E+48</v>
      </c>
      <c r="T189" s="29">
        <f t="shared" si="28"/>
        <v>7110000000</v>
      </c>
      <c r="U189" s="29"/>
    </row>
    <row r="190" spans="5:21" x14ac:dyDescent="0.3">
      <c r="E190" s="14">
        <v>182</v>
      </c>
      <c r="F19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26"/>
        <v>7461.0161극</v>
      </c>
      <c r="P190" s="15">
        <f t="shared" si="29"/>
        <v>7.4610161000000005E+51</v>
      </c>
      <c r="Q190" s="15">
        <f t="shared" si="34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27"/>
        <v>1E+48</v>
      </c>
      <c r="T190" s="29">
        <f t="shared" si="28"/>
        <v>7120000000</v>
      </c>
      <c r="U190" s="29"/>
    </row>
    <row r="191" spans="5:21" x14ac:dyDescent="0.3">
      <c r="E191" s="14">
        <v>183</v>
      </c>
      <c r="F19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26"/>
        <v>1.1192항</v>
      </c>
      <c r="P191" s="15">
        <f t="shared" si="29"/>
        <v>1.1191999999999999E+52</v>
      </c>
      <c r="Q191" s="15">
        <f t="shared" si="34"/>
        <v>1.1192</v>
      </c>
      <c r="R191" s="14" t="str" cm="1">
        <f t="array" ref="R191">IF(AND(Q190&gt;1000,Q191&lt;2),INDEX(V:V,MATCH(R190,V:V,0)+1,0),R190)</f>
        <v>항</v>
      </c>
      <c r="S191" s="14" t="str">
        <f t="shared" si="27"/>
        <v>1E+52</v>
      </c>
      <c r="T191" s="29">
        <f t="shared" si="28"/>
        <v>7130000000</v>
      </c>
      <c r="U191" s="29"/>
    </row>
    <row r="192" spans="5:21" x14ac:dyDescent="0.3">
      <c r="E192" s="14">
        <v>184</v>
      </c>
      <c r="F19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26"/>
        <v>1.6788항</v>
      </c>
      <c r="P192" s="15">
        <f t="shared" si="29"/>
        <v>1.6788E+52</v>
      </c>
      <c r="Q192" s="15">
        <f t="shared" si="34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27"/>
        <v>1E+52</v>
      </c>
      <c r="T192" s="29">
        <f t="shared" si="28"/>
        <v>7140000000</v>
      </c>
      <c r="U192" s="29"/>
    </row>
    <row r="193" spans="5:21" x14ac:dyDescent="0.3">
      <c r="E193" s="14">
        <v>185</v>
      </c>
      <c r="F19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26"/>
        <v>2.5182항</v>
      </c>
      <c r="P193" s="15">
        <f t="shared" si="29"/>
        <v>2.5182E+52</v>
      </c>
      <c r="Q193" s="15">
        <f t="shared" si="34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27"/>
        <v>1E+52</v>
      </c>
      <c r="T193" s="29">
        <f t="shared" si="28"/>
        <v>7150000000</v>
      </c>
      <c r="U193" s="29"/>
    </row>
    <row r="194" spans="5:21" x14ac:dyDescent="0.3">
      <c r="E194" s="14">
        <v>186</v>
      </c>
      <c r="F19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26"/>
        <v>3.7773항</v>
      </c>
      <c r="P194" s="15">
        <f t="shared" si="29"/>
        <v>3.7772999999999997E+52</v>
      </c>
      <c r="Q194" s="15">
        <f t="shared" si="34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27"/>
        <v>1E+52</v>
      </c>
      <c r="T194" s="29">
        <f t="shared" si="28"/>
        <v>7160000000</v>
      </c>
      <c r="U194" s="29"/>
    </row>
    <row r="195" spans="5:21" x14ac:dyDescent="0.3">
      <c r="E195" s="14">
        <v>187</v>
      </c>
      <c r="F19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26"/>
        <v>5.666항</v>
      </c>
      <c r="P195" s="15">
        <f t="shared" si="29"/>
        <v>5.6659999999999991E+52</v>
      </c>
      <c r="Q195" s="15">
        <f t="shared" si="34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27"/>
        <v>1E+52</v>
      </c>
      <c r="T195" s="29">
        <f t="shared" si="28"/>
        <v>7170000000</v>
      </c>
      <c r="U195" s="29"/>
    </row>
    <row r="196" spans="5:21" x14ac:dyDescent="0.3">
      <c r="E196" s="14">
        <v>188</v>
      </c>
      <c r="F19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26"/>
        <v>8.499항</v>
      </c>
      <c r="P196" s="15">
        <f t="shared" si="29"/>
        <v>8.4990000000000008E+52</v>
      </c>
      <c r="Q196" s="15">
        <f t="shared" si="34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27"/>
        <v>1E+52</v>
      </c>
      <c r="T196" s="29">
        <f t="shared" si="28"/>
        <v>7180000000</v>
      </c>
      <c r="U196" s="29"/>
    </row>
    <row r="197" spans="5:21" x14ac:dyDescent="0.3">
      <c r="E197" s="14">
        <v>189</v>
      </c>
      <c r="F19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35">Q197&amp;R197</f>
        <v>12.7485항</v>
      </c>
      <c r="P197" s="15">
        <f t="shared" si="29"/>
        <v>1.27485E+53</v>
      </c>
      <c r="Q197" s="15">
        <f t="shared" si="34"/>
        <v>12.7485</v>
      </c>
      <c r="R197" s="14" t="str" cm="1">
        <f t="array" ref="R197">IF(AND(Q196&gt;1000,Q197&lt;2),INDEX(V:V,MATCH(R196,V:V,0)+1,0),R196)</f>
        <v>항</v>
      </c>
      <c r="S197" s="14" t="str">
        <f t="shared" si="27"/>
        <v>1E+52</v>
      </c>
      <c r="T197" s="29">
        <f t="shared" si="28"/>
        <v>7190000000</v>
      </c>
      <c r="U197" s="29"/>
    </row>
    <row r="198" spans="5:21" x14ac:dyDescent="0.3">
      <c r="E198" s="14">
        <v>190</v>
      </c>
      <c r="F19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35"/>
        <v>19.1228항</v>
      </c>
      <c r="P198" s="15">
        <f t="shared" si="29"/>
        <v>1.9122799999999998E+53</v>
      </c>
      <c r="Q198" s="15">
        <f t="shared" si="34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27"/>
        <v>1E+52</v>
      </c>
      <c r="T198" s="29">
        <f t="shared" si="28"/>
        <v>7200000000</v>
      </c>
      <c r="U198" s="29"/>
    </row>
    <row r="199" spans="5:21" x14ac:dyDescent="0.3">
      <c r="E199" s="14">
        <v>191</v>
      </c>
      <c r="F19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35"/>
        <v>28.6842항</v>
      </c>
      <c r="P199" s="15">
        <f t="shared" si="29"/>
        <v>2.8684200000000001E+53</v>
      </c>
      <c r="Q199" s="15">
        <f t="shared" si="34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27"/>
        <v>1E+52</v>
      </c>
      <c r="T199" s="29">
        <f t="shared" si="28"/>
        <v>7210000000</v>
      </c>
      <c r="U199" s="29"/>
    </row>
    <row r="200" spans="5:21" x14ac:dyDescent="0.3">
      <c r="E200" s="14">
        <v>192</v>
      </c>
      <c r="F20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35"/>
        <v>43.0263항</v>
      </c>
      <c r="P200" s="15">
        <f t="shared" si="29"/>
        <v>4.3026300000000001E+53</v>
      </c>
      <c r="Q200" s="15">
        <f t="shared" si="34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27"/>
        <v>1E+52</v>
      </c>
      <c r="T200" s="29">
        <f t="shared" si="28"/>
        <v>7220000000</v>
      </c>
      <c r="U200" s="29"/>
    </row>
    <row r="201" spans="5:21" x14ac:dyDescent="0.3">
      <c r="E201" s="14">
        <v>193</v>
      </c>
      <c r="F20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35"/>
        <v>64.5395항</v>
      </c>
      <c r="P201" s="15">
        <f t="shared" si="29"/>
        <v>6.4539500000000005E+53</v>
      </c>
      <c r="Q201" s="15">
        <f t="shared" si="34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36">VLOOKUP(R201,V:Y,4,FALSE)</f>
        <v>1E+52</v>
      </c>
      <c r="T201" s="29">
        <f t="shared" ref="T201:T264" si="37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35"/>
        <v>96.8093항</v>
      </c>
      <c r="P202" s="15">
        <f t="shared" ref="P202:P265" si="38">Q202*S202</f>
        <v>9.6809300000000002E+53</v>
      </c>
      <c r="Q202" s="15">
        <f t="shared" si="34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36"/>
        <v>1E+52</v>
      </c>
      <c r="T202" s="29">
        <f t="shared" si="37"/>
        <v>7240000000</v>
      </c>
      <c r="U202" s="29"/>
    </row>
    <row r="203" spans="5:21" x14ac:dyDescent="0.3">
      <c r="E203" s="14">
        <v>195</v>
      </c>
      <c r="F203" s="6" t="str">
        <f t="shared" ref="F203:F266" si="39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40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41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2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35"/>
        <v>145.214항</v>
      </c>
      <c r="P203" s="15">
        <f t="shared" si="38"/>
        <v>1.45214E+54</v>
      </c>
      <c r="Q203" s="15">
        <f t="shared" ref="Q203:Q266" si="43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36"/>
        <v>1E+52</v>
      </c>
      <c r="T203" s="29">
        <f t="shared" si="37"/>
        <v>7250000000</v>
      </c>
      <c r="U203" s="29"/>
    </row>
    <row r="204" spans="5:21" x14ac:dyDescent="0.3">
      <c r="E204" s="14">
        <v>196</v>
      </c>
      <c r="F20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35"/>
        <v>217.821항</v>
      </c>
      <c r="P204" s="15">
        <f t="shared" si="38"/>
        <v>2.1782099999999999E+54</v>
      </c>
      <c r="Q204" s="15">
        <f t="shared" si="43"/>
        <v>217.821</v>
      </c>
      <c r="R204" s="14" t="str" cm="1">
        <f t="array" ref="R204">IF(AND(Q203&gt;1000,Q204&lt;2),INDEX(V:V,MATCH(R203,V:V,0)+1,0),R203)</f>
        <v>항</v>
      </c>
      <c r="S204" s="14" t="str">
        <f t="shared" si="36"/>
        <v>1E+52</v>
      </c>
      <c r="T204" s="29">
        <f t="shared" si="37"/>
        <v>7360000000</v>
      </c>
      <c r="U204" s="29"/>
    </row>
    <row r="205" spans="5:21" x14ac:dyDescent="0.3">
      <c r="E205" s="14">
        <v>197</v>
      </c>
      <c r="F20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35"/>
        <v>326.7315항</v>
      </c>
      <c r="P205" s="15">
        <f t="shared" si="38"/>
        <v>3.2673150000000001E+54</v>
      </c>
      <c r="Q205" s="15">
        <f t="shared" si="43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36"/>
        <v>1E+52</v>
      </c>
      <c r="T205" s="29">
        <f t="shared" si="37"/>
        <v>7370000000</v>
      </c>
      <c r="U205" s="29"/>
    </row>
    <row r="206" spans="5:21" x14ac:dyDescent="0.3">
      <c r="E206" s="14">
        <v>198</v>
      </c>
      <c r="F20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35"/>
        <v>490.0973항</v>
      </c>
      <c r="P206" s="15">
        <f t="shared" si="38"/>
        <v>4.9009729999999996E+54</v>
      </c>
      <c r="Q206" s="15">
        <f t="shared" si="43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36"/>
        <v>1E+52</v>
      </c>
      <c r="T206" s="29">
        <f t="shared" si="37"/>
        <v>7380000000</v>
      </c>
      <c r="U206" s="29"/>
    </row>
    <row r="207" spans="5:21" x14ac:dyDescent="0.3">
      <c r="E207" s="14">
        <v>199</v>
      </c>
      <c r="F20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35"/>
        <v>735.146항</v>
      </c>
      <c r="P207" s="15">
        <f t="shared" si="38"/>
        <v>7.3514599999999992E+54</v>
      </c>
      <c r="Q207" s="15">
        <f t="shared" si="43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36"/>
        <v>1E+52</v>
      </c>
      <c r="T207" s="29">
        <f t="shared" si="37"/>
        <v>7390000000</v>
      </c>
      <c r="U207" s="29"/>
    </row>
    <row r="208" spans="5:21" x14ac:dyDescent="0.3">
      <c r="E208" s="14">
        <v>200</v>
      </c>
      <c r="F20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35"/>
        <v>1102.719항</v>
      </c>
      <c r="P208" s="15">
        <f t="shared" si="38"/>
        <v>1.102719E+55</v>
      </c>
      <c r="Q208" s="15">
        <f t="shared" si="43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36"/>
        <v>1E+52</v>
      </c>
      <c r="T208" s="29">
        <f t="shared" si="37"/>
        <v>17400000000</v>
      </c>
      <c r="U208" s="29"/>
    </row>
    <row r="209" spans="5:21" x14ac:dyDescent="0.3">
      <c r="E209" s="14">
        <v>201</v>
      </c>
      <c r="F20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35"/>
        <v>1654.0785항</v>
      </c>
      <c r="P209" s="15">
        <f t="shared" si="38"/>
        <v>1.6540785000000001E+55</v>
      </c>
      <c r="Q209" s="15">
        <f t="shared" si="43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36"/>
        <v>1E+52</v>
      </c>
      <c r="T209" s="29">
        <f t="shared" si="37"/>
        <v>28910000000</v>
      </c>
      <c r="U209" s="29"/>
    </row>
    <row r="210" spans="5:21" x14ac:dyDescent="0.3">
      <c r="E210" s="14">
        <v>202</v>
      </c>
      <c r="F21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35"/>
        <v>2481.1178항</v>
      </c>
      <c r="P210" s="15">
        <f t="shared" si="38"/>
        <v>2.4811177999999999E+55</v>
      </c>
      <c r="Q210" s="15">
        <f t="shared" si="43"/>
        <v>2481.1178</v>
      </c>
      <c r="R210" s="14" t="str" cm="1">
        <f t="array" ref="R210">IF(AND(Q209&gt;1000,Q210&lt;2),INDEX(V:V,MATCH(R209,V:V,0)+1,0),R209)</f>
        <v>항</v>
      </c>
      <c r="S210" s="14" t="str">
        <f t="shared" si="36"/>
        <v>1E+52</v>
      </c>
      <c r="T210" s="29">
        <f t="shared" si="37"/>
        <v>28920000000</v>
      </c>
      <c r="U210" s="29"/>
    </row>
    <row r="211" spans="5:21" x14ac:dyDescent="0.3">
      <c r="E211" s="14">
        <v>203</v>
      </c>
      <c r="F21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35"/>
        <v>3721.6767항</v>
      </c>
      <c r="P211" s="15">
        <f t="shared" si="38"/>
        <v>3.7216766999999999E+55</v>
      </c>
      <c r="Q211" s="15">
        <f t="shared" si="43"/>
        <v>3721.6767</v>
      </c>
      <c r="R211" s="14" t="str" cm="1">
        <f t="array" ref="R211">IF(AND(Q210&gt;1000,Q211&lt;2),INDEX(V:V,MATCH(R210,V:V,0)+1,0),R210)</f>
        <v>항</v>
      </c>
      <c r="S211" s="14" t="str">
        <f t="shared" si="36"/>
        <v>1E+52</v>
      </c>
      <c r="T211" s="29">
        <f t="shared" si="37"/>
        <v>28930000000</v>
      </c>
      <c r="U211" s="29"/>
    </row>
    <row r="212" spans="5:21" x14ac:dyDescent="0.3">
      <c r="E212" s="14">
        <v>204</v>
      </c>
      <c r="F21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35"/>
        <v>5582.5151항</v>
      </c>
      <c r="P212" s="15">
        <f t="shared" si="38"/>
        <v>5.5825151000000008E+55</v>
      </c>
      <c r="Q212" s="15">
        <f t="shared" si="43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36"/>
        <v>1E+52</v>
      </c>
      <c r="T212" s="29">
        <f t="shared" si="37"/>
        <v>28940000000</v>
      </c>
      <c r="U212" s="29"/>
    </row>
    <row r="213" spans="5:21" x14ac:dyDescent="0.3">
      <c r="E213" s="14">
        <v>205</v>
      </c>
      <c r="F21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35"/>
        <v>8373.7727항</v>
      </c>
      <c r="P213" s="15">
        <f t="shared" si="38"/>
        <v>8.373772699999999E+55</v>
      </c>
      <c r="Q213" s="15">
        <f t="shared" si="43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36"/>
        <v>1E+52</v>
      </c>
      <c r="T213" s="29">
        <f t="shared" si="37"/>
        <v>28950000000</v>
      </c>
      <c r="U213" s="29"/>
    </row>
    <row r="214" spans="5:21" x14ac:dyDescent="0.3">
      <c r="E214" s="14">
        <v>206</v>
      </c>
      <c r="F21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35"/>
        <v>1.2561아</v>
      </c>
      <c r="P214" s="15">
        <f t="shared" si="38"/>
        <v>1.2561000000000002E+56</v>
      </c>
      <c r="Q214" s="15">
        <f t="shared" si="43"/>
        <v>1.2561</v>
      </c>
      <c r="R214" s="14" t="str" cm="1">
        <f t="array" ref="R214">IF(AND(Q213&gt;1000,Q214&lt;2),INDEX(V:V,MATCH(R213,V:V,0)+1,0),R213)</f>
        <v>아</v>
      </c>
      <c r="S214" s="14" t="str">
        <f t="shared" si="36"/>
        <v>1E+56</v>
      </c>
      <c r="T214" s="29">
        <f t="shared" si="37"/>
        <v>28960000000</v>
      </c>
      <c r="U214" s="29"/>
    </row>
    <row r="215" spans="5:21" x14ac:dyDescent="0.3">
      <c r="E215" s="14">
        <v>207</v>
      </c>
      <c r="F21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35"/>
        <v>1.8842아</v>
      </c>
      <c r="P215" s="15">
        <f t="shared" si="38"/>
        <v>1.8842000000000002E+56</v>
      </c>
      <c r="Q215" s="15">
        <f t="shared" si="43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36"/>
        <v>1E+56</v>
      </c>
      <c r="T215" s="29">
        <f t="shared" si="37"/>
        <v>28970000000</v>
      </c>
      <c r="U215" s="29"/>
    </row>
    <row r="216" spans="5:21" x14ac:dyDescent="0.3">
      <c r="E216" s="14">
        <v>208</v>
      </c>
      <c r="F21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35"/>
        <v>2.8263아</v>
      </c>
      <c r="P216" s="15">
        <f t="shared" si="38"/>
        <v>2.8263E+56</v>
      </c>
      <c r="Q216" s="15">
        <f t="shared" si="43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36"/>
        <v>1E+56</v>
      </c>
      <c r="T216" s="29">
        <f t="shared" si="37"/>
        <v>28980000000</v>
      </c>
      <c r="U216" s="29"/>
    </row>
    <row r="217" spans="5:21" x14ac:dyDescent="0.3">
      <c r="E217" s="14">
        <v>209</v>
      </c>
      <c r="F21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35"/>
        <v>4.2395아</v>
      </c>
      <c r="P217" s="15">
        <f t="shared" si="38"/>
        <v>4.2395000000000002E+56</v>
      </c>
      <c r="Q217" s="15">
        <f t="shared" si="43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36"/>
        <v>1E+56</v>
      </c>
      <c r="T217" s="29">
        <f t="shared" si="37"/>
        <v>28990000000</v>
      </c>
      <c r="U217" s="29"/>
    </row>
    <row r="218" spans="5:21" x14ac:dyDescent="0.3">
      <c r="E218" s="14">
        <v>210</v>
      </c>
      <c r="F21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35"/>
        <v>6.3593아</v>
      </c>
      <c r="P218" s="15">
        <f t="shared" si="38"/>
        <v>6.359300000000001E+56</v>
      </c>
      <c r="Q218" s="15">
        <f t="shared" si="43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36"/>
        <v>1E+56</v>
      </c>
      <c r="T218" s="29">
        <f t="shared" si="37"/>
        <v>29000000000</v>
      </c>
      <c r="U218" s="29"/>
    </row>
    <row r="219" spans="5:21" x14ac:dyDescent="0.3">
      <c r="E219" s="14">
        <v>211</v>
      </c>
      <c r="F21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35"/>
        <v>9.539아</v>
      </c>
      <c r="P219" s="15">
        <f t="shared" si="38"/>
        <v>9.5390000000000008E+56</v>
      </c>
      <c r="Q219" s="15">
        <f t="shared" si="43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36"/>
        <v>1E+56</v>
      </c>
      <c r="T219" s="29">
        <f t="shared" si="37"/>
        <v>29110000000</v>
      </c>
      <c r="U219" s="29"/>
    </row>
    <row r="220" spans="5:21" x14ac:dyDescent="0.3">
      <c r="E220" s="14">
        <v>212</v>
      </c>
      <c r="F22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35"/>
        <v>14.3085아</v>
      </c>
      <c r="P220" s="15">
        <f t="shared" si="38"/>
        <v>1.4308500000000002E+57</v>
      </c>
      <c r="Q220" s="15">
        <f t="shared" si="43"/>
        <v>14.3085</v>
      </c>
      <c r="R220" s="14" t="str" cm="1">
        <f t="array" ref="R220">IF(AND(Q219&gt;1000,Q220&lt;2),INDEX(V:V,MATCH(R219,V:V,0)+1,0),R219)</f>
        <v>아</v>
      </c>
      <c r="S220" s="14" t="str">
        <f t="shared" si="36"/>
        <v>1E+56</v>
      </c>
      <c r="T220" s="29">
        <f t="shared" si="37"/>
        <v>29120000000</v>
      </c>
      <c r="U220" s="29"/>
    </row>
    <row r="221" spans="5:21" x14ac:dyDescent="0.3">
      <c r="E221" s="14">
        <v>213</v>
      </c>
      <c r="F22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35"/>
        <v>21.4628아</v>
      </c>
      <c r="P221" s="15">
        <f t="shared" si="38"/>
        <v>2.1462800000000003E+57</v>
      </c>
      <c r="Q221" s="15">
        <f t="shared" si="43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36"/>
        <v>1E+56</v>
      </c>
      <c r="T221" s="29">
        <f t="shared" si="37"/>
        <v>29130000000</v>
      </c>
      <c r="U221" s="29"/>
    </row>
    <row r="222" spans="5:21" x14ac:dyDescent="0.3">
      <c r="E222" s="14">
        <v>214</v>
      </c>
      <c r="F22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35"/>
        <v>32.1942아</v>
      </c>
      <c r="P222" s="15">
        <f t="shared" si="38"/>
        <v>3.2194200000000007E+57</v>
      </c>
      <c r="Q222" s="15">
        <f t="shared" si="43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36"/>
        <v>1E+56</v>
      </c>
      <c r="T222" s="29">
        <f t="shared" si="37"/>
        <v>29140000000</v>
      </c>
      <c r="U222" s="29"/>
    </row>
    <row r="223" spans="5:21" x14ac:dyDescent="0.3">
      <c r="E223" s="14">
        <v>215</v>
      </c>
      <c r="F22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35"/>
        <v>48.2913아</v>
      </c>
      <c r="P223" s="15">
        <f t="shared" si="38"/>
        <v>4.8291300000000003E+57</v>
      </c>
      <c r="Q223" s="15">
        <f t="shared" si="43"/>
        <v>48.2913</v>
      </c>
      <c r="R223" s="14" t="str" cm="1">
        <f t="array" ref="R223">IF(AND(Q222&gt;1000,Q223&lt;2),INDEX(V:V,MATCH(R222,V:V,0)+1,0),R222)</f>
        <v>아</v>
      </c>
      <c r="S223" s="14" t="str">
        <f t="shared" si="36"/>
        <v>1E+56</v>
      </c>
      <c r="T223" s="29">
        <f t="shared" si="37"/>
        <v>29150000000</v>
      </c>
      <c r="U223" s="29"/>
    </row>
    <row r="224" spans="5:21" x14ac:dyDescent="0.3">
      <c r="E224" s="14">
        <v>216</v>
      </c>
      <c r="F22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35"/>
        <v>72.437아</v>
      </c>
      <c r="P224" s="15">
        <f t="shared" si="38"/>
        <v>7.2437000000000002E+57</v>
      </c>
      <c r="Q224" s="15">
        <f t="shared" si="43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36"/>
        <v>1E+56</v>
      </c>
      <c r="T224" s="29">
        <f t="shared" si="37"/>
        <v>29160000000</v>
      </c>
      <c r="U224" s="29"/>
    </row>
    <row r="225" spans="5:21" x14ac:dyDescent="0.3">
      <c r="E225" s="14">
        <v>217</v>
      </c>
      <c r="F22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35"/>
        <v>108.6555아</v>
      </c>
      <c r="P225" s="15">
        <f t="shared" si="38"/>
        <v>1.0865550000000001E+58</v>
      </c>
      <c r="Q225" s="15">
        <f t="shared" si="43"/>
        <v>108.6555</v>
      </c>
      <c r="R225" s="14" t="str" cm="1">
        <f t="array" ref="R225">IF(AND(Q224&gt;1000,Q225&lt;2),INDEX(V:V,MATCH(R224,V:V,0)+1,0),R224)</f>
        <v>아</v>
      </c>
      <c r="S225" s="14" t="str">
        <f t="shared" si="36"/>
        <v>1E+56</v>
      </c>
      <c r="T225" s="29">
        <f t="shared" si="37"/>
        <v>29170000000</v>
      </c>
      <c r="U225" s="29"/>
    </row>
    <row r="226" spans="5:21" x14ac:dyDescent="0.3">
      <c r="E226" s="14">
        <v>218</v>
      </c>
      <c r="F22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35"/>
        <v>162.9833아</v>
      </c>
      <c r="P226" s="15">
        <f t="shared" si="38"/>
        <v>1.6298330000000004E+58</v>
      </c>
      <c r="Q226" s="15">
        <f t="shared" si="43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36"/>
        <v>1E+56</v>
      </c>
      <c r="T226" s="29">
        <f t="shared" si="37"/>
        <v>29180000000</v>
      </c>
      <c r="U226" s="29"/>
    </row>
    <row r="227" spans="5:21" x14ac:dyDescent="0.3">
      <c r="E227" s="14">
        <v>219</v>
      </c>
      <c r="F22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35"/>
        <v>244.475아</v>
      </c>
      <c r="P227" s="15">
        <f t="shared" si="38"/>
        <v>2.4447500000000002E+58</v>
      </c>
      <c r="Q227" s="15">
        <f t="shared" si="43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36"/>
        <v>1E+56</v>
      </c>
      <c r="T227" s="29">
        <f t="shared" si="37"/>
        <v>29190000000</v>
      </c>
      <c r="U227" s="29"/>
    </row>
    <row r="228" spans="5:21" x14ac:dyDescent="0.3">
      <c r="E228" s="14">
        <v>220</v>
      </c>
      <c r="F22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35"/>
        <v>366.7125아</v>
      </c>
      <c r="P228" s="15">
        <f t="shared" si="38"/>
        <v>3.6671250000000004E+58</v>
      </c>
      <c r="Q228" s="15">
        <f t="shared" si="43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36"/>
        <v>1E+56</v>
      </c>
      <c r="T228" s="29">
        <f t="shared" si="37"/>
        <v>29200000000</v>
      </c>
      <c r="U228" s="29"/>
    </row>
    <row r="229" spans="5:21" x14ac:dyDescent="0.3">
      <c r="E229" s="14">
        <v>221</v>
      </c>
      <c r="F22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35"/>
        <v>550.0688아</v>
      </c>
      <c r="P229" s="15">
        <f t="shared" si="38"/>
        <v>5.5006880000000005E+58</v>
      </c>
      <c r="Q229" s="15">
        <f t="shared" si="43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36"/>
        <v>1E+56</v>
      </c>
      <c r="T229" s="29">
        <f t="shared" si="37"/>
        <v>29210000000</v>
      </c>
      <c r="U229" s="29"/>
    </row>
    <row r="230" spans="5:21" x14ac:dyDescent="0.3">
      <c r="E230" s="14">
        <v>222</v>
      </c>
      <c r="F23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35"/>
        <v>825.1032아</v>
      </c>
      <c r="P230" s="15">
        <f t="shared" si="38"/>
        <v>8.2510320000000007E+58</v>
      </c>
      <c r="Q230" s="15">
        <f t="shared" si="43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36"/>
        <v>1E+56</v>
      </c>
      <c r="T230" s="29">
        <f t="shared" si="37"/>
        <v>29220000000</v>
      </c>
      <c r="U230" s="29"/>
    </row>
    <row r="231" spans="5:21" x14ac:dyDescent="0.3">
      <c r="E231" s="14">
        <v>223</v>
      </c>
      <c r="F23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35"/>
        <v>1237.6548아</v>
      </c>
      <c r="P231" s="15">
        <f t="shared" si="38"/>
        <v>1.2376548000000001E+59</v>
      </c>
      <c r="Q231" s="15">
        <f t="shared" si="43"/>
        <v>1237.6548</v>
      </c>
      <c r="R231" s="14" t="str" cm="1">
        <f t="array" ref="R231">IF(AND(Q230&gt;1000,Q231&lt;2),INDEX(V:V,MATCH(R230,V:V,0)+1,0),R230)</f>
        <v>아</v>
      </c>
      <c r="S231" s="14" t="str">
        <f t="shared" si="36"/>
        <v>1E+56</v>
      </c>
      <c r="T231" s="29">
        <f t="shared" si="37"/>
        <v>29230000000</v>
      </c>
      <c r="U231" s="29"/>
    </row>
    <row r="232" spans="5:21" x14ac:dyDescent="0.3">
      <c r="E232" s="14">
        <v>224</v>
      </c>
      <c r="F23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35"/>
        <v>1856.4822아</v>
      </c>
      <c r="P232" s="15">
        <f t="shared" si="38"/>
        <v>1.8564822000000002E+59</v>
      </c>
      <c r="Q232" s="15">
        <f t="shared" si="43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36"/>
        <v>1E+56</v>
      </c>
      <c r="T232" s="29">
        <f t="shared" si="37"/>
        <v>29240000000</v>
      </c>
      <c r="U232" s="29"/>
    </row>
    <row r="233" spans="5:21" x14ac:dyDescent="0.3">
      <c r="E233" s="14">
        <v>225</v>
      </c>
      <c r="F23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35"/>
        <v>2784.7233아</v>
      </c>
      <c r="P233" s="15">
        <f t="shared" si="38"/>
        <v>2.7847233000000005E+59</v>
      </c>
      <c r="Q233" s="15">
        <f t="shared" si="43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36"/>
        <v>1E+56</v>
      </c>
      <c r="T233" s="29">
        <f t="shared" si="37"/>
        <v>29250000000</v>
      </c>
      <c r="U233" s="29"/>
    </row>
    <row r="234" spans="5:21" x14ac:dyDescent="0.3">
      <c r="E234" s="14">
        <v>226</v>
      </c>
      <c r="F23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35"/>
        <v>4177.085아</v>
      </c>
      <c r="P234" s="15">
        <f t="shared" si="38"/>
        <v>4.1770850000000002E+59</v>
      </c>
      <c r="Q234" s="15">
        <f t="shared" si="43"/>
        <v>4177.085</v>
      </c>
      <c r="R234" s="14" t="str" cm="1">
        <f t="array" ref="R234">IF(AND(Q233&gt;1000,Q234&lt;2),INDEX(V:V,MATCH(R233,V:V,0)+1,0),R233)</f>
        <v>아</v>
      </c>
      <c r="S234" s="14" t="str">
        <f t="shared" si="36"/>
        <v>1E+56</v>
      </c>
      <c r="T234" s="29">
        <f t="shared" si="37"/>
        <v>29360000000</v>
      </c>
      <c r="U234" s="29"/>
    </row>
    <row r="235" spans="5:21" x14ac:dyDescent="0.3">
      <c r="E235" s="14">
        <v>227</v>
      </c>
      <c r="F23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35"/>
        <v>6265.6275아</v>
      </c>
      <c r="P235" s="15">
        <f t="shared" si="38"/>
        <v>6.2656274999999998E+59</v>
      </c>
      <c r="Q235" s="15">
        <f t="shared" si="43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36"/>
        <v>1E+56</v>
      </c>
      <c r="T235" s="29">
        <f t="shared" si="37"/>
        <v>29370000000</v>
      </c>
      <c r="U235" s="29"/>
    </row>
    <row r="236" spans="5:21" x14ac:dyDescent="0.3">
      <c r="E236" s="14">
        <v>228</v>
      </c>
      <c r="F23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35"/>
        <v>9398.4413아</v>
      </c>
      <c r="P236" s="15">
        <f t="shared" si="38"/>
        <v>9.3984413000000001E+59</v>
      </c>
      <c r="Q236" s="15">
        <f t="shared" si="43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36"/>
        <v>1E+56</v>
      </c>
      <c r="T236" s="29">
        <f t="shared" si="37"/>
        <v>29380000000</v>
      </c>
      <c r="U236" s="29"/>
    </row>
    <row r="237" spans="5:21" x14ac:dyDescent="0.3">
      <c r="E237" s="14">
        <v>229</v>
      </c>
      <c r="F23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35"/>
        <v>1.4098나</v>
      </c>
      <c r="P237" s="15">
        <f t="shared" si="38"/>
        <v>1.4097999999999999E+60</v>
      </c>
      <c r="Q237" s="15">
        <f t="shared" si="43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36"/>
        <v>1E+60</v>
      </c>
      <c r="T237" s="29">
        <f t="shared" si="37"/>
        <v>29390000000</v>
      </c>
      <c r="U237" s="29"/>
    </row>
    <row r="238" spans="5:21" x14ac:dyDescent="0.3">
      <c r="E238" s="14">
        <v>230</v>
      </c>
      <c r="F23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35"/>
        <v>2.1147나</v>
      </c>
      <c r="P238" s="15">
        <f t="shared" si="38"/>
        <v>2.1146999999999999E+60</v>
      </c>
      <c r="Q238" s="15">
        <f t="shared" si="43"/>
        <v>2.1147</v>
      </c>
      <c r="R238" s="14" t="str" cm="1">
        <f t="array" ref="R238">IF(AND(Q237&gt;1000,Q238&lt;2),INDEX(V:V,MATCH(R237,V:V,0)+1,0),R237)</f>
        <v>나</v>
      </c>
      <c r="S238" s="14" t="str">
        <f t="shared" si="36"/>
        <v>1E+60</v>
      </c>
      <c r="T238" s="29">
        <f t="shared" si="37"/>
        <v>29400000000</v>
      </c>
      <c r="U238" s="29"/>
    </row>
    <row r="239" spans="5:21" x14ac:dyDescent="0.3">
      <c r="E239" s="14">
        <v>231</v>
      </c>
      <c r="F23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35"/>
        <v>3.1721나</v>
      </c>
      <c r="P239" s="15">
        <f t="shared" si="38"/>
        <v>3.1721000000000002E+60</v>
      </c>
      <c r="Q239" s="15">
        <f t="shared" si="43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36"/>
        <v>1E+60</v>
      </c>
      <c r="T239" s="29">
        <f t="shared" si="37"/>
        <v>29410000000</v>
      </c>
      <c r="U239" s="29"/>
    </row>
    <row r="240" spans="5:21" x14ac:dyDescent="0.3">
      <c r="E240" s="14">
        <v>232</v>
      </c>
      <c r="F24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35"/>
        <v>4.7582나</v>
      </c>
      <c r="P240" s="15">
        <f t="shared" si="38"/>
        <v>4.7581999999999996E+60</v>
      </c>
      <c r="Q240" s="15">
        <f t="shared" si="43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36"/>
        <v>1E+60</v>
      </c>
      <c r="T240" s="29">
        <f t="shared" si="37"/>
        <v>29420000000</v>
      </c>
      <c r="U240" s="29"/>
    </row>
    <row r="241" spans="5:21" x14ac:dyDescent="0.3">
      <c r="E241" s="14">
        <v>233</v>
      </c>
      <c r="F24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35"/>
        <v>7.1373나</v>
      </c>
      <c r="P241" s="15">
        <f t="shared" si="38"/>
        <v>7.1372999999999994E+60</v>
      </c>
      <c r="Q241" s="15">
        <f t="shared" si="43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36"/>
        <v>1E+60</v>
      </c>
      <c r="T241" s="29">
        <f t="shared" si="37"/>
        <v>29430000000</v>
      </c>
      <c r="U241" s="29"/>
    </row>
    <row r="242" spans="5:21" x14ac:dyDescent="0.3">
      <c r="E242" s="14">
        <v>234</v>
      </c>
      <c r="F24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35"/>
        <v>10.706나</v>
      </c>
      <c r="P242" s="15">
        <f t="shared" si="38"/>
        <v>1.0705999999999999E+61</v>
      </c>
      <c r="Q242" s="15">
        <f t="shared" si="43"/>
        <v>10.706</v>
      </c>
      <c r="R242" s="14" t="str" cm="1">
        <f t="array" ref="R242">IF(AND(Q241&gt;1000,Q242&lt;2),INDEX(V:V,MATCH(R241,V:V,0)+1,0),R241)</f>
        <v>나</v>
      </c>
      <c r="S242" s="14" t="str">
        <f t="shared" si="36"/>
        <v>1E+60</v>
      </c>
      <c r="T242" s="29">
        <f t="shared" si="37"/>
        <v>29440000000</v>
      </c>
      <c r="U242" s="29"/>
    </row>
    <row r="243" spans="5:21" x14ac:dyDescent="0.3">
      <c r="E243" s="14">
        <v>235</v>
      </c>
      <c r="F24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35"/>
        <v>16.059나</v>
      </c>
      <c r="P243" s="15">
        <f t="shared" si="38"/>
        <v>1.6058999999999999E+61</v>
      </c>
      <c r="Q243" s="15">
        <f t="shared" si="43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36"/>
        <v>1E+60</v>
      </c>
      <c r="T243" s="29">
        <f t="shared" si="37"/>
        <v>29450000000</v>
      </c>
      <c r="U243" s="29"/>
    </row>
    <row r="244" spans="5:21" x14ac:dyDescent="0.3">
      <c r="E244" s="14">
        <v>236</v>
      </c>
      <c r="F24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35"/>
        <v>24.0885나</v>
      </c>
      <c r="P244" s="15">
        <f t="shared" si="38"/>
        <v>2.40885E+61</v>
      </c>
      <c r="Q244" s="15">
        <f t="shared" si="43"/>
        <v>24.0885</v>
      </c>
      <c r="R244" s="14" t="str" cm="1">
        <f t="array" ref="R244">IF(AND(Q243&gt;1000,Q244&lt;2),INDEX(V:V,MATCH(R243,V:V,0)+1,0),R243)</f>
        <v>나</v>
      </c>
      <c r="S244" s="14" t="str">
        <f t="shared" si="36"/>
        <v>1E+60</v>
      </c>
      <c r="T244" s="29">
        <f t="shared" si="37"/>
        <v>29460000000</v>
      </c>
      <c r="U244" s="29"/>
    </row>
    <row r="245" spans="5:21" x14ac:dyDescent="0.3">
      <c r="E245" s="14">
        <v>237</v>
      </c>
      <c r="F24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35"/>
        <v>36.1328나</v>
      </c>
      <c r="P245" s="15">
        <f t="shared" si="38"/>
        <v>3.6132800000000001E+61</v>
      </c>
      <c r="Q245" s="15">
        <f t="shared" si="43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36"/>
        <v>1E+60</v>
      </c>
      <c r="T245" s="29">
        <f t="shared" si="37"/>
        <v>29470000000</v>
      </c>
      <c r="U245" s="29"/>
    </row>
    <row r="246" spans="5:21" x14ac:dyDescent="0.3">
      <c r="E246" s="14">
        <v>238</v>
      </c>
      <c r="F24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35"/>
        <v>54.1992나</v>
      </c>
      <c r="P246" s="15">
        <f t="shared" si="38"/>
        <v>5.4199199999999993E+61</v>
      </c>
      <c r="Q246" s="15">
        <f t="shared" si="43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36"/>
        <v>1E+60</v>
      </c>
      <c r="T246" s="29">
        <f t="shared" si="37"/>
        <v>29480000000</v>
      </c>
      <c r="U246" s="29"/>
    </row>
    <row r="247" spans="5:21" x14ac:dyDescent="0.3">
      <c r="E247" s="14">
        <v>239</v>
      </c>
      <c r="F24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35"/>
        <v>81.2988나</v>
      </c>
      <c r="P247" s="15">
        <f t="shared" si="38"/>
        <v>8.1298799999999996E+61</v>
      </c>
      <c r="Q247" s="15">
        <f t="shared" si="43"/>
        <v>81.2988</v>
      </c>
      <c r="R247" s="14" t="str" cm="1">
        <f t="array" ref="R247">IF(AND(Q246&gt;1000,Q247&lt;2),INDEX(V:V,MATCH(R246,V:V,0)+1,0),R246)</f>
        <v>나</v>
      </c>
      <c r="S247" s="14" t="str">
        <f t="shared" si="36"/>
        <v>1E+60</v>
      </c>
      <c r="T247" s="29">
        <f t="shared" si="37"/>
        <v>29490000000</v>
      </c>
      <c r="U247" s="29"/>
    </row>
    <row r="248" spans="5:21" x14ac:dyDescent="0.3">
      <c r="E248" s="14">
        <v>240</v>
      </c>
      <c r="F24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35"/>
        <v>121.9482나</v>
      </c>
      <c r="P248" s="15">
        <f t="shared" si="38"/>
        <v>1.2194819999999999E+62</v>
      </c>
      <c r="Q248" s="15">
        <f t="shared" si="43"/>
        <v>121.9482</v>
      </c>
      <c r="R248" s="14" t="str" cm="1">
        <f t="array" ref="R248">IF(AND(Q247&gt;1000,Q248&lt;2),INDEX(V:V,MATCH(R247,V:V,0)+1,0),R247)</f>
        <v>나</v>
      </c>
      <c r="S248" s="14" t="str">
        <f t="shared" si="36"/>
        <v>1E+60</v>
      </c>
      <c r="T248" s="29">
        <f t="shared" si="37"/>
        <v>29500000000</v>
      </c>
      <c r="U248" s="29"/>
    </row>
    <row r="249" spans="5:21" x14ac:dyDescent="0.3">
      <c r="E249" s="14">
        <v>241</v>
      </c>
      <c r="F24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35"/>
        <v>182.9223나</v>
      </c>
      <c r="P249" s="15">
        <f t="shared" si="38"/>
        <v>1.829223E+62</v>
      </c>
      <c r="Q249" s="15">
        <f t="shared" si="43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36"/>
        <v>1E+60</v>
      </c>
      <c r="T249" s="29">
        <f t="shared" si="37"/>
        <v>29610000000</v>
      </c>
      <c r="U249" s="29"/>
    </row>
    <row r="250" spans="5:21" x14ac:dyDescent="0.3">
      <c r="E250" s="14">
        <v>242</v>
      </c>
      <c r="F25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35"/>
        <v>274.3835나</v>
      </c>
      <c r="P250" s="15">
        <f t="shared" si="38"/>
        <v>2.7438349999999993E+62</v>
      </c>
      <c r="Q250" s="15">
        <f t="shared" si="43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36"/>
        <v>1E+60</v>
      </c>
      <c r="T250" s="29">
        <f t="shared" si="37"/>
        <v>29620000000</v>
      </c>
      <c r="U250" s="29"/>
    </row>
    <row r="251" spans="5:21" x14ac:dyDescent="0.3">
      <c r="E251" s="14">
        <v>243</v>
      </c>
      <c r="F25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35"/>
        <v>411.5753나</v>
      </c>
      <c r="P251" s="15">
        <f t="shared" si="38"/>
        <v>4.1157529999999998E+62</v>
      </c>
      <c r="Q251" s="15">
        <f t="shared" si="43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36"/>
        <v>1E+60</v>
      </c>
      <c r="T251" s="29">
        <f t="shared" si="37"/>
        <v>29630000000</v>
      </c>
      <c r="U251" s="29"/>
    </row>
    <row r="252" spans="5:21" x14ac:dyDescent="0.3">
      <c r="E252" s="14">
        <v>244</v>
      </c>
      <c r="F25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35"/>
        <v>617.363나</v>
      </c>
      <c r="P252" s="15">
        <f t="shared" si="38"/>
        <v>6.1736299999999991E+62</v>
      </c>
      <c r="Q252" s="15">
        <f t="shared" si="43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36"/>
        <v>1E+60</v>
      </c>
      <c r="T252" s="29">
        <f t="shared" si="37"/>
        <v>29640000000</v>
      </c>
      <c r="U252" s="29"/>
    </row>
    <row r="253" spans="5:21" x14ac:dyDescent="0.3">
      <c r="E253" s="14">
        <v>245</v>
      </c>
      <c r="F25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35"/>
        <v>926.0445나</v>
      </c>
      <c r="P253" s="15">
        <f t="shared" si="38"/>
        <v>9.2604449999999996E+62</v>
      </c>
      <c r="Q253" s="15">
        <f t="shared" si="43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36"/>
        <v>1E+60</v>
      </c>
      <c r="T253" s="29">
        <f t="shared" si="37"/>
        <v>29650000000</v>
      </c>
      <c r="U253" s="29"/>
    </row>
    <row r="254" spans="5:21" x14ac:dyDescent="0.3">
      <c r="E254" s="14">
        <v>246</v>
      </c>
      <c r="F25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35"/>
        <v>1389.0668나</v>
      </c>
      <c r="P254" s="15">
        <f t="shared" si="38"/>
        <v>1.3890668E+63</v>
      </c>
      <c r="Q254" s="15">
        <f t="shared" si="43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36"/>
        <v>1E+60</v>
      </c>
      <c r="T254" s="29">
        <f t="shared" si="37"/>
        <v>29660000000</v>
      </c>
      <c r="U254" s="29"/>
    </row>
    <row r="255" spans="5:21" x14ac:dyDescent="0.3">
      <c r="E255" s="14">
        <v>247</v>
      </c>
      <c r="F25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35"/>
        <v>2083.6002나</v>
      </c>
      <c r="P255" s="15">
        <f t="shared" si="38"/>
        <v>2.0836001999999997E+63</v>
      </c>
      <c r="Q255" s="15">
        <f t="shared" si="43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36"/>
        <v>1E+60</v>
      </c>
      <c r="T255" s="29">
        <f t="shared" si="37"/>
        <v>29670000000</v>
      </c>
      <c r="U255" s="29"/>
    </row>
    <row r="256" spans="5:21" x14ac:dyDescent="0.3">
      <c r="E256" s="14">
        <v>248</v>
      </c>
      <c r="F25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35"/>
        <v>3125.4003나</v>
      </c>
      <c r="P256" s="15">
        <f t="shared" si="38"/>
        <v>3.1254002999999997E+63</v>
      </c>
      <c r="Q256" s="15">
        <f t="shared" si="43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36"/>
        <v>1E+60</v>
      </c>
      <c r="T256" s="29">
        <f t="shared" si="37"/>
        <v>29680000000</v>
      </c>
      <c r="U256" s="29"/>
    </row>
    <row r="257" spans="5:21" x14ac:dyDescent="0.3">
      <c r="E257" s="14">
        <v>249</v>
      </c>
      <c r="F25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35"/>
        <v>4688.1005나</v>
      </c>
      <c r="P257" s="15">
        <f t="shared" si="38"/>
        <v>4.6881005000000003E+63</v>
      </c>
      <c r="Q257" s="15">
        <f t="shared" si="43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36"/>
        <v>1E+60</v>
      </c>
      <c r="T257" s="29">
        <f t="shared" si="37"/>
        <v>29690000000</v>
      </c>
      <c r="U257" s="29"/>
    </row>
    <row r="258" spans="5:21" x14ac:dyDescent="0.3">
      <c r="E258" s="14">
        <v>250</v>
      </c>
      <c r="F25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35"/>
        <v>7032.1508나</v>
      </c>
      <c r="P258" s="15">
        <f t="shared" si="38"/>
        <v>7.0321508E+63</v>
      </c>
      <c r="Q258" s="15">
        <f t="shared" si="43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36"/>
        <v>1E+60</v>
      </c>
      <c r="T258" s="29">
        <f t="shared" si="37"/>
        <v>29700000000</v>
      </c>
      <c r="U258" s="29"/>
    </row>
    <row r="259" spans="5:21" x14ac:dyDescent="0.3">
      <c r="E259" s="14">
        <v>251</v>
      </c>
      <c r="F25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35"/>
        <v>1.0549불</v>
      </c>
      <c r="P259" s="15">
        <f t="shared" si="38"/>
        <v>1.0548999999999999E+64</v>
      </c>
      <c r="Q259" s="15">
        <f t="shared" si="43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36"/>
        <v>1E+64</v>
      </c>
      <c r="T259" s="29">
        <f t="shared" si="37"/>
        <v>30210000000</v>
      </c>
      <c r="U259" s="29"/>
    </row>
    <row r="260" spans="5:21" x14ac:dyDescent="0.3">
      <c r="E260" s="14">
        <v>252</v>
      </c>
      <c r="F26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35"/>
        <v>1.5824불</v>
      </c>
      <c r="P260" s="15">
        <f t="shared" si="38"/>
        <v>1.5824000000000001E+64</v>
      </c>
      <c r="Q260" s="15">
        <f t="shared" si="43"/>
        <v>1.5824</v>
      </c>
      <c r="R260" s="14" t="str" cm="1">
        <f t="array" ref="R260">IF(AND(Q259&gt;1000,Q260&lt;2),INDEX(V:V,MATCH(R259,V:V,0)+1,0),R259)</f>
        <v>불</v>
      </c>
      <c r="S260" s="14" t="str">
        <f t="shared" si="36"/>
        <v>1E+64</v>
      </c>
      <c r="T260" s="29">
        <f t="shared" si="37"/>
        <v>30220000000</v>
      </c>
      <c r="U260" s="29"/>
    </row>
    <row r="261" spans="5:21" x14ac:dyDescent="0.3">
      <c r="E261" s="14">
        <v>253</v>
      </c>
      <c r="F26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44">Q261&amp;R261</f>
        <v>2.3736불</v>
      </c>
      <c r="P261" s="15">
        <f t="shared" si="38"/>
        <v>2.3736000000000001E+64</v>
      </c>
      <c r="Q261" s="15">
        <f t="shared" si="43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36"/>
        <v>1E+64</v>
      </c>
      <c r="T261" s="29">
        <f t="shared" si="37"/>
        <v>30230000000</v>
      </c>
      <c r="U261" s="29"/>
    </row>
    <row r="262" spans="5:21" x14ac:dyDescent="0.3">
      <c r="E262" s="14">
        <v>254</v>
      </c>
      <c r="F26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44"/>
        <v>3.5604불</v>
      </c>
      <c r="P262" s="15">
        <f t="shared" si="38"/>
        <v>3.5603999999999999E+64</v>
      </c>
      <c r="Q262" s="15">
        <f t="shared" si="43"/>
        <v>3.5604</v>
      </c>
      <c r="R262" s="14" t="str" cm="1">
        <f t="array" ref="R262">IF(AND(Q261&gt;1000,Q262&lt;2),INDEX(V:V,MATCH(R261,V:V,0)+1,0),R261)</f>
        <v>불</v>
      </c>
      <c r="S262" s="14" t="str">
        <f t="shared" si="36"/>
        <v>1E+64</v>
      </c>
      <c r="T262" s="29">
        <f t="shared" si="37"/>
        <v>30240000000</v>
      </c>
      <c r="U262" s="29"/>
    </row>
    <row r="263" spans="5:21" x14ac:dyDescent="0.3">
      <c r="E263" s="14">
        <v>255</v>
      </c>
      <c r="F26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44"/>
        <v>5.3406불</v>
      </c>
      <c r="P263" s="15">
        <f t="shared" si="38"/>
        <v>5.3406000000000004E+64</v>
      </c>
      <c r="Q263" s="15">
        <f t="shared" si="43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36"/>
        <v>1E+64</v>
      </c>
      <c r="T263" s="29">
        <f t="shared" si="37"/>
        <v>30250000000</v>
      </c>
      <c r="U263" s="29"/>
    </row>
    <row r="264" spans="5:21" x14ac:dyDescent="0.3">
      <c r="E264" s="14">
        <v>256</v>
      </c>
      <c r="F26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44"/>
        <v>8.0109불</v>
      </c>
      <c r="P264" s="15">
        <f t="shared" si="38"/>
        <v>8.0108999999999995E+64</v>
      </c>
      <c r="Q264" s="15">
        <f t="shared" si="43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36"/>
        <v>1E+64</v>
      </c>
      <c r="T264" s="29">
        <f t="shared" si="37"/>
        <v>30360000000</v>
      </c>
      <c r="U264" s="29"/>
    </row>
    <row r="265" spans="5:21" x14ac:dyDescent="0.3">
      <c r="E265" s="14">
        <v>257</v>
      </c>
      <c r="F26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44"/>
        <v>12.0164불</v>
      </c>
      <c r="P265" s="15">
        <f t="shared" si="38"/>
        <v>1.2016399999999999E+65</v>
      </c>
      <c r="Q265" s="15">
        <f t="shared" si="43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45">VLOOKUP(R265,V:Y,4,FALSE)</f>
        <v>1E+64</v>
      </c>
      <c r="T265" s="29">
        <f t="shared" ref="T265:T328" si="46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44"/>
        <v>18.0246불</v>
      </c>
      <c r="P266" s="15">
        <f t="shared" ref="P266:P329" si="47">Q266*S266</f>
        <v>1.8024599999999999E+65</v>
      </c>
      <c r="Q266" s="15">
        <f t="shared" si="43"/>
        <v>18.0246</v>
      </c>
      <c r="R266" s="14" t="str" cm="1">
        <f t="array" ref="R266">IF(AND(Q265&gt;1000,Q266&lt;2),INDEX(V:V,MATCH(R265,V:V,0)+1,0),R265)</f>
        <v>불</v>
      </c>
      <c r="S266" s="14" t="str">
        <f t="shared" si="45"/>
        <v>1E+64</v>
      </c>
      <c r="T266" s="29">
        <f t="shared" si="46"/>
        <v>30380000000</v>
      </c>
      <c r="U266" s="29"/>
    </row>
    <row r="267" spans="5:21" x14ac:dyDescent="0.3">
      <c r="E267" s="14">
        <v>259</v>
      </c>
      <c r="F267" s="6" t="str">
        <f t="shared" ref="F267:F330" si="48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49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50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51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44"/>
        <v>27.0369불</v>
      </c>
      <c r="P267" s="15">
        <f t="shared" si="47"/>
        <v>2.7036900000000001E+65</v>
      </c>
      <c r="Q267" s="15">
        <f t="shared" ref="Q267:Q330" si="52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45"/>
        <v>1E+64</v>
      </c>
      <c r="T267" s="29">
        <f t="shared" si="46"/>
        <v>30390000000</v>
      </c>
      <c r="U267" s="29"/>
    </row>
    <row r="268" spans="5:21" x14ac:dyDescent="0.3">
      <c r="E268" s="14">
        <v>260</v>
      </c>
      <c r="F26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44"/>
        <v>40.5554불</v>
      </c>
      <c r="P268" s="15">
        <f t="shared" si="47"/>
        <v>4.0555400000000007E+65</v>
      </c>
      <c r="Q268" s="15">
        <f t="shared" si="52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45"/>
        <v>1E+64</v>
      </c>
      <c r="T268" s="29">
        <f t="shared" si="46"/>
        <v>30400000000</v>
      </c>
      <c r="U268" s="29"/>
    </row>
    <row r="269" spans="5:21" x14ac:dyDescent="0.3">
      <c r="E269" s="14">
        <v>261</v>
      </c>
      <c r="F26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44"/>
        <v>60.8331불</v>
      </c>
      <c r="P269" s="15">
        <f t="shared" si="47"/>
        <v>6.0833100000000001E+65</v>
      </c>
      <c r="Q269" s="15">
        <f t="shared" si="52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45"/>
        <v>1E+64</v>
      </c>
      <c r="T269" s="29">
        <f t="shared" si="46"/>
        <v>30410000000</v>
      </c>
      <c r="U269" s="29"/>
    </row>
    <row r="270" spans="5:21" x14ac:dyDescent="0.3">
      <c r="E270" s="14">
        <v>262</v>
      </c>
      <c r="F27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44"/>
        <v>91.2497불</v>
      </c>
      <c r="P270" s="15">
        <f t="shared" si="47"/>
        <v>9.1249700000000009E+65</v>
      </c>
      <c r="Q270" s="15">
        <f t="shared" si="52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45"/>
        <v>1E+64</v>
      </c>
      <c r="T270" s="29">
        <f t="shared" si="46"/>
        <v>30420000000</v>
      </c>
      <c r="U270" s="29"/>
    </row>
    <row r="271" spans="5:21" x14ac:dyDescent="0.3">
      <c r="E271" s="14">
        <v>263</v>
      </c>
      <c r="F27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44"/>
        <v>136.8746불</v>
      </c>
      <c r="P271" s="15">
        <f t="shared" si="47"/>
        <v>1.3687460000000002E+66</v>
      </c>
      <c r="Q271" s="15">
        <f t="shared" si="52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45"/>
        <v>1E+64</v>
      </c>
      <c r="T271" s="29">
        <f t="shared" si="46"/>
        <v>30430000000</v>
      </c>
      <c r="U271" s="29"/>
    </row>
    <row r="272" spans="5:21" x14ac:dyDescent="0.3">
      <c r="E272" s="14">
        <v>264</v>
      </c>
      <c r="F27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44"/>
        <v>205.3119불</v>
      </c>
      <c r="P272" s="15">
        <f t="shared" si="47"/>
        <v>2.0531190000000001E+66</v>
      </c>
      <c r="Q272" s="15">
        <f t="shared" si="52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45"/>
        <v>1E+64</v>
      </c>
      <c r="T272" s="29">
        <f t="shared" si="46"/>
        <v>30440000000</v>
      </c>
      <c r="U272" s="29"/>
    </row>
    <row r="273" spans="5:21" x14ac:dyDescent="0.3">
      <c r="E273" s="14">
        <v>265</v>
      </c>
      <c r="F27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44"/>
        <v>307.9679불</v>
      </c>
      <c r="P273" s="15">
        <f t="shared" si="47"/>
        <v>3.079679E+66</v>
      </c>
      <c r="Q273" s="15">
        <f t="shared" si="52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45"/>
        <v>1E+64</v>
      </c>
      <c r="T273" s="29">
        <f t="shared" si="46"/>
        <v>30450000000</v>
      </c>
      <c r="U273" s="29"/>
    </row>
    <row r="274" spans="5:21" x14ac:dyDescent="0.3">
      <c r="E274" s="14">
        <v>266</v>
      </c>
      <c r="F27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44"/>
        <v>461.9519불</v>
      </c>
      <c r="P274" s="15">
        <f t="shared" si="47"/>
        <v>4.6195189999999994E+66</v>
      </c>
      <c r="Q274" s="15">
        <f t="shared" si="52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45"/>
        <v>1E+64</v>
      </c>
      <c r="T274" s="29">
        <f t="shared" si="46"/>
        <v>30460000000</v>
      </c>
      <c r="U274" s="29"/>
    </row>
    <row r="275" spans="5:21" x14ac:dyDescent="0.3">
      <c r="E275" s="14">
        <v>267</v>
      </c>
      <c r="F27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44"/>
        <v>692.9279불</v>
      </c>
      <c r="P275" s="15">
        <f t="shared" si="47"/>
        <v>6.9292790000000002E+66</v>
      </c>
      <c r="Q275" s="15">
        <f t="shared" si="52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45"/>
        <v>1E+64</v>
      </c>
      <c r="T275" s="29">
        <f t="shared" si="46"/>
        <v>30470000000</v>
      </c>
      <c r="U275" s="29"/>
    </row>
    <row r="276" spans="5:21" x14ac:dyDescent="0.3">
      <c r="E276" s="14">
        <v>268</v>
      </c>
      <c r="F27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44"/>
        <v>1039.3919불</v>
      </c>
      <c r="P276" s="15">
        <f t="shared" si="47"/>
        <v>1.0393919000000001E+67</v>
      </c>
      <c r="Q276" s="15">
        <f t="shared" si="52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45"/>
        <v>1E+64</v>
      </c>
      <c r="T276" s="29">
        <f t="shared" si="46"/>
        <v>30480000000</v>
      </c>
      <c r="U276" s="29"/>
    </row>
    <row r="277" spans="5:21" x14ac:dyDescent="0.3">
      <c r="E277" s="14">
        <v>269</v>
      </c>
      <c r="F27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44"/>
        <v>1559.0879불</v>
      </c>
      <c r="P277" s="15">
        <f t="shared" si="47"/>
        <v>1.5590879000000001E+67</v>
      </c>
      <c r="Q277" s="15">
        <f t="shared" si="52"/>
        <v>1559.0879</v>
      </c>
      <c r="R277" s="14" t="str" cm="1">
        <f t="array" ref="R277">IF(AND(Q276&gt;1000,Q277&lt;2),INDEX(V:V,MATCH(R276,V:V,0)+1,0),R276)</f>
        <v>불</v>
      </c>
      <c r="S277" s="14" t="str">
        <f t="shared" si="45"/>
        <v>1E+64</v>
      </c>
      <c r="T277" s="29">
        <f t="shared" si="46"/>
        <v>30490000000</v>
      </c>
      <c r="U277" s="29"/>
    </row>
    <row r="278" spans="5:21" x14ac:dyDescent="0.3">
      <c r="E278" s="14">
        <v>270</v>
      </c>
      <c r="F27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44"/>
        <v>2338.6319불</v>
      </c>
      <c r="P278" s="15">
        <f t="shared" si="47"/>
        <v>2.3386319000000003E+67</v>
      </c>
      <c r="Q278" s="15">
        <f t="shared" si="52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45"/>
        <v>1E+64</v>
      </c>
      <c r="T278" s="29">
        <f t="shared" si="46"/>
        <v>30500000000</v>
      </c>
      <c r="U278" s="29"/>
    </row>
    <row r="279" spans="5:21" x14ac:dyDescent="0.3">
      <c r="E279" s="14">
        <v>271</v>
      </c>
      <c r="F27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44"/>
        <v>3507.9479불</v>
      </c>
      <c r="P279" s="15">
        <f t="shared" si="47"/>
        <v>3.5079479000000003E+67</v>
      </c>
      <c r="Q279" s="15">
        <f t="shared" si="52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45"/>
        <v>1E+64</v>
      </c>
      <c r="T279" s="29">
        <f t="shared" si="46"/>
        <v>30610000000</v>
      </c>
      <c r="U279" s="29"/>
    </row>
    <row r="280" spans="5:21" x14ac:dyDescent="0.3">
      <c r="E280" s="14">
        <v>272</v>
      </c>
      <c r="F28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44"/>
        <v>5261.9219불</v>
      </c>
      <c r="P280" s="15">
        <f t="shared" si="47"/>
        <v>5.2619219000000006E+67</v>
      </c>
      <c r="Q280" s="15">
        <f t="shared" si="52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45"/>
        <v>1E+64</v>
      </c>
      <c r="T280" s="29">
        <f t="shared" si="46"/>
        <v>30620000000</v>
      </c>
      <c r="U280" s="29"/>
    </row>
    <row r="281" spans="5:21" x14ac:dyDescent="0.3">
      <c r="E281" s="14">
        <v>273</v>
      </c>
      <c r="F28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44"/>
        <v>7892.8829불</v>
      </c>
      <c r="P281" s="15">
        <f t="shared" si="47"/>
        <v>7.8928829000000007E+67</v>
      </c>
      <c r="Q281" s="15">
        <f t="shared" si="52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45"/>
        <v>1E+64</v>
      </c>
      <c r="T281" s="29">
        <f t="shared" si="46"/>
        <v>30630000000</v>
      </c>
      <c r="U281" s="29"/>
    </row>
    <row r="282" spans="5:21" x14ac:dyDescent="0.3">
      <c r="E282" s="14">
        <v>274</v>
      </c>
      <c r="F28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44"/>
        <v>1.184무</v>
      </c>
      <c r="P282" s="15">
        <f t="shared" si="47"/>
        <v>1.1839999999999998E+68</v>
      </c>
      <c r="Q282" s="15">
        <f t="shared" si="52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45"/>
        <v>1E+68</v>
      </c>
      <c r="T282" s="29">
        <f t="shared" si="46"/>
        <v>30640000000</v>
      </c>
      <c r="U282" s="29"/>
    </row>
    <row r="283" spans="5:21" x14ac:dyDescent="0.3">
      <c r="E283" s="14">
        <v>275</v>
      </c>
      <c r="F28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44"/>
        <v>1.776무</v>
      </c>
      <c r="P283" s="15">
        <f t="shared" si="47"/>
        <v>1.776E+68</v>
      </c>
      <c r="Q283" s="15">
        <f t="shared" si="52"/>
        <v>1.776</v>
      </c>
      <c r="R283" s="14" t="str" cm="1">
        <f t="array" ref="R283">IF(AND(Q282&gt;1000,Q283&lt;2),INDEX(V:V,MATCH(R282,V:V,0)+1,0),R282)</f>
        <v>무</v>
      </c>
      <c r="S283" s="14" t="str">
        <f t="shared" si="45"/>
        <v>1E+68</v>
      </c>
      <c r="T283" s="29">
        <f t="shared" si="46"/>
        <v>30650000000</v>
      </c>
      <c r="U283" s="29"/>
    </row>
    <row r="284" spans="5:21" x14ac:dyDescent="0.3">
      <c r="E284" s="14">
        <v>276</v>
      </c>
      <c r="F28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44"/>
        <v>2.664무</v>
      </c>
      <c r="P284" s="15">
        <f t="shared" si="47"/>
        <v>2.6639999999999999E+68</v>
      </c>
      <c r="Q284" s="15">
        <f t="shared" si="52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45"/>
        <v>1E+68</v>
      </c>
      <c r="T284" s="29">
        <f t="shared" si="46"/>
        <v>30660000000</v>
      </c>
      <c r="U284" s="29"/>
    </row>
    <row r="285" spans="5:21" x14ac:dyDescent="0.3">
      <c r="E285" s="14">
        <v>277</v>
      </c>
      <c r="F28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44"/>
        <v>3.996무</v>
      </c>
      <c r="P285" s="15">
        <f t="shared" si="47"/>
        <v>3.9959999999999999E+68</v>
      </c>
      <c r="Q285" s="15">
        <f t="shared" si="52"/>
        <v>3.996</v>
      </c>
      <c r="R285" s="14" t="str" cm="1">
        <f t="array" ref="R285">IF(AND(Q284&gt;1000,Q285&lt;2),INDEX(V:V,MATCH(R284,V:V,0)+1,0),R284)</f>
        <v>무</v>
      </c>
      <c r="S285" s="14" t="str">
        <f t="shared" si="45"/>
        <v>1E+68</v>
      </c>
      <c r="T285" s="29">
        <f t="shared" si="46"/>
        <v>30670000000</v>
      </c>
      <c r="U285" s="29"/>
    </row>
    <row r="286" spans="5:21" x14ac:dyDescent="0.3">
      <c r="E286" s="14">
        <v>278</v>
      </c>
      <c r="F28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44"/>
        <v>5.994무</v>
      </c>
      <c r="P286" s="15">
        <f t="shared" si="47"/>
        <v>5.9939999999999991E+68</v>
      </c>
      <c r="Q286" s="15">
        <f t="shared" si="52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45"/>
        <v>1E+68</v>
      </c>
      <c r="T286" s="29">
        <f t="shared" si="46"/>
        <v>30680000000</v>
      </c>
      <c r="U286" s="29"/>
    </row>
    <row r="287" spans="5:21" x14ac:dyDescent="0.3">
      <c r="E287" s="14">
        <v>279</v>
      </c>
      <c r="F28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44"/>
        <v>8.991무</v>
      </c>
      <c r="P287" s="15">
        <f t="shared" si="47"/>
        <v>8.9909999999999986E+68</v>
      </c>
      <c r="Q287" s="15">
        <f t="shared" si="52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45"/>
        <v>1E+68</v>
      </c>
      <c r="T287" s="29">
        <f t="shared" si="46"/>
        <v>30690000000</v>
      </c>
      <c r="U287" s="29"/>
    </row>
    <row r="288" spans="5:21" x14ac:dyDescent="0.3">
      <c r="E288" s="14">
        <v>280</v>
      </c>
      <c r="F28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44"/>
        <v>13.4865무</v>
      </c>
      <c r="P288" s="15">
        <f t="shared" si="47"/>
        <v>1.3486499999999998E+69</v>
      </c>
      <c r="Q288" s="15">
        <f t="shared" si="52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45"/>
        <v>1E+68</v>
      </c>
      <c r="T288" s="29">
        <f t="shared" si="46"/>
        <v>30700000000</v>
      </c>
      <c r="U288" s="29"/>
    </row>
    <row r="289" spans="5:21" x14ac:dyDescent="0.3">
      <c r="E289" s="14">
        <v>281</v>
      </c>
      <c r="F28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44"/>
        <v>20.2298무</v>
      </c>
      <c r="P289" s="15">
        <f t="shared" si="47"/>
        <v>2.02298E+69</v>
      </c>
      <c r="Q289" s="15">
        <f t="shared" si="52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45"/>
        <v>1E+68</v>
      </c>
      <c r="T289" s="29">
        <f t="shared" si="46"/>
        <v>30710000000</v>
      </c>
      <c r="U289" s="29"/>
    </row>
    <row r="290" spans="5:21" x14ac:dyDescent="0.3">
      <c r="E290" s="14">
        <v>282</v>
      </c>
      <c r="F29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44"/>
        <v>30.3447무</v>
      </c>
      <c r="P290" s="15">
        <f t="shared" si="47"/>
        <v>3.03447E+69</v>
      </c>
      <c r="Q290" s="15">
        <f t="shared" si="52"/>
        <v>30.3447</v>
      </c>
      <c r="R290" s="14" t="str" cm="1">
        <f t="array" ref="R290">IF(AND(Q289&gt;1000,Q290&lt;2),INDEX(V:V,MATCH(R289,V:V,0)+1,0),R289)</f>
        <v>무</v>
      </c>
      <c r="S290" s="14" t="str">
        <f t="shared" si="45"/>
        <v>1E+68</v>
      </c>
      <c r="T290" s="29">
        <f t="shared" si="46"/>
        <v>30720000000</v>
      </c>
      <c r="U290" s="29"/>
    </row>
    <row r="291" spans="5:21" x14ac:dyDescent="0.3">
      <c r="E291" s="14">
        <v>283</v>
      </c>
      <c r="F29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44"/>
        <v>45.5171무</v>
      </c>
      <c r="P291" s="15">
        <f t="shared" si="47"/>
        <v>4.5517100000000001E+69</v>
      </c>
      <c r="Q291" s="15">
        <f t="shared" si="52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45"/>
        <v>1E+68</v>
      </c>
      <c r="T291" s="29">
        <f t="shared" si="46"/>
        <v>30730000000</v>
      </c>
      <c r="U291" s="29"/>
    </row>
    <row r="292" spans="5:21" x14ac:dyDescent="0.3">
      <c r="E292" s="14">
        <v>284</v>
      </c>
      <c r="F29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44"/>
        <v>68.2757무</v>
      </c>
      <c r="P292" s="15">
        <f t="shared" si="47"/>
        <v>6.8275699999999998E+69</v>
      </c>
      <c r="Q292" s="15">
        <f t="shared" si="52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45"/>
        <v>1E+68</v>
      </c>
      <c r="T292" s="29">
        <f t="shared" si="46"/>
        <v>30740000000</v>
      </c>
      <c r="U292" s="29"/>
    </row>
    <row r="293" spans="5:21" x14ac:dyDescent="0.3">
      <c r="E293" s="14">
        <v>285</v>
      </c>
      <c r="F29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44"/>
        <v>102.4136무</v>
      </c>
      <c r="P293" s="15">
        <f t="shared" si="47"/>
        <v>1.024136E+70</v>
      </c>
      <c r="Q293" s="15">
        <f t="shared" si="52"/>
        <v>102.4136</v>
      </c>
      <c r="R293" s="14" t="str" cm="1">
        <f t="array" ref="R293">IF(AND(Q292&gt;1000,Q293&lt;2),INDEX(V:V,MATCH(R292,V:V,0)+1,0),R292)</f>
        <v>무</v>
      </c>
      <c r="S293" s="14" t="str">
        <f t="shared" si="45"/>
        <v>1E+68</v>
      </c>
      <c r="T293" s="29">
        <f t="shared" si="46"/>
        <v>30750000000</v>
      </c>
      <c r="U293" s="29"/>
    </row>
    <row r="294" spans="5:21" x14ac:dyDescent="0.3">
      <c r="E294" s="14">
        <v>286</v>
      </c>
      <c r="F29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44"/>
        <v>153.6204무</v>
      </c>
      <c r="P294" s="15">
        <f t="shared" si="47"/>
        <v>1.5362039999999998E+70</v>
      </c>
      <c r="Q294" s="15">
        <f t="shared" si="52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45"/>
        <v>1E+68</v>
      </c>
      <c r="T294" s="29">
        <f t="shared" si="46"/>
        <v>30860000000</v>
      </c>
      <c r="U294" s="29"/>
    </row>
    <row r="295" spans="5:21" x14ac:dyDescent="0.3">
      <c r="E295" s="14">
        <v>287</v>
      </c>
      <c r="F29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44"/>
        <v>230.4306무</v>
      </c>
      <c r="P295" s="15">
        <f t="shared" si="47"/>
        <v>2.304306E+70</v>
      </c>
      <c r="Q295" s="15">
        <f t="shared" si="52"/>
        <v>230.4306</v>
      </c>
      <c r="R295" s="14" t="str" cm="1">
        <f t="array" ref="R295">IF(AND(Q294&gt;1000,Q295&lt;2),INDEX(V:V,MATCH(R294,V:V,0)+1,0),R294)</f>
        <v>무</v>
      </c>
      <c r="S295" s="14" t="str">
        <f t="shared" si="45"/>
        <v>1E+68</v>
      </c>
      <c r="T295" s="29">
        <f t="shared" si="46"/>
        <v>30870000000</v>
      </c>
      <c r="U295" s="29"/>
    </row>
    <row r="296" spans="5:21" x14ac:dyDescent="0.3">
      <c r="E296" s="14">
        <v>288</v>
      </c>
      <c r="F29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44"/>
        <v>345.6459무</v>
      </c>
      <c r="P296" s="15">
        <f t="shared" si="47"/>
        <v>3.4564589999999994E+70</v>
      </c>
      <c r="Q296" s="15">
        <f t="shared" si="52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45"/>
        <v>1E+68</v>
      </c>
      <c r="T296" s="29">
        <f t="shared" si="46"/>
        <v>30880000000</v>
      </c>
      <c r="U296" s="29"/>
    </row>
    <row r="297" spans="5:21" x14ac:dyDescent="0.3">
      <c r="E297" s="14">
        <v>289</v>
      </c>
      <c r="F29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44"/>
        <v>518.4689무</v>
      </c>
      <c r="P297" s="15">
        <f t="shared" si="47"/>
        <v>5.1846889999999997E+70</v>
      </c>
      <c r="Q297" s="15">
        <f t="shared" si="52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45"/>
        <v>1E+68</v>
      </c>
      <c r="T297" s="29">
        <f t="shared" si="46"/>
        <v>30890000000</v>
      </c>
      <c r="U297" s="29"/>
    </row>
    <row r="298" spans="5:21" x14ac:dyDescent="0.3">
      <c r="E298" s="14">
        <v>290</v>
      </c>
      <c r="F29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44"/>
        <v>777.7034무</v>
      </c>
      <c r="P298" s="15">
        <f t="shared" si="47"/>
        <v>7.7770339999999992E+70</v>
      </c>
      <c r="Q298" s="15">
        <f t="shared" si="52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45"/>
        <v>1E+68</v>
      </c>
      <c r="T298" s="29">
        <f t="shared" si="46"/>
        <v>30900000000</v>
      </c>
      <c r="U298" s="29"/>
    </row>
    <row r="299" spans="5:21" x14ac:dyDescent="0.3">
      <c r="E299" s="14">
        <v>291</v>
      </c>
      <c r="F29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44"/>
        <v>1166.5551무</v>
      </c>
      <c r="P299" s="15">
        <f t="shared" si="47"/>
        <v>1.1665551E+71</v>
      </c>
      <c r="Q299" s="15">
        <f t="shared" si="52"/>
        <v>1166.5551</v>
      </c>
      <c r="R299" s="14" t="str" cm="1">
        <f t="array" ref="R299">IF(AND(Q298&gt;1000,Q299&lt;2),INDEX(V:V,MATCH(R298,V:V,0)+1,0),R298)</f>
        <v>무</v>
      </c>
      <c r="S299" s="14" t="str">
        <f t="shared" si="45"/>
        <v>1E+68</v>
      </c>
      <c r="T299" s="29">
        <f t="shared" si="46"/>
        <v>30910000000</v>
      </c>
      <c r="U299" s="29"/>
    </row>
    <row r="300" spans="5:21" x14ac:dyDescent="0.3">
      <c r="E300" s="14">
        <v>292</v>
      </c>
      <c r="F30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44"/>
        <v>1749.8327무</v>
      </c>
      <c r="P300" s="15">
        <f t="shared" si="47"/>
        <v>1.7498326999999997E+71</v>
      </c>
      <c r="Q300" s="15">
        <f t="shared" si="52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45"/>
        <v>1E+68</v>
      </c>
      <c r="T300" s="29">
        <f t="shared" si="46"/>
        <v>30920000000</v>
      </c>
      <c r="U300" s="29"/>
    </row>
    <row r="301" spans="5:21" x14ac:dyDescent="0.3">
      <c r="E301" s="14">
        <v>293</v>
      </c>
      <c r="F30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44"/>
        <v>2624.7491무</v>
      </c>
      <c r="P301" s="15">
        <f t="shared" si="47"/>
        <v>2.6247490999999997E+71</v>
      </c>
      <c r="Q301" s="15">
        <f t="shared" si="52"/>
        <v>2624.7491</v>
      </c>
      <c r="R301" s="14" t="str" cm="1">
        <f t="array" ref="R301">IF(AND(Q300&gt;1000,Q301&lt;2),INDEX(V:V,MATCH(R300,V:V,0)+1,0),R300)</f>
        <v>무</v>
      </c>
      <c r="S301" s="14" t="str">
        <f t="shared" si="45"/>
        <v>1E+68</v>
      </c>
      <c r="T301" s="29">
        <f t="shared" si="46"/>
        <v>30930000000</v>
      </c>
      <c r="U301" s="29"/>
    </row>
    <row r="302" spans="5:21" x14ac:dyDescent="0.3">
      <c r="E302" s="14">
        <v>294</v>
      </c>
      <c r="F30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44"/>
        <v>3937.1237무</v>
      </c>
      <c r="P302" s="15">
        <f t="shared" si="47"/>
        <v>3.9371237000000001E+71</v>
      </c>
      <c r="Q302" s="15">
        <f t="shared" si="52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45"/>
        <v>1E+68</v>
      </c>
      <c r="T302" s="29">
        <f t="shared" si="46"/>
        <v>30940000000</v>
      </c>
      <c r="U302" s="29"/>
    </row>
    <row r="303" spans="5:21" x14ac:dyDescent="0.3">
      <c r="E303" s="14">
        <v>295</v>
      </c>
      <c r="F30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44"/>
        <v>5905.6856무</v>
      </c>
      <c r="P303" s="15">
        <f t="shared" si="47"/>
        <v>5.905685599999999E+71</v>
      </c>
      <c r="Q303" s="15">
        <f t="shared" si="52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45"/>
        <v>1E+68</v>
      </c>
      <c r="T303" s="29">
        <f t="shared" si="46"/>
        <v>30950000000</v>
      </c>
      <c r="U303" s="29"/>
    </row>
    <row r="304" spans="5:21" x14ac:dyDescent="0.3">
      <c r="E304" s="14">
        <v>296</v>
      </c>
      <c r="F30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44"/>
        <v>8858.5284무</v>
      </c>
      <c r="P304" s="15">
        <f t="shared" si="47"/>
        <v>8.858528399999999E+71</v>
      </c>
      <c r="Q304" s="15">
        <f t="shared" si="52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45"/>
        <v>1E+68</v>
      </c>
      <c r="T304" s="29">
        <f t="shared" si="46"/>
        <v>30960000000</v>
      </c>
      <c r="U304" s="29"/>
    </row>
    <row r="305" spans="5:21" x14ac:dyDescent="0.3">
      <c r="E305" s="14">
        <v>297</v>
      </c>
      <c r="F30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44"/>
        <v>1.3288대</v>
      </c>
      <c r="P305" s="15">
        <f t="shared" si="47"/>
        <v>1.3287999999999999E+72</v>
      </c>
      <c r="Q305" s="15">
        <f t="shared" si="52"/>
        <v>1.3288</v>
      </c>
      <c r="R305" s="14" t="str" cm="1">
        <f t="array" ref="R305">IF(AND(Q304&gt;1000,Q305&lt;2),INDEX(V:V,MATCH(R304,V:V,0)+1,0),R304)</f>
        <v>대</v>
      </c>
      <c r="S305" s="14" t="str">
        <f t="shared" si="45"/>
        <v>1E+72</v>
      </c>
      <c r="T305" s="29">
        <f t="shared" si="46"/>
        <v>30970000000</v>
      </c>
      <c r="U305" s="29"/>
    </row>
    <row r="306" spans="5:21" x14ac:dyDescent="0.3">
      <c r="E306" s="14">
        <v>298</v>
      </c>
      <c r="F30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44"/>
        <v>1.9932대</v>
      </c>
      <c r="P306" s="15">
        <f t="shared" si="47"/>
        <v>1.9931999999999999E+72</v>
      </c>
      <c r="Q306" s="15">
        <f t="shared" si="52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45"/>
        <v>1E+72</v>
      </c>
      <c r="T306" s="29">
        <f t="shared" si="46"/>
        <v>30980000000</v>
      </c>
      <c r="U306" s="29"/>
    </row>
    <row r="307" spans="5:21" x14ac:dyDescent="0.3">
      <c r="E307" s="14">
        <v>299</v>
      </c>
      <c r="F30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44"/>
        <v>2.9898대</v>
      </c>
      <c r="P307" s="15">
        <f t="shared" si="47"/>
        <v>2.9897999999999995E+72</v>
      </c>
      <c r="Q307" s="15">
        <f t="shared" si="52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45"/>
        <v>1E+72</v>
      </c>
      <c r="T307" s="29">
        <f t="shared" si="46"/>
        <v>30990000000</v>
      </c>
      <c r="U307" s="29"/>
    </row>
    <row r="308" spans="5:21" x14ac:dyDescent="0.3">
      <c r="E308" s="14">
        <v>300</v>
      </c>
      <c r="F30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44"/>
        <v>4.4847대</v>
      </c>
      <c r="P308" s="15">
        <f t="shared" si="47"/>
        <v>4.4847E+72</v>
      </c>
      <c r="Q308" s="15">
        <f t="shared" si="52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45"/>
        <v>1E+72</v>
      </c>
      <c r="T308" s="29">
        <f t="shared" si="46"/>
        <v>31000000000</v>
      </c>
      <c r="U308" s="29"/>
    </row>
    <row r="309" spans="5:21" x14ac:dyDescent="0.3">
      <c r="E309" s="14">
        <v>301</v>
      </c>
      <c r="F30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44"/>
        <v>6.7271대</v>
      </c>
      <c r="P309" s="15">
        <f t="shared" si="47"/>
        <v>6.7270999999999994E+72</v>
      </c>
      <c r="Q309" s="15">
        <f t="shared" si="52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45"/>
        <v>1E+72</v>
      </c>
      <c r="T309" s="29">
        <f t="shared" si="46"/>
        <v>32610000000</v>
      </c>
      <c r="U309" s="29"/>
    </row>
    <row r="310" spans="5:21" x14ac:dyDescent="0.3">
      <c r="E310" s="14">
        <v>302</v>
      </c>
      <c r="F31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44"/>
        <v>10.0907대</v>
      </c>
      <c r="P310" s="15">
        <f t="shared" si="47"/>
        <v>1.0090699999999999E+73</v>
      </c>
      <c r="Q310" s="15">
        <f t="shared" si="52"/>
        <v>10.0907</v>
      </c>
      <c r="R310" s="14" t="str" cm="1">
        <f t="array" ref="R310">IF(AND(Q309&gt;1000,Q310&lt;2),INDEX(V:V,MATCH(R309,V:V,0)+1,0),R309)</f>
        <v>대</v>
      </c>
      <c r="S310" s="14" t="str">
        <f t="shared" si="45"/>
        <v>1E+72</v>
      </c>
      <c r="T310" s="29">
        <f t="shared" si="46"/>
        <v>32620000000</v>
      </c>
      <c r="U310" s="29"/>
    </row>
    <row r="311" spans="5:21" x14ac:dyDescent="0.3">
      <c r="E311" s="14">
        <v>303</v>
      </c>
      <c r="F31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44"/>
        <v>15.1361대</v>
      </c>
      <c r="P311" s="15">
        <f t="shared" si="47"/>
        <v>1.5136099999999999E+73</v>
      </c>
      <c r="Q311" s="15">
        <f t="shared" si="52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45"/>
        <v>1E+72</v>
      </c>
      <c r="T311" s="29">
        <f t="shared" si="46"/>
        <v>32630000000</v>
      </c>
      <c r="U311" s="29"/>
    </row>
    <row r="312" spans="5:21" x14ac:dyDescent="0.3">
      <c r="E312" s="14">
        <v>304</v>
      </c>
      <c r="F31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44"/>
        <v>22.7042대</v>
      </c>
      <c r="P312" s="15">
        <f t="shared" si="47"/>
        <v>2.2704199999999998E+73</v>
      </c>
      <c r="Q312" s="15">
        <f t="shared" si="52"/>
        <v>22.7042</v>
      </c>
      <c r="R312" s="14" t="str" cm="1">
        <f t="array" ref="R312">IF(AND(Q311&gt;1000,Q312&lt;2),INDEX(V:V,MATCH(R311,V:V,0)+1,0),R311)</f>
        <v>대</v>
      </c>
      <c r="S312" s="14" t="str">
        <f t="shared" si="45"/>
        <v>1E+72</v>
      </c>
      <c r="T312" s="29">
        <f t="shared" si="46"/>
        <v>32640000000</v>
      </c>
      <c r="U312" s="29"/>
    </row>
    <row r="313" spans="5:21" x14ac:dyDescent="0.3">
      <c r="E313" s="14">
        <v>305</v>
      </c>
      <c r="F31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44"/>
        <v>34.0563대</v>
      </c>
      <c r="P313" s="15">
        <f t="shared" si="47"/>
        <v>3.4056299999999997E+73</v>
      </c>
      <c r="Q313" s="15">
        <f t="shared" si="52"/>
        <v>34.0563</v>
      </c>
      <c r="R313" s="14" t="str" cm="1">
        <f t="array" ref="R313">IF(AND(Q312&gt;1000,Q313&lt;2),INDEX(V:V,MATCH(R312,V:V,0)+1,0),R312)</f>
        <v>대</v>
      </c>
      <c r="S313" s="14" t="str">
        <f t="shared" si="45"/>
        <v>1E+72</v>
      </c>
      <c r="T313" s="29">
        <f t="shared" si="46"/>
        <v>32650000000</v>
      </c>
      <c r="U313" s="29"/>
    </row>
    <row r="314" spans="5:21" x14ac:dyDescent="0.3">
      <c r="E314" s="14">
        <v>306</v>
      </c>
      <c r="F31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44"/>
        <v>51.0845대</v>
      </c>
      <c r="P314" s="15">
        <f t="shared" si="47"/>
        <v>5.1084500000000001E+73</v>
      </c>
      <c r="Q314" s="15">
        <f t="shared" si="52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45"/>
        <v>1E+72</v>
      </c>
      <c r="T314" s="29">
        <f t="shared" si="46"/>
        <v>32660000000</v>
      </c>
      <c r="U314" s="29"/>
    </row>
    <row r="315" spans="5:21" x14ac:dyDescent="0.3">
      <c r="E315" s="14">
        <v>307</v>
      </c>
      <c r="F31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44"/>
        <v>76.6268대</v>
      </c>
      <c r="P315" s="15">
        <f t="shared" si="47"/>
        <v>7.6626800000000004E+73</v>
      </c>
      <c r="Q315" s="15">
        <f t="shared" si="52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45"/>
        <v>1E+72</v>
      </c>
      <c r="T315" s="29">
        <f t="shared" si="46"/>
        <v>32670000000</v>
      </c>
      <c r="U315" s="29"/>
    </row>
    <row r="316" spans="5:21" x14ac:dyDescent="0.3">
      <c r="E316" s="14">
        <v>308</v>
      </c>
      <c r="F31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44"/>
        <v>114.9402대</v>
      </c>
      <c r="P316" s="15">
        <f t="shared" si="47"/>
        <v>1.1494019999999999E+74</v>
      </c>
      <c r="Q316" s="15">
        <f t="shared" si="52"/>
        <v>114.9402</v>
      </c>
      <c r="R316" s="14" t="str" cm="1">
        <f t="array" ref="R316">IF(AND(Q315&gt;1000,Q316&lt;2),INDEX(V:V,MATCH(R315,V:V,0)+1,0),R315)</f>
        <v>대</v>
      </c>
      <c r="S316" s="14" t="str">
        <f t="shared" si="45"/>
        <v>1E+72</v>
      </c>
      <c r="T316" s="29">
        <f t="shared" si="46"/>
        <v>32680000000</v>
      </c>
      <c r="U316" s="29"/>
    </row>
    <row r="317" spans="5:21" x14ac:dyDescent="0.3">
      <c r="E317" s="14">
        <v>309</v>
      </c>
      <c r="F31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44"/>
        <v>172.4103대</v>
      </c>
      <c r="P317" s="15">
        <f t="shared" si="47"/>
        <v>1.724103E+74</v>
      </c>
      <c r="Q317" s="15">
        <f t="shared" si="52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45"/>
        <v>1E+72</v>
      </c>
      <c r="T317" s="29">
        <f t="shared" si="46"/>
        <v>32690000000</v>
      </c>
      <c r="U317" s="29"/>
    </row>
    <row r="318" spans="5:21" x14ac:dyDescent="0.3">
      <c r="E318" s="14">
        <v>310</v>
      </c>
      <c r="F31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44"/>
        <v>258.6155대</v>
      </c>
      <c r="P318" s="15">
        <f t="shared" si="47"/>
        <v>2.5861550000000001E+74</v>
      </c>
      <c r="Q318" s="15">
        <f t="shared" si="52"/>
        <v>258.6155</v>
      </c>
      <c r="R318" s="14" t="str" cm="1">
        <f t="array" ref="R318">IF(AND(Q317&gt;1000,Q318&lt;2),INDEX(V:V,MATCH(R317,V:V,0)+1,0),R317)</f>
        <v>대</v>
      </c>
      <c r="S318" s="14" t="str">
        <f t="shared" si="45"/>
        <v>1E+72</v>
      </c>
      <c r="T318" s="29">
        <f t="shared" si="46"/>
        <v>32700000000</v>
      </c>
      <c r="U318" s="29"/>
    </row>
    <row r="319" spans="5:21" x14ac:dyDescent="0.3">
      <c r="E319" s="14">
        <v>311</v>
      </c>
      <c r="F31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44"/>
        <v>387.9233대</v>
      </c>
      <c r="P319" s="15">
        <f t="shared" si="47"/>
        <v>3.8792329999999998E+74</v>
      </c>
      <c r="Q319" s="15">
        <f t="shared" si="52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45"/>
        <v>1E+72</v>
      </c>
      <c r="T319" s="29">
        <f t="shared" si="46"/>
        <v>32710000000</v>
      </c>
      <c r="U319" s="29"/>
    </row>
    <row r="320" spans="5:21" x14ac:dyDescent="0.3">
      <c r="E320" s="14">
        <v>312</v>
      </c>
      <c r="F32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44"/>
        <v>581.885대</v>
      </c>
      <c r="P320" s="15">
        <f t="shared" si="47"/>
        <v>5.8188499999999993E+74</v>
      </c>
      <c r="Q320" s="15">
        <f t="shared" si="52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45"/>
        <v>1E+72</v>
      </c>
      <c r="T320" s="29">
        <f t="shared" si="46"/>
        <v>32720000000</v>
      </c>
      <c r="U320" s="29"/>
    </row>
    <row r="321" spans="5:21" x14ac:dyDescent="0.3">
      <c r="E321" s="14">
        <v>313</v>
      </c>
      <c r="F32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44"/>
        <v>872.8275대</v>
      </c>
      <c r="P321" s="15">
        <f t="shared" si="47"/>
        <v>8.7282749999999989E+74</v>
      </c>
      <c r="Q321" s="15">
        <f t="shared" si="52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45"/>
        <v>1E+72</v>
      </c>
      <c r="T321" s="29">
        <f t="shared" si="46"/>
        <v>32730000000</v>
      </c>
      <c r="U321" s="29"/>
    </row>
    <row r="322" spans="5:21" x14ac:dyDescent="0.3">
      <c r="E322" s="14">
        <v>314</v>
      </c>
      <c r="F32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44"/>
        <v>1309.2413대</v>
      </c>
      <c r="P322" s="15">
        <f t="shared" si="47"/>
        <v>1.3092412999999998E+75</v>
      </c>
      <c r="Q322" s="15">
        <f t="shared" si="52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45"/>
        <v>1E+72</v>
      </c>
      <c r="T322" s="29">
        <f t="shared" si="46"/>
        <v>32740000000</v>
      </c>
      <c r="U322" s="29"/>
    </row>
    <row r="323" spans="5:21" x14ac:dyDescent="0.3">
      <c r="E323" s="14">
        <v>315</v>
      </c>
      <c r="F32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44"/>
        <v>1963.862대</v>
      </c>
      <c r="P323" s="15">
        <f t="shared" si="47"/>
        <v>1.963862E+75</v>
      </c>
      <c r="Q323" s="15">
        <f t="shared" si="52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45"/>
        <v>1E+72</v>
      </c>
      <c r="T323" s="29">
        <f t="shared" si="46"/>
        <v>32750000000</v>
      </c>
      <c r="U323" s="29"/>
    </row>
    <row r="324" spans="5:21" x14ac:dyDescent="0.3">
      <c r="E324" s="14">
        <v>316</v>
      </c>
      <c r="F32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44"/>
        <v>2945.793대</v>
      </c>
      <c r="P324" s="15">
        <f t="shared" si="47"/>
        <v>2.9457929999999998E+75</v>
      </c>
      <c r="Q324" s="15">
        <f t="shared" si="52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45"/>
        <v>1E+72</v>
      </c>
      <c r="T324" s="29">
        <f t="shared" si="46"/>
        <v>32860000000</v>
      </c>
      <c r="U324" s="29"/>
    </row>
    <row r="325" spans="5:21" x14ac:dyDescent="0.3">
      <c r="E325" s="14">
        <v>317</v>
      </c>
      <c r="F32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53">Q325&amp;R325</f>
        <v>4418.6895대</v>
      </c>
      <c r="P325" s="15">
        <f t="shared" si="47"/>
        <v>4.4186895000000001E+75</v>
      </c>
      <c r="Q325" s="15">
        <f t="shared" si="52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45"/>
        <v>1E+72</v>
      </c>
      <c r="T325" s="29">
        <f t="shared" si="46"/>
        <v>32870000000</v>
      </c>
      <c r="U325" s="29"/>
    </row>
    <row r="326" spans="5:21" x14ac:dyDescent="0.3">
      <c r="E326" s="14">
        <v>318</v>
      </c>
      <c r="F32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53"/>
        <v>6628.0343대</v>
      </c>
      <c r="P326" s="15">
        <f t="shared" si="47"/>
        <v>6.6280342999999995E+75</v>
      </c>
      <c r="Q326" s="15">
        <f t="shared" si="52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45"/>
        <v>1E+72</v>
      </c>
      <c r="T326" s="29">
        <f t="shared" si="46"/>
        <v>32880000000</v>
      </c>
      <c r="U326" s="29"/>
    </row>
    <row r="327" spans="5:21" x14ac:dyDescent="0.3">
      <c r="E327" s="14">
        <v>319</v>
      </c>
      <c r="F32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53"/>
        <v>9942.0515대</v>
      </c>
      <c r="P327" s="15">
        <f t="shared" si="47"/>
        <v>9.9420514999999983E+75</v>
      </c>
      <c r="Q327" s="15">
        <f t="shared" si="52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45"/>
        <v>1E+72</v>
      </c>
      <c r="T327" s="29">
        <f t="shared" si="46"/>
        <v>32890000000</v>
      </c>
      <c r="U327" s="29"/>
    </row>
    <row r="328" spans="5:21" x14ac:dyDescent="0.3">
      <c r="E328" s="14">
        <v>320</v>
      </c>
      <c r="F32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53"/>
        <v>1.4914겁</v>
      </c>
      <c r="P328" s="15">
        <f t="shared" si="47"/>
        <v>1.4914000000000002E+76</v>
      </c>
      <c r="Q328" s="15">
        <f t="shared" si="52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45"/>
        <v>1E+76</v>
      </c>
      <c r="T328" s="29">
        <f t="shared" si="46"/>
        <v>32900000000</v>
      </c>
      <c r="U328" s="29"/>
    </row>
    <row r="329" spans="5:21" x14ac:dyDescent="0.3">
      <c r="E329" s="14">
        <v>321</v>
      </c>
      <c r="F32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53"/>
        <v>2.2371겁</v>
      </c>
      <c r="P329" s="15">
        <f t="shared" si="47"/>
        <v>2.2371E+76</v>
      </c>
      <c r="Q329" s="15">
        <f t="shared" si="52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54">VLOOKUP(R329,V:Y,4,FALSE)</f>
        <v>1E+76</v>
      </c>
      <c r="T329" s="29">
        <f t="shared" ref="T329:T392" si="55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53"/>
        <v>3.3557겁</v>
      </c>
      <c r="P330" s="15">
        <f t="shared" ref="P330:P393" si="56">Q330*S330</f>
        <v>3.3557000000000004E+76</v>
      </c>
      <c r="Q330" s="15">
        <f t="shared" si="52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54"/>
        <v>1E+76</v>
      </c>
      <c r="T330" s="29">
        <f t="shared" si="55"/>
        <v>32920000000</v>
      </c>
      <c r="U330" s="29"/>
    </row>
    <row r="331" spans="5:21" x14ac:dyDescent="0.3">
      <c r="E331" s="14">
        <v>323</v>
      </c>
      <c r="F331" s="6" t="str">
        <f t="shared" ref="F331:F394" si="57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58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59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60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53"/>
        <v>5.0336겁</v>
      </c>
      <c r="P331" s="15">
        <f t="shared" si="56"/>
        <v>5.0336000000000002E+76</v>
      </c>
      <c r="Q331" s="15">
        <f t="shared" ref="Q331:Q394" si="61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54"/>
        <v>1E+76</v>
      </c>
      <c r="T331" s="29">
        <f t="shared" si="55"/>
        <v>32930000000</v>
      </c>
      <c r="U331" s="29"/>
    </row>
    <row r="332" spans="5:21" x14ac:dyDescent="0.3">
      <c r="E332" s="14">
        <v>324</v>
      </c>
      <c r="F33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53"/>
        <v>7.5504겁</v>
      </c>
      <c r="P332" s="15">
        <f t="shared" si="56"/>
        <v>7.5504000000000006E+76</v>
      </c>
      <c r="Q332" s="15">
        <f t="shared" si="61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54"/>
        <v>1E+76</v>
      </c>
      <c r="T332" s="29">
        <f t="shared" si="55"/>
        <v>32940000000</v>
      </c>
      <c r="U332" s="29"/>
    </row>
    <row r="333" spans="5:21" x14ac:dyDescent="0.3">
      <c r="E333" s="14">
        <v>325</v>
      </c>
      <c r="F33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53"/>
        <v>11.3256겁</v>
      </c>
      <c r="P333" s="15">
        <f t="shared" si="56"/>
        <v>1.13256E+77</v>
      </c>
      <c r="Q333" s="15">
        <f t="shared" si="61"/>
        <v>11.3256</v>
      </c>
      <c r="R333" s="14" t="str" cm="1">
        <f t="array" ref="R333">IF(AND(Q332&gt;1000,Q333&lt;2),INDEX(V:V,MATCH(R332,V:V,0)+1,0),R332)</f>
        <v>겁</v>
      </c>
      <c r="S333" s="14" t="str">
        <f t="shared" si="54"/>
        <v>1E+76</v>
      </c>
      <c r="T333" s="29">
        <f t="shared" si="55"/>
        <v>32950000000</v>
      </c>
      <c r="U333" s="29"/>
    </row>
    <row r="334" spans="5:21" x14ac:dyDescent="0.3">
      <c r="E334" s="14">
        <v>326</v>
      </c>
      <c r="F33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53"/>
        <v>16.9884겁</v>
      </c>
      <c r="P334" s="15">
        <f t="shared" si="56"/>
        <v>1.6988400000000001E+77</v>
      </c>
      <c r="Q334" s="15">
        <f t="shared" si="61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54"/>
        <v>1E+76</v>
      </c>
      <c r="T334" s="29">
        <f t="shared" si="55"/>
        <v>32960000000</v>
      </c>
      <c r="U334" s="29"/>
    </row>
    <row r="335" spans="5:21" x14ac:dyDescent="0.3">
      <c r="E335" s="14">
        <v>327</v>
      </c>
      <c r="F33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53"/>
        <v>25.4826겁</v>
      </c>
      <c r="P335" s="15">
        <f t="shared" si="56"/>
        <v>2.5482600000000004E+77</v>
      </c>
      <c r="Q335" s="15">
        <f t="shared" si="61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54"/>
        <v>1E+76</v>
      </c>
      <c r="T335" s="29">
        <f t="shared" si="55"/>
        <v>32970000000</v>
      </c>
      <c r="U335" s="29"/>
    </row>
    <row r="336" spans="5:21" x14ac:dyDescent="0.3">
      <c r="E336" s="14">
        <v>328</v>
      </c>
      <c r="F33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53"/>
        <v>38.2239겁</v>
      </c>
      <c r="P336" s="15">
        <f t="shared" si="56"/>
        <v>3.8223900000000003E+77</v>
      </c>
      <c r="Q336" s="15">
        <f t="shared" si="61"/>
        <v>38.2239</v>
      </c>
      <c r="R336" s="14" t="str" cm="1">
        <f t="array" ref="R336">IF(AND(Q335&gt;1000,Q336&lt;2),INDEX(V:V,MATCH(R335,V:V,0)+1,0),R335)</f>
        <v>겁</v>
      </c>
      <c r="S336" s="14" t="str">
        <f t="shared" si="54"/>
        <v>1E+76</v>
      </c>
      <c r="T336" s="29">
        <f t="shared" si="55"/>
        <v>32980000000</v>
      </c>
      <c r="U336" s="29"/>
    </row>
    <row r="337" spans="5:21" x14ac:dyDescent="0.3">
      <c r="E337" s="14">
        <v>329</v>
      </c>
      <c r="F33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53"/>
        <v>57.3359겁</v>
      </c>
      <c r="P337" s="15">
        <f t="shared" si="56"/>
        <v>5.7335900000000003E+77</v>
      </c>
      <c r="Q337" s="15">
        <f t="shared" si="61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54"/>
        <v>1E+76</v>
      </c>
      <c r="T337" s="29">
        <f t="shared" si="55"/>
        <v>32990000000</v>
      </c>
      <c r="U337" s="29"/>
    </row>
    <row r="338" spans="5:21" x14ac:dyDescent="0.3">
      <c r="E338" s="14">
        <v>330</v>
      </c>
      <c r="F33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53"/>
        <v>86.0039겁</v>
      </c>
      <c r="P338" s="15">
        <f t="shared" si="56"/>
        <v>8.6003900000000002E+77</v>
      </c>
      <c r="Q338" s="15">
        <f t="shared" si="61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54"/>
        <v>1E+76</v>
      </c>
      <c r="T338" s="29">
        <f t="shared" si="55"/>
        <v>33000000000</v>
      </c>
      <c r="U338" s="29"/>
    </row>
    <row r="339" spans="5:21" x14ac:dyDescent="0.3">
      <c r="E339" s="14">
        <v>331</v>
      </c>
      <c r="F33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53"/>
        <v>129.0059겁</v>
      </c>
      <c r="P339" s="15">
        <f t="shared" si="56"/>
        <v>1.290059E+78</v>
      </c>
      <c r="Q339" s="15">
        <f t="shared" si="61"/>
        <v>129.0059</v>
      </c>
      <c r="R339" s="14" t="str" cm="1">
        <f t="array" ref="R339">IF(AND(Q338&gt;1000,Q339&lt;2),INDEX(V:V,MATCH(R338,V:V,0)+1,0),R338)</f>
        <v>겁</v>
      </c>
      <c r="S339" s="14" t="str">
        <f t="shared" si="54"/>
        <v>1E+76</v>
      </c>
      <c r="T339" s="29">
        <f t="shared" si="55"/>
        <v>33110000000</v>
      </c>
      <c r="U339" s="29"/>
    </row>
    <row r="340" spans="5:21" x14ac:dyDescent="0.3">
      <c r="E340" s="14">
        <v>332</v>
      </c>
      <c r="F34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53"/>
        <v>193.5089겁</v>
      </c>
      <c r="P340" s="15">
        <f t="shared" si="56"/>
        <v>1.9350890000000003E+78</v>
      </c>
      <c r="Q340" s="15">
        <f t="shared" si="61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54"/>
        <v>1E+76</v>
      </c>
      <c r="T340" s="29">
        <f t="shared" si="55"/>
        <v>33120000000</v>
      </c>
      <c r="U340" s="29"/>
    </row>
    <row r="341" spans="5:21" x14ac:dyDescent="0.3">
      <c r="E341" s="14">
        <v>333</v>
      </c>
      <c r="F34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53"/>
        <v>290.2634겁</v>
      </c>
      <c r="P341" s="15">
        <f t="shared" si="56"/>
        <v>2.9026339999999998E+78</v>
      </c>
      <c r="Q341" s="15">
        <f t="shared" si="61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54"/>
        <v>1E+76</v>
      </c>
      <c r="T341" s="29">
        <f t="shared" si="55"/>
        <v>33130000000</v>
      </c>
      <c r="U341" s="29"/>
    </row>
    <row r="342" spans="5:21" x14ac:dyDescent="0.3">
      <c r="E342" s="14">
        <v>334</v>
      </c>
      <c r="F34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53"/>
        <v>435.3951겁</v>
      </c>
      <c r="P342" s="15">
        <f t="shared" si="56"/>
        <v>4.3539510000000004E+78</v>
      </c>
      <c r="Q342" s="15">
        <f t="shared" si="61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54"/>
        <v>1E+76</v>
      </c>
      <c r="T342" s="29">
        <f t="shared" si="55"/>
        <v>33140000000</v>
      </c>
      <c r="U342" s="29"/>
    </row>
    <row r="343" spans="5:21" x14ac:dyDescent="0.3">
      <c r="E343" s="14">
        <v>335</v>
      </c>
      <c r="F34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53"/>
        <v>653.0927겁</v>
      </c>
      <c r="P343" s="15">
        <f t="shared" si="56"/>
        <v>6.5309269999999991E+78</v>
      </c>
      <c r="Q343" s="15">
        <f t="shared" si="61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54"/>
        <v>1E+76</v>
      </c>
      <c r="T343" s="29">
        <f t="shared" si="55"/>
        <v>33150000000</v>
      </c>
      <c r="U343" s="29"/>
    </row>
    <row r="344" spans="5:21" x14ac:dyDescent="0.3">
      <c r="E344" s="14">
        <v>336</v>
      </c>
      <c r="F34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53"/>
        <v>979.6391겁</v>
      </c>
      <c r="P344" s="15">
        <f t="shared" si="56"/>
        <v>9.7963909999999997E+78</v>
      </c>
      <c r="Q344" s="15">
        <f t="shared" si="61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54"/>
        <v>1E+76</v>
      </c>
      <c r="T344" s="29">
        <f t="shared" si="55"/>
        <v>33160000000</v>
      </c>
      <c r="U344" s="29"/>
    </row>
    <row r="345" spans="5:21" x14ac:dyDescent="0.3">
      <c r="E345" s="14">
        <v>337</v>
      </c>
      <c r="F34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53"/>
        <v>1469.4587겁</v>
      </c>
      <c r="P345" s="15">
        <f t="shared" si="56"/>
        <v>1.4694586999999999E+79</v>
      </c>
      <c r="Q345" s="15">
        <f t="shared" si="61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54"/>
        <v>1E+76</v>
      </c>
      <c r="T345" s="29">
        <f t="shared" si="55"/>
        <v>33170000000</v>
      </c>
      <c r="U345" s="29"/>
    </row>
    <row r="346" spans="5:21" x14ac:dyDescent="0.3">
      <c r="E346" s="14">
        <v>338</v>
      </c>
      <c r="F34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53"/>
        <v>2204.1881겁</v>
      </c>
      <c r="P346" s="15">
        <f t="shared" si="56"/>
        <v>2.2041881000000004E+79</v>
      </c>
      <c r="Q346" s="15">
        <f t="shared" si="61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54"/>
        <v>1E+76</v>
      </c>
      <c r="T346" s="29">
        <f t="shared" si="55"/>
        <v>33180000000</v>
      </c>
      <c r="U346" s="29"/>
    </row>
    <row r="347" spans="5:21" x14ac:dyDescent="0.3">
      <c r="E347" s="14">
        <v>339</v>
      </c>
      <c r="F34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53"/>
        <v>3306.2822겁</v>
      </c>
      <c r="P347" s="15">
        <f t="shared" si="56"/>
        <v>3.3062822000000002E+79</v>
      </c>
      <c r="Q347" s="15">
        <f t="shared" si="61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54"/>
        <v>1E+76</v>
      </c>
      <c r="T347" s="29">
        <f t="shared" si="55"/>
        <v>33190000000</v>
      </c>
      <c r="U347" s="29"/>
    </row>
    <row r="348" spans="5:21" x14ac:dyDescent="0.3">
      <c r="E348" s="14">
        <v>340</v>
      </c>
      <c r="F34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53"/>
        <v>4959.4233겁</v>
      </c>
      <c r="P348" s="15">
        <f t="shared" si="56"/>
        <v>4.9594233000000003E+79</v>
      </c>
      <c r="Q348" s="15">
        <f t="shared" si="61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54"/>
        <v>1E+76</v>
      </c>
      <c r="T348" s="29">
        <f t="shared" si="55"/>
        <v>33200000000</v>
      </c>
      <c r="U348" s="29"/>
    </row>
    <row r="349" spans="5:21" x14ac:dyDescent="0.3">
      <c r="E349" s="14">
        <v>341</v>
      </c>
      <c r="F34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53"/>
        <v>7439.135겁</v>
      </c>
      <c r="P349" s="15">
        <f t="shared" si="56"/>
        <v>7.4391350000000005E+79</v>
      </c>
      <c r="Q349" s="15">
        <f t="shared" si="61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54"/>
        <v>1E+76</v>
      </c>
      <c r="T349" s="29">
        <f t="shared" si="55"/>
        <v>33210000000</v>
      </c>
      <c r="U349" s="29"/>
    </row>
    <row r="350" spans="5:21" x14ac:dyDescent="0.3">
      <c r="E350" s="14">
        <v>342</v>
      </c>
      <c r="F35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53"/>
        <v>1.1159업</v>
      </c>
      <c r="P350" s="15">
        <f t="shared" si="56"/>
        <v>1.1158999999999999E+80</v>
      </c>
      <c r="Q350" s="15">
        <f t="shared" si="61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54"/>
        <v>1E+80</v>
      </c>
      <c r="T350" s="29">
        <f t="shared" si="55"/>
        <v>33220000000</v>
      </c>
      <c r="U350" s="29"/>
    </row>
    <row r="351" spans="5:21" x14ac:dyDescent="0.3">
      <c r="E351" s="14">
        <v>343</v>
      </c>
      <c r="F35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53"/>
        <v>1.6739업</v>
      </c>
      <c r="P351" s="15">
        <f t="shared" si="56"/>
        <v>1.6739E+80</v>
      </c>
      <c r="Q351" s="15">
        <f t="shared" si="61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54"/>
        <v>1E+80</v>
      </c>
      <c r="T351" s="29">
        <f t="shared" si="55"/>
        <v>33230000000</v>
      </c>
      <c r="U351" s="29"/>
    </row>
    <row r="352" spans="5:21" x14ac:dyDescent="0.3">
      <c r="E352" s="14">
        <v>344</v>
      </c>
      <c r="F35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53"/>
        <v>2.5109업</v>
      </c>
      <c r="P352" s="15">
        <f t="shared" si="56"/>
        <v>2.5109000000000001E+80</v>
      </c>
      <c r="Q352" s="15">
        <f t="shared" si="61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54"/>
        <v>1E+80</v>
      </c>
      <c r="T352" s="29">
        <f t="shared" si="55"/>
        <v>33240000000</v>
      </c>
      <c r="U352" s="29"/>
    </row>
    <row r="353" spans="5:21" x14ac:dyDescent="0.3">
      <c r="E353" s="14">
        <v>345</v>
      </c>
      <c r="F35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53"/>
        <v>3.7664업</v>
      </c>
      <c r="P353" s="15">
        <f t="shared" si="56"/>
        <v>3.7664000000000004E+80</v>
      </c>
      <c r="Q353" s="15">
        <f t="shared" si="61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54"/>
        <v>1E+80</v>
      </c>
      <c r="T353" s="29">
        <f t="shared" si="55"/>
        <v>33250000000</v>
      </c>
      <c r="U353" s="29"/>
    </row>
    <row r="354" spans="5:21" x14ac:dyDescent="0.3">
      <c r="E354" s="14">
        <v>346</v>
      </c>
      <c r="F35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53"/>
        <v>5.6496업</v>
      </c>
      <c r="P354" s="15">
        <f t="shared" si="56"/>
        <v>5.6496000000000001E+80</v>
      </c>
      <c r="Q354" s="15">
        <f t="shared" si="61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54"/>
        <v>1E+80</v>
      </c>
      <c r="T354" s="29">
        <f t="shared" si="55"/>
        <v>33360000000</v>
      </c>
      <c r="U354" s="29"/>
    </row>
    <row r="355" spans="5:21" x14ac:dyDescent="0.3">
      <c r="E355" s="14">
        <v>347</v>
      </c>
      <c r="F35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53"/>
        <v>8.4744업</v>
      </c>
      <c r="P355" s="15">
        <f t="shared" si="56"/>
        <v>8.4743999999999991E+80</v>
      </c>
      <c r="Q355" s="15">
        <f t="shared" si="61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54"/>
        <v>1E+80</v>
      </c>
      <c r="T355" s="29">
        <f t="shared" si="55"/>
        <v>33370000000</v>
      </c>
      <c r="U355" s="29"/>
    </row>
    <row r="356" spans="5:21" x14ac:dyDescent="0.3">
      <c r="E356" s="14">
        <v>348</v>
      </c>
      <c r="F35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53"/>
        <v>12.7116업</v>
      </c>
      <c r="P356" s="15">
        <f t="shared" si="56"/>
        <v>1.27116E+81</v>
      </c>
      <c r="Q356" s="15">
        <f t="shared" si="61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54"/>
        <v>1E+80</v>
      </c>
      <c r="T356" s="29">
        <f t="shared" si="55"/>
        <v>33380000000</v>
      </c>
      <c r="U356" s="29"/>
    </row>
    <row r="357" spans="5:21" x14ac:dyDescent="0.3">
      <c r="E357" s="14">
        <v>349</v>
      </c>
      <c r="F35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53"/>
        <v>19.0674업</v>
      </c>
      <c r="P357" s="15">
        <f t="shared" si="56"/>
        <v>1.9067399999999997E+81</v>
      </c>
      <c r="Q357" s="15">
        <f t="shared" si="61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54"/>
        <v>1E+80</v>
      </c>
      <c r="T357" s="29">
        <f t="shared" si="55"/>
        <v>33390000000</v>
      </c>
      <c r="U357" s="29"/>
    </row>
    <row r="358" spans="5:21" x14ac:dyDescent="0.3">
      <c r="E358" s="14">
        <v>350</v>
      </c>
      <c r="F35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53"/>
        <v>28.6011업</v>
      </c>
      <c r="P358" s="15">
        <f t="shared" si="56"/>
        <v>2.8601099999999998E+81</v>
      </c>
      <c r="Q358" s="15">
        <f t="shared" si="61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54"/>
        <v>1E+80</v>
      </c>
      <c r="T358" s="29">
        <f t="shared" si="55"/>
        <v>33400000000</v>
      </c>
      <c r="U358" s="29"/>
    </row>
    <row r="359" spans="5:21" x14ac:dyDescent="0.3">
      <c r="E359" s="14">
        <v>351</v>
      </c>
      <c r="F35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53"/>
        <v>42.9017업</v>
      </c>
      <c r="P359" s="15">
        <f t="shared" si="56"/>
        <v>4.2901700000000004E+81</v>
      </c>
      <c r="Q359" s="15">
        <f t="shared" si="61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54"/>
        <v>1E+80</v>
      </c>
      <c r="T359" s="29">
        <f t="shared" si="55"/>
        <v>33910000000</v>
      </c>
      <c r="U359" s="29"/>
    </row>
    <row r="360" spans="5:21" x14ac:dyDescent="0.3">
      <c r="E360" s="14">
        <v>352</v>
      </c>
      <c r="F36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53"/>
        <v>64.3526업</v>
      </c>
      <c r="P360" s="15">
        <f t="shared" si="56"/>
        <v>6.4352600000000006E+81</v>
      </c>
      <c r="Q360" s="15">
        <f t="shared" si="61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54"/>
        <v>1E+80</v>
      </c>
      <c r="T360" s="29">
        <f t="shared" si="55"/>
        <v>33920000000</v>
      </c>
      <c r="U360" s="29"/>
    </row>
    <row r="361" spans="5:21" x14ac:dyDescent="0.3">
      <c r="E361" s="14">
        <v>353</v>
      </c>
      <c r="F36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53"/>
        <v>96.5289업</v>
      </c>
      <c r="P361" s="15">
        <f t="shared" si="56"/>
        <v>9.6528899999999992E+81</v>
      </c>
      <c r="Q361" s="15">
        <f t="shared" si="61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54"/>
        <v>1E+80</v>
      </c>
      <c r="T361" s="29">
        <f t="shared" si="55"/>
        <v>33930000000</v>
      </c>
      <c r="U361" s="29"/>
    </row>
    <row r="362" spans="5:21" x14ac:dyDescent="0.3">
      <c r="E362" s="14">
        <v>354</v>
      </c>
      <c r="F36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53"/>
        <v>144.7934업</v>
      </c>
      <c r="P362" s="15">
        <f t="shared" si="56"/>
        <v>1.447934E+82</v>
      </c>
      <c r="Q362" s="15">
        <f t="shared" si="61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54"/>
        <v>1E+80</v>
      </c>
      <c r="T362" s="29">
        <f t="shared" si="55"/>
        <v>33940000000</v>
      </c>
      <c r="U362" s="29"/>
    </row>
    <row r="363" spans="5:21" x14ac:dyDescent="0.3">
      <c r="E363" s="14">
        <v>355</v>
      </c>
      <c r="F36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53"/>
        <v>217.1901업</v>
      </c>
      <c r="P363" s="15">
        <f t="shared" si="56"/>
        <v>2.171901E+82</v>
      </c>
      <c r="Q363" s="15">
        <f t="shared" si="61"/>
        <v>217.1901</v>
      </c>
      <c r="R363" s="14" t="str" cm="1">
        <f t="array" ref="R363">IF(AND(Q362&gt;1000,Q363&lt;2),INDEX(V:V,MATCH(R362,V:V,0)+1,0),R362)</f>
        <v>업</v>
      </c>
      <c r="S363" s="14" t="str">
        <f t="shared" si="54"/>
        <v>1E+80</v>
      </c>
      <c r="T363" s="29">
        <f t="shared" si="55"/>
        <v>33950000000</v>
      </c>
      <c r="U363" s="29"/>
    </row>
    <row r="364" spans="5:21" x14ac:dyDescent="0.3">
      <c r="E364" s="14">
        <v>356</v>
      </c>
      <c r="F36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53"/>
        <v>325.7852업</v>
      </c>
      <c r="P364" s="15">
        <f t="shared" si="56"/>
        <v>3.2578519999999994E+82</v>
      </c>
      <c r="Q364" s="15">
        <f t="shared" si="61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54"/>
        <v>1E+80</v>
      </c>
      <c r="T364" s="29">
        <f t="shared" si="55"/>
        <v>33960000000</v>
      </c>
      <c r="U364" s="29"/>
    </row>
    <row r="365" spans="5:21" x14ac:dyDescent="0.3">
      <c r="E365" s="14">
        <v>357</v>
      </c>
      <c r="F36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53"/>
        <v>488.6778업</v>
      </c>
      <c r="P365" s="15">
        <f t="shared" si="56"/>
        <v>4.8867779999999998E+82</v>
      </c>
      <c r="Q365" s="15">
        <f t="shared" si="61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54"/>
        <v>1E+80</v>
      </c>
      <c r="T365" s="29">
        <f t="shared" si="55"/>
        <v>33970000000</v>
      </c>
      <c r="U365" s="29"/>
    </row>
    <row r="366" spans="5:21" x14ac:dyDescent="0.3">
      <c r="E366" s="14">
        <v>358</v>
      </c>
      <c r="F36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53"/>
        <v>733.0167업</v>
      </c>
      <c r="P366" s="15">
        <f t="shared" si="56"/>
        <v>7.3301670000000004E+82</v>
      </c>
      <c r="Q366" s="15">
        <f t="shared" si="61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54"/>
        <v>1E+80</v>
      </c>
      <c r="T366" s="29">
        <f t="shared" si="55"/>
        <v>33980000000</v>
      </c>
      <c r="U366" s="29"/>
    </row>
    <row r="367" spans="5:21" x14ac:dyDescent="0.3">
      <c r="E367" s="14">
        <v>359</v>
      </c>
      <c r="F36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53"/>
        <v>1099.5251업</v>
      </c>
      <c r="P367" s="15">
        <f t="shared" si="56"/>
        <v>1.0995251000000001E+83</v>
      </c>
      <c r="Q367" s="15">
        <f t="shared" si="61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54"/>
        <v>1E+80</v>
      </c>
      <c r="T367" s="29">
        <f t="shared" si="55"/>
        <v>33990000000</v>
      </c>
      <c r="U367" s="29"/>
    </row>
    <row r="368" spans="5:21" x14ac:dyDescent="0.3">
      <c r="E368" s="14">
        <v>360</v>
      </c>
      <c r="F36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53"/>
        <v>1649.2877업</v>
      </c>
      <c r="P368" s="15">
        <f t="shared" si="56"/>
        <v>1.6492877000000001E+83</v>
      </c>
      <c r="Q368" s="15">
        <f t="shared" si="61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54"/>
        <v>1E+80</v>
      </c>
      <c r="T368" s="29">
        <f t="shared" si="55"/>
        <v>34000000000</v>
      </c>
      <c r="U368" s="29"/>
    </row>
    <row r="369" spans="5:21" x14ac:dyDescent="0.3">
      <c r="E369" s="14">
        <v>361</v>
      </c>
      <c r="F36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53"/>
        <v>2473.9316업</v>
      </c>
      <c r="P369" s="15">
        <f t="shared" si="56"/>
        <v>2.4739316000000001E+83</v>
      </c>
      <c r="Q369" s="15">
        <f t="shared" si="61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54"/>
        <v>1E+80</v>
      </c>
      <c r="T369" s="29">
        <f t="shared" si="55"/>
        <v>34110000000</v>
      </c>
      <c r="U369" s="29"/>
    </row>
    <row r="370" spans="5:21" x14ac:dyDescent="0.3">
      <c r="E370" s="14">
        <v>362</v>
      </c>
      <c r="F37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53"/>
        <v>3710.8974업</v>
      </c>
      <c r="P370" s="15">
        <f t="shared" si="56"/>
        <v>3.7108973999999999E+83</v>
      </c>
      <c r="Q370" s="15">
        <f t="shared" si="61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54"/>
        <v>1E+80</v>
      </c>
      <c r="T370" s="29">
        <f t="shared" si="55"/>
        <v>34120000000</v>
      </c>
      <c r="U370" s="29"/>
    </row>
    <row r="371" spans="5:21" x14ac:dyDescent="0.3">
      <c r="E371" s="14">
        <v>363</v>
      </c>
      <c r="F37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53"/>
        <v>5566.3461업</v>
      </c>
      <c r="P371" s="15">
        <f t="shared" si="56"/>
        <v>5.5663460999999999E+83</v>
      </c>
      <c r="Q371" s="15">
        <f t="shared" si="61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54"/>
        <v>1E+80</v>
      </c>
      <c r="T371" s="29">
        <f t="shared" si="55"/>
        <v>34130000000</v>
      </c>
      <c r="U371" s="29"/>
    </row>
    <row r="372" spans="5:21" x14ac:dyDescent="0.3">
      <c r="E372" s="14">
        <v>364</v>
      </c>
      <c r="F37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53"/>
        <v>8349.5192업</v>
      </c>
      <c r="P372" s="15">
        <f t="shared" si="56"/>
        <v>8.3495191999999984E+83</v>
      </c>
      <c r="Q372" s="15">
        <f t="shared" si="61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54"/>
        <v>1E+80</v>
      </c>
      <c r="T372" s="29">
        <f t="shared" si="55"/>
        <v>34140000000</v>
      </c>
      <c r="U372" s="29"/>
    </row>
    <row r="373" spans="5:21" x14ac:dyDescent="0.3">
      <c r="E373" s="14">
        <v>365</v>
      </c>
      <c r="F37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53"/>
        <v>1.2525긍</v>
      </c>
      <c r="P373" s="15">
        <f t="shared" si="56"/>
        <v>1.2525E+84</v>
      </c>
      <c r="Q373" s="15">
        <f t="shared" si="61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54"/>
        <v>1E+84</v>
      </c>
      <c r="T373" s="29">
        <f t="shared" si="55"/>
        <v>34150000000</v>
      </c>
      <c r="U373" s="29"/>
    </row>
    <row r="374" spans="5:21" x14ac:dyDescent="0.3">
      <c r="E374" s="14">
        <v>366</v>
      </c>
      <c r="F37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53"/>
        <v>1.8788긍</v>
      </c>
      <c r="P374" s="15">
        <f t="shared" si="56"/>
        <v>1.8788000000000002E+84</v>
      </c>
      <c r="Q374" s="15">
        <f t="shared" si="61"/>
        <v>1.8788</v>
      </c>
      <c r="R374" s="14" t="str" cm="1">
        <f t="array" ref="R374">IF(AND(Q373&gt;1000,Q374&lt;2),INDEX(V:V,MATCH(R373,V:V,0)+1,0),R373)</f>
        <v>긍</v>
      </c>
      <c r="S374" s="14" t="str">
        <f t="shared" si="54"/>
        <v>1E+84</v>
      </c>
      <c r="T374" s="29">
        <f t="shared" si="55"/>
        <v>34160000000</v>
      </c>
      <c r="U374" s="29"/>
    </row>
    <row r="375" spans="5:21" x14ac:dyDescent="0.3">
      <c r="E375" s="14">
        <v>367</v>
      </c>
      <c r="F37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53"/>
        <v>2.8182긍</v>
      </c>
      <c r="P375" s="15">
        <f t="shared" si="56"/>
        <v>2.8182000000000001E+84</v>
      </c>
      <c r="Q375" s="15">
        <f t="shared" si="61"/>
        <v>2.8182</v>
      </c>
      <c r="R375" s="14" t="str" cm="1">
        <f t="array" ref="R375">IF(AND(Q374&gt;1000,Q375&lt;2),INDEX(V:V,MATCH(R374,V:V,0)+1,0),R374)</f>
        <v>긍</v>
      </c>
      <c r="S375" s="14" t="str">
        <f t="shared" si="54"/>
        <v>1E+84</v>
      </c>
      <c r="T375" s="29">
        <f t="shared" si="55"/>
        <v>34170000000</v>
      </c>
      <c r="U375" s="29"/>
    </row>
    <row r="376" spans="5:21" x14ac:dyDescent="0.3">
      <c r="E376" s="14">
        <v>368</v>
      </c>
      <c r="F37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53"/>
        <v>4.2273긍</v>
      </c>
      <c r="P376" s="15">
        <f t="shared" si="56"/>
        <v>4.2272999999999995E+84</v>
      </c>
      <c r="Q376" s="15">
        <f t="shared" si="61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54"/>
        <v>1E+84</v>
      </c>
      <c r="T376" s="29">
        <f t="shared" si="55"/>
        <v>34180000000</v>
      </c>
      <c r="U376" s="29"/>
    </row>
    <row r="377" spans="5:21" x14ac:dyDescent="0.3">
      <c r="E377" s="14">
        <v>369</v>
      </c>
      <c r="F37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53"/>
        <v>6.341긍</v>
      </c>
      <c r="P377" s="15">
        <f t="shared" si="56"/>
        <v>6.3410000000000005E+84</v>
      </c>
      <c r="Q377" s="15">
        <f t="shared" si="61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54"/>
        <v>1E+84</v>
      </c>
      <c r="T377" s="29">
        <f t="shared" si="55"/>
        <v>34190000000</v>
      </c>
      <c r="U377" s="29"/>
    </row>
    <row r="378" spans="5:21" x14ac:dyDescent="0.3">
      <c r="E378" s="14">
        <v>370</v>
      </c>
      <c r="F37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53"/>
        <v>9.5115긍</v>
      </c>
      <c r="P378" s="15">
        <f t="shared" si="56"/>
        <v>9.5115000000000007E+84</v>
      </c>
      <c r="Q378" s="15">
        <f t="shared" si="61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54"/>
        <v>1E+84</v>
      </c>
      <c r="T378" s="29">
        <f t="shared" si="55"/>
        <v>34200000000</v>
      </c>
      <c r="U378" s="29"/>
    </row>
    <row r="379" spans="5:21" x14ac:dyDescent="0.3">
      <c r="E379" s="14">
        <v>371</v>
      </c>
      <c r="F37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53"/>
        <v>14.2673긍</v>
      </c>
      <c r="P379" s="15">
        <f t="shared" si="56"/>
        <v>1.4267300000000001E+85</v>
      </c>
      <c r="Q379" s="15">
        <f t="shared" si="61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54"/>
        <v>1E+84</v>
      </c>
      <c r="T379" s="29">
        <f t="shared" si="55"/>
        <v>34210000000</v>
      </c>
      <c r="U379" s="29"/>
    </row>
    <row r="380" spans="5:21" x14ac:dyDescent="0.3">
      <c r="E380" s="14">
        <v>372</v>
      </c>
      <c r="F38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53"/>
        <v>21.401긍</v>
      </c>
      <c r="P380" s="15">
        <f t="shared" si="56"/>
        <v>2.1401E+85</v>
      </c>
      <c r="Q380" s="15">
        <f t="shared" si="61"/>
        <v>21.401</v>
      </c>
      <c r="R380" s="14" t="str" cm="1">
        <f t="array" ref="R380">IF(AND(Q379&gt;1000,Q380&lt;2),INDEX(V:V,MATCH(R379,V:V,0)+1,0),R379)</f>
        <v>긍</v>
      </c>
      <c r="S380" s="14" t="str">
        <f t="shared" si="54"/>
        <v>1E+84</v>
      </c>
      <c r="T380" s="29">
        <f t="shared" si="55"/>
        <v>34220000000</v>
      </c>
      <c r="U380" s="29"/>
    </row>
    <row r="381" spans="5:21" x14ac:dyDescent="0.3">
      <c r="E381" s="14">
        <v>373</v>
      </c>
      <c r="F38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53"/>
        <v>32.1015긍</v>
      </c>
      <c r="P381" s="15">
        <f t="shared" si="56"/>
        <v>3.2101500000000005E+85</v>
      </c>
      <c r="Q381" s="15">
        <f t="shared" si="61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54"/>
        <v>1E+84</v>
      </c>
      <c r="T381" s="29">
        <f t="shared" si="55"/>
        <v>34230000000</v>
      </c>
      <c r="U381" s="29"/>
    </row>
    <row r="382" spans="5:21" x14ac:dyDescent="0.3">
      <c r="E382" s="14">
        <v>374</v>
      </c>
      <c r="F38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53"/>
        <v>48.1523긍</v>
      </c>
      <c r="P382" s="15">
        <f t="shared" si="56"/>
        <v>4.8152300000000007E+85</v>
      </c>
      <c r="Q382" s="15">
        <f t="shared" si="61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54"/>
        <v>1E+84</v>
      </c>
      <c r="T382" s="29">
        <f t="shared" si="55"/>
        <v>34240000000</v>
      </c>
      <c r="U382" s="29"/>
    </row>
    <row r="383" spans="5:21" x14ac:dyDescent="0.3">
      <c r="E383" s="14">
        <v>375</v>
      </c>
      <c r="F38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53"/>
        <v>72.2285긍</v>
      </c>
      <c r="P383" s="15">
        <f t="shared" si="56"/>
        <v>7.2228500000000006E+85</v>
      </c>
      <c r="Q383" s="15">
        <f t="shared" si="61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54"/>
        <v>1E+84</v>
      </c>
      <c r="T383" s="29">
        <f t="shared" si="55"/>
        <v>34250000000</v>
      </c>
      <c r="U383" s="29"/>
    </row>
    <row r="384" spans="5:21" x14ac:dyDescent="0.3">
      <c r="E384" s="14">
        <v>376</v>
      </c>
      <c r="F38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53"/>
        <v>108.3428긍</v>
      </c>
      <c r="P384" s="15">
        <f t="shared" si="56"/>
        <v>1.083428E+86</v>
      </c>
      <c r="Q384" s="15">
        <f t="shared" si="61"/>
        <v>108.3428</v>
      </c>
      <c r="R384" s="14" t="str" cm="1">
        <f t="array" ref="R384">IF(AND(Q383&gt;1000,Q384&lt;2),INDEX(V:V,MATCH(R383,V:V,0)+1,0),R383)</f>
        <v>긍</v>
      </c>
      <c r="S384" s="14" t="str">
        <f t="shared" si="54"/>
        <v>1E+84</v>
      </c>
      <c r="T384" s="29">
        <f t="shared" si="55"/>
        <v>34360000000</v>
      </c>
      <c r="U384" s="29"/>
    </row>
    <row r="385" spans="5:21" x14ac:dyDescent="0.3">
      <c r="E385" s="14">
        <v>377</v>
      </c>
      <c r="F38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53"/>
        <v>162.5142긍</v>
      </c>
      <c r="P385" s="15">
        <f t="shared" si="56"/>
        <v>1.6251419999999999E+86</v>
      </c>
      <c r="Q385" s="15">
        <f t="shared" si="61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54"/>
        <v>1E+84</v>
      </c>
      <c r="T385" s="29">
        <f t="shared" si="55"/>
        <v>34370000000</v>
      </c>
      <c r="U385" s="29"/>
    </row>
    <row r="386" spans="5:21" x14ac:dyDescent="0.3">
      <c r="E386" s="14">
        <v>378</v>
      </c>
      <c r="F38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53"/>
        <v>243.7713긍</v>
      </c>
      <c r="P386" s="15">
        <f t="shared" si="56"/>
        <v>2.4377130000000001E+86</v>
      </c>
      <c r="Q386" s="15">
        <f t="shared" si="61"/>
        <v>243.7713</v>
      </c>
      <c r="R386" s="14" t="str" cm="1">
        <f t="array" ref="R386">IF(AND(Q385&gt;1000,Q386&lt;2),INDEX(V:V,MATCH(R385,V:V,0)+1,0),R385)</f>
        <v>긍</v>
      </c>
      <c r="S386" s="14" t="str">
        <f t="shared" si="54"/>
        <v>1E+84</v>
      </c>
      <c r="T386" s="29">
        <f t="shared" si="55"/>
        <v>34380000000</v>
      </c>
      <c r="U386" s="29"/>
    </row>
    <row r="387" spans="5:21" x14ac:dyDescent="0.3">
      <c r="E387" s="14">
        <v>379</v>
      </c>
      <c r="F38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53"/>
        <v>365.657긍</v>
      </c>
      <c r="P387" s="15">
        <f t="shared" si="56"/>
        <v>3.6565699999999998E+86</v>
      </c>
      <c r="Q387" s="15">
        <f t="shared" si="61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54"/>
        <v>1E+84</v>
      </c>
      <c r="T387" s="29">
        <f t="shared" si="55"/>
        <v>34390000000</v>
      </c>
      <c r="U387" s="29"/>
    </row>
    <row r="388" spans="5:21" x14ac:dyDescent="0.3">
      <c r="E388" s="14">
        <v>380</v>
      </c>
      <c r="F38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53"/>
        <v>548.4855긍</v>
      </c>
      <c r="P388" s="15">
        <f t="shared" si="56"/>
        <v>5.4848550000000003E+86</v>
      </c>
      <c r="Q388" s="15">
        <f t="shared" si="61"/>
        <v>548.4855</v>
      </c>
      <c r="R388" s="14" t="str" cm="1">
        <f t="array" ref="R388">IF(AND(Q387&gt;1000,Q388&lt;2),INDEX(V:V,MATCH(R387,V:V,0)+1,0),R387)</f>
        <v>긍</v>
      </c>
      <c r="S388" s="14" t="str">
        <f t="shared" si="54"/>
        <v>1E+84</v>
      </c>
      <c r="T388" s="29">
        <f t="shared" si="55"/>
        <v>34400000000</v>
      </c>
      <c r="U388" s="29"/>
    </row>
    <row r="389" spans="5:21" x14ac:dyDescent="0.3">
      <c r="E389" s="14">
        <v>381</v>
      </c>
      <c r="F38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62">Q389&amp;R389</f>
        <v>822.7283긍</v>
      </c>
      <c r="P389" s="15">
        <f t="shared" si="56"/>
        <v>8.2272829999999999E+86</v>
      </c>
      <c r="Q389" s="15">
        <f t="shared" si="61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54"/>
        <v>1E+84</v>
      </c>
      <c r="T389" s="29">
        <f t="shared" si="55"/>
        <v>34410000000</v>
      </c>
      <c r="U389" s="29"/>
    </row>
    <row r="390" spans="5:21" x14ac:dyDescent="0.3">
      <c r="E390" s="14">
        <v>382</v>
      </c>
      <c r="F39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62"/>
        <v>1234.0925긍</v>
      </c>
      <c r="P390" s="15">
        <f t="shared" si="56"/>
        <v>1.2340924999999999E+87</v>
      </c>
      <c r="Q390" s="15">
        <f t="shared" si="61"/>
        <v>1234.0925</v>
      </c>
      <c r="R390" s="14" t="str" cm="1">
        <f t="array" ref="R390">IF(AND(Q389&gt;1000,Q390&lt;2),INDEX(V:V,MATCH(R389,V:V,0)+1,0),R389)</f>
        <v>긍</v>
      </c>
      <c r="S390" s="14" t="str">
        <f t="shared" si="54"/>
        <v>1E+84</v>
      </c>
      <c r="T390" s="29">
        <f t="shared" si="55"/>
        <v>34420000000</v>
      </c>
      <c r="U390" s="29"/>
    </row>
    <row r="391" spans="5:21" x14ac:dyDescent="0.3">
      <c r="E391" s="14">
        <v>383</v>
      </c>
      <c r="F39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62"/>
        <v>1851.1388긍</v>
      </c>
      <c r="P391" s="15">
        <f t="shared" si="56"/>
        <v>1.8511388E+87</v>
      </c>
      <c r="Q391" s="15">
        <f t="shared" si="61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54"/>
        <v>1E+84</v>
      </c>
      <c r="T391" s="29">
        <f t="shared" si="55"/>
        <v>34430000000</v>
      </c>
      <c r="U391" s="29"/>
    </row>
    <row r="392" spans="5:21" x14ac:dyDescent="0.3">
      <c r="E392" s="14">
        <v>384</v>
      </c>
      <c r="F39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62"/>
        <v>2776.7082긍</v>
      </c>
      <c r="P392" s="15">
        <f t="shared" si="56"/>
        <v>2.7767082000000002E+87</v>
      </c>
      <c r="Q392" s="15">
        <f t="shared" si="61"/>
        <v>2776.7082</v>
      </c>
      <c r="R392" s="14" t="str" cm="1">
        <f t="array" ref="R392">IF(AND(Q391&gt;1000,Q392&lt;2),INDEX(V:V,MATCH(R391,V:V,0)+1,0),R391)</f>
        <v>긍</v>
      </c>
      <c r="S392" s="14" t="str">
        <f t="shared" si="54"/>
        <v>1E+84</v>
      </c>
      <c r="T392" s="29">
        <f t="shared" si="55"/>
        <v>34440000000</v>
      </c>
      <c r="U392" s="29"/>
    </row>
    <row r="393" spans="5:21" x14ac:dyDescent="0.3">
      <c r="E393" s="14">
        <v>385</v>
      </c>
      <c r="F39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62"/>
        <v>4165.0623긍</v>
      </c>
      <c r="P393" s="15">
        <f t="shared" si="56"/>
        <v>4.1650622999999996E+87</v>
      </c>
      <c r="Q393" s="15">
        <f t="shared" si="61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63">VLOOKUP(R393,V:Y,4,FALSE)</f>
        <v>1E+84</v>
      </c>
      <c r="T393" s="29">
        <f t="shared" ref="T393:T456" si="64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62"/>
        <v>6247.5935긍</v>
      </c>
      <c r="P394" s="15">
        <f t="shared" ref="P394:P457" si="65">Q394*S394</f>
        <v>6.2475935000000005E+87</v>
      </c>
      <c r="Q394" s="15">
        <f t="shared" si="61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63"/>
        <v>1E+84</v>
      </c>
      <c r="T394" s="29">
        <f t="shared" si="64"/>
        <v>34460000000</v>
      </c>
      <c r="U394" s="29"/>
    </row>
    <row r="395" spans="5:21" x14ac:dyDescent="0.3">
      <c r="E395" s="14">
        <v>387</v>
      </c>
      <c r="F395" s="6" t="str">
        <f t="shared" ref="F395:F458" si="66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67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68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69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62"/>
        <v>9371.3903긍</v>
      </c>
      <c r="P395" s="15">
        <f t="shared" si="65"/>
        <v>9.3713902999999996E+87</v>
      </c>
      <c r="Q395" s="15">
        <f t="shared" ref="Q395:Q458" si="70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63"/>
        <v>1E+84</v>
      </c>
      <c r="T395" s="29">
        <f t="shared" si="64"/>
        <v>34470000000</v>
      </c>
      <c r="U395" s="29"/>
    </row>
    <row r="396" spans="5:21" x14ac:dyDescent="0.3">
      <c r="E396" s="14">
        <v>388</v>
      </c>
      <c r="F39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62"/>
        <v>1.4058갈</v>
      </c>
      <c r="P396" s="15">
        <f t="shared" si="65"/>
        <v>1.4057999999999998E+88</v>
      </c>
      <c r="Q396" s="15">
        <f t="shared" si="70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63"/>
        <v>1E+88</v>
      </c>
      <c r="T396" s="29">
        <f t="shared" si="64"/>
        <v>34480000000</v>
      </c>
      <c r="U396" s="29"/>
    </row>
    <row r="397" spans="5:21" x14ac:dyDescent="0.3">
      <c r="E397" s="14">
        <v>389</v>
      </c>
      <c r="F39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62"/>
        <v>2.1087갈</v>
      </c>
      <c r="P397" s="15">
        <f t="shared" si="65"/>
        <v>2.1086999999999996E+88</v>
      </c>
      <c r="Q397" s="15">
        <f t="shared" si="70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63"/>
        <v>1E+88</v>
      </c>
      <c r="T397" s="29">
        <f t="shared" si="64"/>
        <v>34490000000</v>
      </c>
      <c r="U397" s="29"/>
    </row>
    <row r="398" spans="5:21" x14ac:dyDescent="0.3">
      <c r="E398" s="14">
        <v>390</v>
      </c>
      <c r="F39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62"/>
        <v>3.1631갈</v>
      </c>
      <c r="P398" s="15">
        <f t="shared" si="65"/>
        <v>3.1631000000000001E+88</v>
      </c>
      <c r="Q398" s="15">
        <f t="shared" si="70"/>
        <v>3.1631</v>
      </c>
      <c r="R398" s="14" t="str" cm="1">
        <f t="array" ref="R398">IF(AND(Q397&gt;1000,Q398&lt;2),INDEX(V:V,MATCH(R397,V:V,0)+1,0),R397)</f>
        <v>갈</v>
      </c>
      <c r="S398" s="14" t="str">
        <f t="shared" si="63"/>
        <v>1E+88</v>
      </c>
      <c r="T398" s="29">
        <f t="shared" si="64"/>
        <v>34500000000</v>
      </c>
      <c r="U398" s="29"/>
    </row>
    <row r="399" spans="5:21" x14ac:dyDescent="0.3">
      <c r="E399" s="14">
        <v>391</v>
      </c>
      <c r="F39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62"/>
        <v>4.7447갈</v>
      </c>
      <c r="P399" s="15">
        <f t="shared" si="65"/>
        <v>4.7446999999999998E+88</v>
      </c>
      <c r="Q399" s="15">
        <f t="shared" si="70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63"/>
        <v>1E+88</v>
      </c>
      <c r="T399" s="29">
        <f t="shared" si="64"/>
        <v>34610000000</v>
      </c>
      <c r="U399" s="29"/>
    </row>
    <row r="400" spans="5:21" x14ac:dyDescent="0.3">
      <c r="E400" s="14">
        <v>392</v>
      </c>
      <c r="F40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62"/>
        <v>7.1171갈</v>
      </c>
      <c r="P400" s="15">
        <f t="shared" si="65"/>
        <v>7.1170999999999999E+88</v>
      </c>
      <c r="Q400" s="15">
        <f t="shared" si="70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63"/>
        <v>1E+88</v>
      </c>
      <c r="T400" s="29">
        <f t="shared" si="64"/>
        <v>34620000000</v>
      </c>
      <c r="U400" s="29"/>
    </row>
    <row r="401" spans="5:21" x14ac:dyDescent="0.3">
      <c r="E401" s="14">
        <v>393</v>
      </c>
      <c r="F40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62"/>
        <v>10.6757갈</v>
      </c>
      <c r="P401" s="15">
        <f t="shared" si="65"/>
        <v>1.0675699999999999E+89</v>
      </c>
      <c r="Q401" s="15">
        <f t="shared" si="70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63"/>
        <v>1E+88</v>
      </c>
      <c r="T401" s="29">
        <f t="shared" si="64"/>
        <v>34630000000</v>
      </c>
      <c r="U401" s="29"/>
    </row>
    <row r="402" spans="5:21" x14ac:dyDescent="0.3">
      <c r="E402" s="14">
        <v>394</v>
      </c>
      <c r="F40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62"/>
        <v>16.0136갈</v>
      </c>
      <c r="P402" s="15">
        <f t="shared" si="65"/>
        <v>1.60136E+89</v>
      </c>
      <c r="Q402" s="15">
        <f t="shared" si="70"/>
        <v>16.0136</v>
      </c>
      <c r="R402" s="14" t="str" cm="1">
        <f t="array" ref="R402">IF(AND(Q401&gt;1000,Q402&lt;2),INDEX(V:V,MATCH(R401,V:V,0)+1,0),R401)</f>
        <v>갈</v>
      </c>
      <c r="S402" s="14" t="str">
        <f t="shared" si="63"/>
        <v>1E+88</v>
      </c>
      <c r="T402" s="29">
        <f t="shared" si="64"/>
        <v>34640000000</v>
      </c>
      <c r="U402" s="29"/>
    </row>
    <row r="403" spans="5:21" x14ac:dyDescent="0.3">
      <c r="E403" s="14">
        <v>395</v>
      </c>
      <c r="F40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62"/>
        <v>24.0204갈</v>
      </c>
      <c r="P403" s="15">
        <f t="shared" si="65"/>
        <v>2.4020399999999998E+89</v>
      </c>
      <c r="Q403" s="15">
        <f t="shared" si="70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63"/>
        <v>1E+88</v>
      </c>
      <c r="T403" s="29">
        <f t="shared" si="64"/>
        <v>34650000000</v>
      </c>
      <c r="U403" s="29"/>
    </row>
    <row r="404" spans="5:21" x14ac:dyDescent="0.3">
      <c r="E404" s="14">
        <v>396</v>
      </c>
      <c r="F40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62"/>
        <v>36.0306갈</v>
      </c>
      <c r="P404" s="15">
        <f t="shared" si="65"/>
        <v>3.6030599999999999E+89</v>
      </c>
      <c r="Q404" s="15">
        <f t="shared" si="70"/>
        <v>36.0306</v>
      </c>
      <c r="R404" s="14" t="str" cm="1">
        <f t="array" ref="R404">IF(AND(Q403&gt;1000,Q404&lt;2),INDEX(V:V,MATCH(R403,V:V,0)+1,0),R403)</f>
        <v>갈</v>
      </c>
      <c r="S404" s="14" t="str">
        <f t="shared" si="63"/>
        <v>1E+88</v>
      </c>
      <c r="T404" s="29">
        <f t="shared" si="64"/>
        <v>34660000000</v>
      </c>
      <c r="U404" s="29"/>
    </row>
    <row r="405" spans="5:21" x14ac:dyDescent="0.3">
      <c r="E405" s="14">
        <v>397</v>
      </c>
      <c r="F40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62"/>
        <v>54.0459갈</v>
      </c>
      <c r="P405" s="15">
        <f t="shared" si="65"/>
        <v>5.4045899999999996E+89</v>
      </c>
      <c r="Q405" s="15">
        <f t="shared" si="70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63"/>
        <v>1E+88</v>
      </c>
      <c r="T405" s="29">
        <f t="shared" si="64"/>
        <v>34670000000</v>
      </c>
      <c r="U405" s="29"/>
    </row>
    <row r="406" spans="5:21" x14ac:dyDescent="0.3">
      <c r="E406" s="14">
        <v>398</v>
      </c>
      <c r="F40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62"/>
        <v>81.0689갈</v>
      </c>
      <c r="P406" s="15">
        <f t="shared" si="65"/>
        <v>8.1068899999999997E+89</v>
      </c>
      <c r="Q406" s="15">
        <f t="shared" si="70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63"/>
        <v>1E+88</v>
      </c>
      <c r="T406" s="29">
        <f t="shared" si="64"/>
        <v>34680000000</v>
      </c>
      <c r="U406" s="29"/>
    </row>
    <row r="407" spans="5:21" x14ac:dyDescent="0.3">
      <c r="E407" s="14">
        <v>399</v>
      </c>
      <c r="F40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62"/>
        <v>121.6034갈</v>
      </c>
      <c r="P407" s="15">
        <f t="shared" si="65"/>
        <v>1.2160340000000001E+90</v>
      </c>
      <c r="Q407" s="15">
        <f t="shared" si="70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63"/>
        <v>1E+88</v>
      </c>
      <c r="T407" s="29">
        <f t="shared" si="64"/>
        <v>34690000000</v>
      </c>
      <c r="U407" s="29"/>
    </row>
    <row r="408" spans="5:21" x14ac:dyDescent="0.3">
      <c r="E408" s="14">
        <v>400</v>
      </c>
      <c r="F40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62"/>
        <v>182.4051갈</v>
      </c>
      <c r="P408" s="15">
        <f t="shared" si="65"/>
        <v>1.8240509999999999E+90</v>
      </c>
      <c r="Q408" s="15">
        <f t="shared" si="70"/>
        <v>182.4051</v>
      </c>
      <c r="R408" s="14" t="str" cm="1">
        <f t="array" ref="R408">IF(AND(Q407&gt;1000,Q408&lt;2),INDEX(V:V,MATCH(R407,V:V,0)+1,0),R407)</f>
        <v>갈</v>
      </c>
      <c r="S408" s="14" t="str">
        <f t="shared" si="63"/>
        <v>1E+88</v>
      </c>
      <c r="T408" s="29">
        <f t="shared" si="64"/>
        <v>34700000000</v>
      </c>
      <c r="U408" s="29"/>
    </row>
    <row r="409" spans="5:21" x14ac:dyDescent="0.3">
      <c r="E409" s="14">
        <v>401</v>
      </c>
      <c r="F40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62"/>
        <v>273.6077갈</v>
      </c>
      <c r="P409" s="15">
        <f t="shared" si="65"/>
        <v>2.7360769999999998E+90</v>
      </c>
      <c r="Q409" s="15">
        <f t="shared" si="70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63"/>
        <v>1E+88</v>
      </c>
      <c r="T409" s="29">
        <f t="shared" si="64"/>
        <v>46210000000</v>
      </c>
      <c r="U409" s="29"/>
    </row>
    <row r="410" spans="5:21" x14ac:dyDescent="0.3">
      <c r="E410" s="14">
        <v>402</v>
      </c>
      <c r="F41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62"/>
        <v>410.4116갈</v>
      </c>
      <c r="P410" s="15">
        <f t="shared" si="65"/>
        <v>4.1041159999999992E+90</v>
      </c>
      <c r="Q410" s="15">
        <f t="shared" si="70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63"/>
        <v>1E+88</v>
      </c>
      <c r="T410" s="29">
        <f t="shared" si="64"/>
        <v>46220000000</v>
      </c>
      <c r="U410" s="29"/>
    </row>
    <row r="411" spans="5:21" x14ac:dyDescent="0.3">
      <c r="E411" s="14">
        <v>403</v>
      </c>
      <c r="F41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62"/>
        <v>615.6174갈</v>
      </c>
      <c r="P411" s="15">
        <f t="shared" si="65"/>
        <v>6.1561739999999996E+90</v>
      </c>
      <c r="Q411" s="15">
        <f t="shared" si="70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63"/>
        <v>1E+88</v>
      </c>
      <c r="T411" s="29">
        <f t="shared" si="64"/>
        <v>46230000000</v>
      </c>
      <c r="U411" s="29"/>
    </row>
    <row r="412" spans="5:21" x14ac:dyDescent="0.3">
      <c r="E412" s="14">
        <v>404</v>
      </c>
      <c r="F41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62"/>
        <v>923.4261갈</v>
      </c>
      <c r="P412" s="15">
        <f t="shared" si="65"/>
        <v>9.2342610000000004E+90</v>
      </c>
      <c r="Q412" s="15">
        <f t="shared" si="70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63"/>
        <v>1E+88</v>
      </c>
      <c r="T412" s="29">
        <f t="shared" si="64"/>
        <v>46240000000</v>
      </c>
      <c r="U412" s="29"/>
    </row>
    <row r="413" spans="5:21" x14ac:dyDescent="0.3">
      <c r="E413" s="14">
        <v>405</v>
      </c>
      <c r="F41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62"/>
        <v>1385.1392갈</v>
      </c>
      <c r="P413" s="15">
        <f t="shared" si="65"/>
        <v>1.3851392E+91</v>
      </c>
      <c r="Q413" s="15">
        <f t="shared" si="70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63"/>
        <v>1E+88</v>
      </c>
      <c r="T413" s="29">
        <f t="shared" si="64"/>
        <v>46250000000</v>
      </c>
      <c r="U413" s="29"/>
    </row>
    <row r="414" spans="5:21" x14ac:dyDescent="0.3">
      <c r="E414" s="14">
        <v>406</v>
      </c>
      <c r="F41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62"/>
        <v>2077.7088갈</v>
      </c>
      <c r="P414" s="15">
        <f t="shared" si="65"/>
        <v>2.0777087999999996E+91</v>
      </c>
      <c r="Q414" s="15">
        <f t="shared" si="70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63"/>
        <v>1E+88</v>
      </c>
      <c r="T414" s="29">
        <f t="shared" si="64"/>
        <v>46360000000</v>
      </c>
      <c r="U414" s="29"/>
    </row>
    <row r="415" spans="5:21" x14ac:dyDescent="0.3">
      <c r="E415" s="14">
        <v>407</v>
      </c>
      <c r="F41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62"/>
        <v>3116.5632갈</v>
      </c>
      <c r="P415" s="15">
        <f t="shared" si="65"/>
        <v>3.1165632E+91</v>
      </c>
      <c r="Q415" s="15">
        <f t="shared" si="70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63"/>
        <v>1E+88</v>
      </c>
      <c r="T415" s="29">
        <f t="shared" si="64"/>
        <v>46370000000</v>
      </c>
      <c r="U415" s="29"/>
    </row>
    <row r="416" spans="5:21" x14ac:dyDescent="0.3">
      <c r="E416" s="14">
        <v>408</v>
      </c>
      <c r="F41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62"/>
        <v>4674.8448갈</v>
      </c>
      <c r="P416" s="15">
        <f t="shared" si="65"/>
        <v>4.6748447999999997E+91</v>
      </c>
      <c r="Q416" s="15">
        <f t="shared" si="70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63"/>
        <v>1E+88</v>
      </c>
      <c r="T416" s="29">
        <f t="shared" si="64"/>
        <v>46380000000</v>
      </c>
      <c r="U416" s="29"/>
    </row>
    <row r="417" spans="5:21" x14ac:dyDescent="0.3">
      <c r="E417" s="14">
        <v>409</v>
      </c>
      <c r="F41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62"/>
        <v>7012.2672갈</v>
      </c>
      <c r="P417" s="15">
        <f t="shared" si="65"/>
        <v>7.0122671999999995E+91</v>
      </c>
      <c r="Q417" s="15">
        <f t="shared" si="70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63"/>
        <v>1E+88</v>
      </c>
      <c r="T417" s="29">
        <f t="shared" si="64"/>
        <v>46390000000</v>
      </c>
      <c r="U417" s="29"/>
    </row>
    <row r="418" spans="5:21" x14ac:dyDescent="0.3">
      <c r="E418" s="14">
        <v>410</v>
      </c>
      <c r="F41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62"/>
        <v>1.0519라</v>
      </c>
      <c r="P418" s="15">
        <f t="shared" si="65"/>
        <v>1.0519000000000001E+92</v>
      </c>
      <c r="Q418" s="15">
        <f t="shared" si="70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63"/>
        <v>1E+92</v>
      </c>
      <c r="T418" s="29">
        <f t="shared" si="64"/>
        <v>46400000000</v>
      </c>
      <c r="U418" s="29"/>
    </row>
    <row r="419" spans="5:21" x14ac:dyDescent="0.3">
      <c r="E419" s="14">
        <v>411</v>
      </c>
      <c r="F41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62"/>
        <v>1.5779라</v>
      </c>
      <c r="P419" s="15">
        <f t="shared" si="65"/>
        <v>1.5779000000000001E+92</v>
      </c>
      <c r="Q419" s="15">
        <f t="shared" si="70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63"/>
        <v>1E+92</v>
      </c>
      <c r="T419" s="29">
        <f t="shared" si="64"/>
        <v>46410000000</v>
      </c>
      <c r="U419" s="29"/>
    </row>
    <row r="420" spans="5:21" x14ac:dyDescent="0.3">
      <c r="E420" s="14">
        <v>412</v>
      </c>
      <c r="F42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62"/>
        <v>2.3669라</v>
      </c>
      <c r="P420" s="15">
        <f t="shared" si="65"/>
        <v>2.3669000000000005E+92</v>
      </c>
      <c r="Q420" s="15">
        <f t="shared" si="70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63"/>
        <v>1E+92</v>
      </c>
      <c r="T420" s="29">
        <f t="shared" si="64"/>
        <v>46420000000</v>
      </c>
      <c r="U420" s="29"/>
    </row>
    <row r="421" spans="5:21" x14ac:dyDescent="0.3">
      <c r="E421" s="14">
        <v>413</v>
      </c>
      <c r="F42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62"/>
        <v>3.5504라</v>
      </c>
      <c r="P421" s="15">
        <f t="shared" si="65"/>
        <v>3.5504000000000004E+92</v>
      </c>
      <c r="Q421" s="15">
        <f t="shared" si="70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63"/>
        <v>1E+92</v>
      </c>
      <c r="T421" s="29">
        <f t="shared" si="64"/>
        <v>46430000000</v>
      </c>
      <c r="U421" s="29"/>
    </row>
    <row r="422" spans="5:21" x14ac:dyDescent="0.3">
      <c r="E422" s="14">
        <v>414</v>
      </c>
      <c r="F42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62"/>
        <v>5.3256라</v>
      </c>
      <c r="P422" s="15">
        <f t="shared" si="65"/>
        <v>5.3255999999999995E+92</v>
      </c>
      <c r="Q422" s="15">
        <f t="shared" si="70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63"/>
        <v>1E+92</v>
      </c>
      <c r="T422" s="29">
        <f t="shared" si="64"/>
        <v>46440000000</v>
      </c>
      <c r="U422" s="29"/>
    </row>
    <row r="423" spans="5:21" x14ac:dyDescent="0.3">
      <c r="E423" s="14">
        <v>415</v>
      </c>
      <c r="F42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62"/>
        <v>7.9884라</v>
      </c>
      <c r="P423" s="15">
        <f t="shared" si="65"/>
        <v>7.988400000000001E+92</v>
      </c>
      <c r="Q423" s="15">
        <f t="shared" si="70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63"/>
        <v>1E+92</v>
      </c>
      <c r="T423" s="29">
        <f t="shared" si="64"/>
        <v>46450000000</v>
      </c>
      <c r="U423" s="29"/>
    </row>
    <row r="424" spans="5:21" x14ac:dyDescent="0.3">
      <c r="E424" s="14">
        <v>416</v>
      </c>
      <c r="F42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62"/>
        <v>11.9826라</v>
      </c>
      <c r="P424" s="15">
        <f t="shared" si="65"/>
        <v>1.1982600000000001E+93</v>
      </c>
      <c r="Q424" s="15">
        <f t="shared" si="70"/>
        <v>11.9826</v>
      </c>
      <c r="R424" s="14" t="str" cm="1">
        <f t="array" ref="R424">IF(AND(Q423&gt;1000,Q424&lt;2),INDEX(V:V,MATCH(R423,V:V,0)+1,0),R423)</f>
        <v>라</v>
      </c>
      <c r="S424" s="14" t="str">
        <f t="shared" si="63"/>
        <v>1E+92</v>
      </c>
      <c r="T424" s="29">
        <f t="shared" si="64"/>
        <v>46460000000</v>
      </c>
      <c r="U424" s="29"/>
    </row>
    <row r="425" spans="5:21" x14ac:dyDescent="0.3">
      <c r="E425" s="14">
        <v>417</v>
      </c>
      <c r="F42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62"/>
        <v>17.9739라</v>
      </c>
      <c r="P425" s="15">
        <f t="shared" si="65"/>
        <v>1.79739E+93</v>
      </c>
      <c r="Q425" s="15">
        <f t="shared" si="70"/>
        <v>17.9739</v>
      </c>
      <c r="R425" s="14" t="str" cm="1">
        <f t="array" ref="R425">IF(AND(Q424&gt;1000,Q425&lt;2),INDEX(V:V,MATCH(R424,V:V,0)+1,0),R424)</f>
        <v>라</v>
      </c>
      <c r="S425" s="14" t="str">
        <f t="shared" si="63"/>
        <v>1E+92</v>
      </c>
      <c r="T425" s="29">
        <f t="shared" si="64"/>
        <v>46470000000</v>
      </c>
      <c r="U425" s="29"/>
    </row>
    <row r="426" spans="5:21" x14ac:dyDescent="0.3">
      <c r="E426" s="14">
        <v>418</v>
      </c>
      <c r="F42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62"/>
        <v>26.9609라</v>
      </c>
      <c r="P426" s="15">
        <f t="shared" si="65"/>
        <v>2.6960899999999999E+93</v>
      </c>
      <c r="Q426" s="15">
        <f t="shared" si="70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63"/>
        <v>1E+92</v>
      </c>
      <c r="T426" s="29">
        <f t="shared" si="64"/>
        <v>46480000000</v>
      </c>
      <c r="U426" s="29"/>
    </row>
    <row r="427" spans="5:21" x14ac:dyDescent="0.3">
      <c r="E427" s="14">
        <v>419</v>
      </c>
      <c r="F42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62"/>
        <v>40.4414라</v>
      </c>
      <c r="P427" s="15">
        <f t="shared" si="65"/>
        <v>4.0441400000000005E+93</v>
      </c>
      <c r="Q427" s="15">
        <f t="shared" si="70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63"/>
        <v>1E+92</v>
      </c>
      <c r="T427" s="29">
        <f t="shared" si="64"/>
        <v>46490000000</v>
      </c>
      <c r="U427" s="29"/>
    </row>
    <row r="428" spans="5:21" x14ac:dyDescent="0.3">
      <c r="E428" s="14">
        <v>420</v>
      </c>
      <c r="F42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62"/>
        <v>60.6621라</v>
      </c>
      <c r="P428" s="15">
        <f t="shared" si="65"/>
        <v>6.0662100000000001E+93</v>
      </c>
      <c r="Q428" s="15">
        <f t="shared" si="70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63"/>
        <v>1E+92</v>
      </c>
      <c r="T428" s="29">
        <f t="shared" si="64"/>
        <v>46500000000</v>
      </c>
      <c r="U428" s="29"/>
    </row>
    <row r="429" spans="5:21" x14ac:dyDescent="0.3">
      <c r="E429" s="14">
        <v>421</v>
      </c>
      <c r="F42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62"/>
        <v>90.9932라</v>
      </c>
      <c r="P429" s="15">
        <f t="shared" si="65"/>
        <v>9.0993200000000002E+93</v>
      </c>
      <c r="Q429" s="15">
        <f t="shared" si="70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63"/>
        <v>1E+92</v>
      </c>
      <c r="T429" s="29">
        <f t="shared" si="64"/>
        <v>46610000000</v>
      </c>
      <c r="U429" s="29"/>
    </row>
    <row r="430" spans="5:21" x14ac:dyDescent="0.3">
      <c r="E430" s="14">
        <v>422</v>
      </c>
      <c r="F43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62"/>
        <v>136.4898라</v>
      </c>
      <c r="P430" s="15">
        <f t="shared" si="65"/>
        <v>1.364898E+94</v>
      </c>
      <c r="Q430" s="15">
        <f t="shared" si="70"/>
        <v>136.4898</v>
      </c>
      <c r="R430" s="14" t="str" cm="1">
        <f t="array" ref="R430">IF(AND(Q429&gt;1000,Q430&lt;2),INDEX(V:V,MATCH(R429,V:V,0)+1,0),R429)</f>
        <v>라</v>
      </c>
      <c r="S430" s="14" t="str">
        <f t="shared" si="63"/>
        <v>1E+92</v>
      </c>
      <c r="T430" s="29">
        <f t="shared" si="64"/>
        <v>46620000000</v>
      </c>
      <c r="U430" s="29"/>
    </row>
    <row r="431" spans="5:21" x14ac:dyDescent="0.3">
      <c r="E431" s="14">
        <v>423</v>
      </c>
      <c r="F43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62"/>
        <v>204.7347라</v>
      </c>
      <c r="P431" s="15">
        <f t="shared" si="65"/>
        <v>2.0473470000000001E+94</v>
      </c>
      <c r="Q431" s="15">
        <f t="shared" si="70"/>
        <v>204.7347</v>
      </c>
      <c r="R431" s="14" t="str" cm="1">
        <f t="array" ref="R431">IF(AND(Q430&gt;1000,Q431&lt;2),INDEX(V:V,MATCH(R430,V:V,0)+1,0),R430)</f>
        <v>라</v>
      </c>
      <c r="S431" s="14" t="str">
        <f t="shared" si="63"/>
        <v>1E+92</v>
      </c>
      <c r="T431" s="29">
        <f t="shared" si="64"/>
        <v>46630000000</v>
      </c>
      <c r="U431" s="29"/>
    </row>
    <row r="432" spans="5:21" x14ac:dyDescent="0.3">
      <c r="E432" s="14">
        <v>424</v>
      </c>
      <c r="F43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62"/>
        <v>307.1021라</v>
      </c>
      <c r="P432" s="15">
        <f t="shared" si="65"/>
        <v>3.0710209999999998E+94</v>
      </c>
      <c r="Q432" s="15">
        <f t="shared" si="70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63"/>
        <v>1E+92</v>
      </c>
      <c r="T432" s="29">
        <f t="shared" si="64"/>
        <v>46640000000</v>
      </c>
      <c r="U432" s="29"/>
    </row>
    <row r="433" spans="5:21" x14ac:dyDescent="0.3">
      <c r="E433" s="14">
        <v>425</v>
      </c>
      <c r="F43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62"/>
        <v>460.6532라</v>
      </c>
      <c r="P433" s="15">
        <f t="shared" si="65"/>
        <v>4.6065319999999997E+94</v>
      </c>
      <c r="Q433" s="15">
        <f t="shared" si="70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63"/>
        <v>1E+92</v>
      </c>
      <c r="T433" s="29">
        <f t="shared" si="64"/>
        <v>46650000000</v>
      </c>
      <c r="U433" s="29"/>
    </row>
    <row r="434" spans="5:21" x14ac:dyDescent="0.3">
      <c r="E434" s="14">
        <v>426</v>
      </c>
      <c r="F43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62"/>
        <v>690.9798라</v>
      </c>
      <c r="P434" s="15">
        <f t="shared" si="65"/>
        <v>6.9097979999999992E+94</v>
      </c>
      <c r="Q434" s="15">
        <f t="shared" si="70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63"/>
        <v>1E+92</v>
      </c>
      <c r="T434" s="29">
        <f t="shared" si="64"/>
        <v>46660000000</v>
      </c>
      <c r="U434" s="29"/>
    </row>
    <row r="435" spans="5:21" x14ac:dyDescent="0.3">
      <c r="E435" s="14">
        <v>427</v>
      </c>
      <c r="F43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62"/>
        <v>1036.4697라</v>
      </c>
      <c r="P435" s="15">
        <f t="shared" si="65"/>
        <v>1.0364697000000002E+95</v>
      </c>
      <c r="Q435" s="15">
        <f t="shared" si="70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63"/>
        <v>1E+92</v>
      </c>
      <c r="T435" s="29">
        <f t="shared" si="64"/>
        <v>46670000000</v>
      </c>
      <c r="U435" s="29"/>
    </row>
    <row r="436" spans="5:21" x14ac:dyDescent="0.3">
      <c r="E436" s="14">
        <v>428</v>
      </c>
      <c r="F43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62"/>
        <v>1554.7046라</v>
      </c>
      <c r="P436" s="15">
        <f t="shared" si="65"/>
        <v>1.5547046000000001E+95</v>
      </c>
      <c r="Q436" s="15">
        <f t="shared" si="70"/>
        <v>1554.7046</v>
      </c>
      <c r="R436" s="14" t="str" cm="1">
        <f t="array" ref="R436">IF(AND(Q435&gt;1000,Q436&lt;2),INDEX(V:V,MATCH(R435,V:V,0)+1,0),R435)</f>
        <v>라</v>
      </c>
      <c r="S436" s="14" t="str">
        <f t="shared" si="63"/>
        <v>1E+92</v>
      </c>
      <c r="T436" s="29">
        <f t="shared" si="64"/>
        <v>46680000000</v>
      </c>
      <c r="U436" s="29"/>
    </row>
    <row r="437" spans="5:21" x14ac:dyDescent="0.3">
      <c r="E437" s="14">
        <v>429</v>
      </c>
      <c r="F43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62"/>
        <v>2332.0569라</v>
      </c>
      <c r="P437" s="15">
        <f t="shared" si="65"/>
        <v>2.3320569E+95</v>
      </c>
      <c r="Q437" s="15">
        <f t="shared" si="70"/>
        <v>2332.0569</v>
      </c>
      <c r="R437" s="14" t="str" cm="1">
        <f t="array" ref="R437">IF(AND(Q436&gt;1000,Q437&lt;2),INDEX(V:V,MATCH(R436,V:V,0)+1,0),R436)</f>
        <v>라</v>
      </c>
      <c r="S437" s="14" t="str">
        <f t="shared" si="63"/>
        <v>1E+92</v>
      </c>
      <c r="T437" s="29">
        <f t="shared" si="64"/>
        <v>46690000000</v>
      </c>
      <c r="U437" s="29"/>
    </row>
    <row r="438" spans="5:21" x14ac:dyDescent="0.3">
      <c r="E438" s="14">
        <v>430</v>
      </c>
      <c r="F43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62"/>
        <v>3498.0854라</v>
      </c>
      <c r="P438" s="15">
        <f t="shared" si="65"/>
        <v>3.4980854000000003E+95</v>
      </c>
      <c r="Q438" s="15">
        <f t="shared" si="70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63"/>
        <v>1E+92</v>
      </c>
      <c r="T438" s="29">
        <f t="shared" si="64"/>
        <v>46700000000</v>
      </c>
      <c r="U438" s="29"/>
    </row>
    <row r="439" spans="5:21" x14ac:dyDescent="0.3">
      <c r="E439" s="14">
        <v>431</v>
      </c>
      <c r="F43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62"/>
        <v>5247.1281라</v>
      </c>
      <c r="P439" s="15">
        <f t="shared" si="65"/>
        <v>5.2471281000000004E+95</v>
      </c>
      <c r="Q439" s="15">
        <f t="shared" si="70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63"/>
        <v>1E+92</v>
      </c>
      <c r="T439" s="29">
        <f t="shared" si="64"/>
        <v>46710000000</v>
      </c>
      <c r="U439" s="29"/>
    </row>
    <row r="440" spans="5:21" x14ac:dyDescent="0.3">
      <c r="E440" s="14">
        <v>432</v>
      </c>
      <c r="F44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62"/>
        <v>7870.6922라</v>
      </c>
      <c r="P440" s="15">
        <f t="shared" si="65"/>
        <v>7.8706922000000003E+95</v>
      </c>
      <c r="Q440" s="15">
        <f t="shared" si="70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63"/>
        <v>1E+92</v>
      </c>
      <c r="T440" s="29">
        <f t="shared" si="64"/>
        <v>46720000000</v>
      </c>
      <c r="U440" s="29"/>
    </row>
    <row r="441" spans="5:21" x14ac:dyDescent="0.3">
      <c r="E441" s="14">
        <v>433</v>
      </c>
      <c r="F44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62"/>
        <v>1.1807가</v>
      </c>
      <c r="P441" s="15">
        <f t="shared" si="65"/>
        <v>1.1807000000000001E+96</v>
      </c>
      <c r="Q441" s="15">
        <f t="shared" si="70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63"/>
        <v>1E+96</v>
      </c>
      <c r="T441" s="29">
        <f t="shared" si="64"/>
        <v>46730000000</v>
      </c>
      <c r="U441" s="29"/>
    </row>
    <row r="442" spans="5:21" x14ac:dyDescent="0.3">
      <c r="E442" s="14">
        <v>434</v>
      </c>
      <c r="F44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62"/>
        <v>1.7711가</v>
      </c>
      <c r="P442" s="15">
        <f t="shared" si="65"/>
        <v>1.7711E+96</v>
      </c>
      <c r="Q442" s="15">
        <f t="shared" si="70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63"/>
        <v>1E+96</v>
      </c>
      <c r="T442" s="29">
        <f t="shared" si="64"/>
        <v>46740000000</v>
      </c>
      <c r="U442" s="29"/>
    </row>
    <row r="443" spans="5:21" x14ac:dyDescent="0.3">
      <c r="E443" s="14">
        <v>435</v>
      </c>
      <c r="F44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62"/>
        <v>2.6567가</v>
      </c>
      <c r="P443" s="15">
        <f t="shared" si="65"/>
        <v>2.6567000000000004E+96</v>
      </c>
      <c r="Q443" s="15">
        <f t="shared" si="70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63"/>
        <v>1E+96</v>
      </c>
      <c r="T443" s="29">
        <f t="shared" si="64"/>
        <v>46750000000</v>
      </c>
      <c r="U443" s="29"/>
    </row>
    <row r="444" spans="5:21" x14ac:dyDescent="0.3">
      <c r="E444" s="14">
        <v>436</v>
      </c>
      <c r="F44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62"/>
        <v>3.9851가</v>
      </c>
      <c r="P444" s="15">
        <f t="shared" si="65"/>
        <v>3.9851000000000002E+96</v>
      </c>
      <c r="Q444" s="15">
        <f t="shared" si="70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63"/>
        <v>1E+96</v>
      </c>
      <c r="T444" s="29">
        <f t="shared" si="64"/>
        <v>46860000000</v>
      </c>
      <c r="U444" s="29"/>
    </row>
    <row r="445" spans="5:21" x14ac:dyDescent="0.3">
      <c r="E445" s="14">
        <v>437</v>
      </c>
      <c r="F44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62"/>
        <v>5.9777가</v>
      </c>
      <c r="P445" s="15">
        <f t="shared" si="65"/>
        <v>5.9777000000000001E+96</v>
      </c>
      <c r="Q445" s="15">
        <f t="shared" si="70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63"/>
        <v>1E+96</v>
      </c>
      <c r="T445" s="29">
        <f t="shared" si="64"/>
        <v>46870000000</v>
      </c>
      <c r="U445" s="29"/>
    </row>
    <row r="446" spans="5:21" x14ac:dyDescent="0.3">
      <c r="E446" s="14">
        <v>438</v>
      </c>
      <c r="F44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62"/>
        <v>8.9666가</v>
      </c>
      <c r="P446" s="15">
        <f t="shared" si="65"/>
        <v>8.966600000000001E+96</v>
      </c>
      <c r="Q446" s="15">
        <f t="shared" si="70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63"/>
        <v>1E+96</v>
      </c>
      <c r="T446" s="29">
        <f t="shared" si="64"/>
        <v>46880000000</v>
      </c>
      <c r="U446" s="29"/>
    </row>
    <row r="447" spans="5:21" x14ac:dyDescent="0.3">
      <c r="E447" s="14">
        <v>439</v>
      </c>
      <c r="F44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62"/>
        <v>13.4499가</v>
      </c>
      <c r="P447" s="15">
        <f t="shared" si="65"/>
        <v>1.3449900000000001E+97</v>
      </c>
      <c r="Q447" s="15">
        <f t="shared" si="70"/>
        <v>13.4499</v>
      </c>
      <c r="R447" s="14" t="str" cm="1">
        <f t="array" ref="R447">IF(AND(Q446&gt;1000,Q447&lt;2),INDEX(V:V,MATCH(R446,V:V,0)+1,0),R446)</f>
        <v>가</v>
      </c>
      <c r="S447" s="14" t="str">
        <f t="shared" si="63"/>
        <v>1E+96</v>
      </c>
      <c r="T447" s="29">
        <f t="shared" si="64"/>
        <v>46890000000</v>
      </c>
      <c r="U447" s="29"/>
    </row>
    <row r="448" spans="5:21" x14ac:dyDescent="0.3">
      <c r="E448" s="14">
        <v>440</v>
      </c>
      <c r="F44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62"/>
        <v>20.1749가</v>
      </c>
      <c r="P448" s="15">
        <f t="shared" si="65"/>
        <v>2.0174900000000004E+97</v>
      </c>
      <c r="Q448" s="15">
        <f t="shared" si="70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63"/>
        <v>1E+96</v>
      </c>
      <c r="T448" s="29">
        <f t="shared" si="64"/>
        <v>46900000000</v>
      </c>
      <c r="U448" s="29"/>
    </row>
    <row r="449" spans="5:21" x14ac:dyDescent="0.3">
      <c r="E449" s="14">
        <v>441</v>
      </c>
      <c r="F44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62"/>
        <v>30.2624가</v>
      </c>
      <c r="P449" s="15">
        <f t="shared" si="65"/>
        <v>3.0262400000000001E+97</v>
      </c>
      <c r="Q449" s="15">
        <f t="shared" si="70"/>
        <v>30.2624</v>
      </c>
      <c r="R449" s="14" t="str" cm="1">
        <f t="array" ref="R449">IF(AND(Q448&gt;1000,Q449&lt;2),INDEX(V:V,MATCH(R448,V:V,0)+1,0),R448)</f>
        <v>가</v>
      </c>
      <c r="S449" s="14" t="str">
        <f t="shared" si="63"/>
        <v>1E+96</v>
      </c>
      <c r="T449" s="29">
        <f t="shared" si="64"/>
        <v>46910000000</v>
      </c>
      <c r="U449" s="29"/>
    </row>
    <row r="450" spans="5:21" x14ac:dyDescent="0.3">
      <c r="E450" s="14">
        <v>442</v>
      </c>
      <c r="F45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62"/>
        <v>45.3936가</v>
      </c>
      <c r="P450" s="15">
        <f t="shared" si="65"/>
        <v>4.5393600000000004E+97</v>
      </c>
      <c r="Q450" s="15">
        <f t="shared" si="70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63"/>
        <v>1E+96</v>
      </c>
      <c r="T450" s="29">
        <f t="shared" si="64"/>
        <v>46920000000</v>
      </c>
      <c r="U450" s="29"/>
    </row>
    <row r="451" spans="5:21" x14ac:dyDescent="0.3">
      <c r="E451" s="14">
        <v>443</v>
      </c>
      <c r="F45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62"/>
        <v>68.0904가</v>
      </c>
      <c r="P451" s="15">
        <f t="shared" si="65"/>
        <v>6.8090400000000006E+97</v>
      </c>
      <c r="Q451" s="15">
        <f t="shared" si="70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63"/>
        <v>1E+96</v>
      </c>
      <c r="T451" s="29">
        <f t="shared" si="64"/>
        <v>46930000000</v>
      </c>
      <c r="U451" s="29"/>
    </row>
    <row r="452" spans="5:21" x14ac:dyDescent="0.3">
      <c r="E452" s="14">
        <v>444</v>
      </c>
      <c r="F45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62"/>
        <v>102.1356가</v>
      </c>
      <c r="P452" s="15">
        <f t="shared" si="65"/>
        <v>1.0213560000000001E+98</v>
      </c>
      <c r="Q452" s="15">
        <f t="shared" si="70"/>
        <v>102.1356</v>
      </c>
      <c r="R452" s="14" t="str" cm="1">
        <f t="array" ref="R452">IF(AND(Q451&gt;1000,Q452&lt;2),INDEX(V:V,MATCH(R451,V:V,0)+1,0),R451)</f>
        <v>가</v>
      </c>
      <c r="S452" s="14" t="str">
        <f t="shared" si="63"/>
        <v>1E+96</v>
      </c>
      <c r="T452" s="29">
        <f t="shared" si="64"/>
        <v>46940000000</v>
      </c>
      <c r="U452" s="29"/>
    </row>
    <row r="453" spans="5:21" x14ac:dyDescent="0.3">
      <c r="E453" s="14">
        <v>445</v>
      </c>
      <c r="F45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71">Q453&amp;R453</f>
        <v>153.2034가</v>
      </c>
      <c r="P453" s="15">
        <f t="shared" si="65"/>
        <v>1.5320340000000001E+98</v>
      </c>
      <c r="Q453" s="15">
        <f t="shared" si="70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63"/>
        <v>1E+96</v>
      </c>
      <c r="T453" s="29">
        <f t="shared" si="64"/>
        <v>46950000000</v>
      </c>
      <c r="U453" s="29"/>
    </row>
    <row r="454" spans="5:21" x14ac:dyDescent="0.3">
      <c r="E454" s="14">
        <v>446</v>
      </c>
      <c r="F45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71"/>
        <v>229.8051가</v>
      </c>
      <c r="P454" s="15">
        <f t="shared" si="65"/>
        <v>2.2980510000000001E+98</v>
      </c>
      <c r="Q454" s="15">
        <f t="shared" si="70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63"/>
        <v>1E+96</v>
      </c>
      <c r="T454" s="29">
        <f t="shared" si="64"/>
        <v>46960000000</v>
      </c>
      <c r="U454" s="29"/>
    </row>
    <row r="455" spans="5:21" x14ac:dyDescent="0.3">
      <c r="E455" s="14">
        <v>447</v>
      </c>
      <c r="F45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71"/>
        <v>344.7077가</v>
      </c>
      <c r="P455" s="15">
        <f t="shared" si="65"/>
        <v>3.4470769999999999E+98</v>
      </c>
      <c r="Q455" s="15">
        <f t="shared" si="70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63"/>
        <v>1E+96</v>
      </c>
      <c r="T455" s="29">
        <f t="shared" si="64"/>
        <v>46970000000</v>
      </c>
      <c r="U455" s="29"/>
    </row>
    <row r="456" spans="5:21" x14ac:dyDescent="0.3">
      <c r="E456" s="14">
        <v>448</v>
      </c>
      <c r="F45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71"/>
        <v>517.0616가</v>
      </c>
      <c r="P456" s="15">
        <f t="shared" si="65"/>
        <v>5.170616E+98</v>
      </c>
      <c r="Q456" s="15">
        <f t="shared" si="70"/>
        <v>517.0616</v>
      </c>
      <c r="R456" s="14" t="str" cm="1">
        <f t="array" ref="R456">IF(AND(Q455&gt;1000,Q456&lt;2),INDEX(V:V,MATCH(R455,V:V,0)+1,0),R455)</f>
        <v>가</v>
      </c>
      <c r="S456" s="14" t="str">
        <f t="shared" si="63"/>
        <v>1E+96</v>
      </c>
      <c r="T456" s="29">
        <f t="shared" si="64"/>
        <v>46980000000</v>
      </c>
      <c r="U456" s="29"/>
    </row>
    <row r="457" spans="5:21" x14ac:dyDescent="0.3">
      <c r="E457" s="14">
        <v>449</v>
      </c>
      <c r="F45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71"/>
        <v>775.5924가</v>
      </c>
      <c r="P457" s="15">
        <f t="shared" si="65"/>
        <v>7.7559240000000009E+98</v>
      </c>
      <c r="Q457" s="15">
        <f t="shared" si="70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72">VLOOKUP(R457,V:Y,4,FALSE)</f>
        <v>1E+96</v>
      </c>
      <c r="T457" s="29">
        <f t="shared" ref="T457:T486" si="73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71"/>
        <v>1163.3886가</v>
      </c>
      <c r="P458" s="15">
        <f t="shared" ref="P458:P486" si="74">Q458*S458</f>
        <v>1.1633886E+99</v>
      </c>
      <c r="Q458" s="15">
        <f t="shared" si="70"/>
        <v>1163.3886</v>
      </c>
      <c r="R458" s="14" t="str" cm="1">
        <f t="array" ref="R458">IF(AND(Q457&gt;1000,Q458&lt;2),INDEX(V:V,MATCH(R457,V:V,0)+1,0),R457)</f>
        <v>가</v>
      </c>
      <c r="S458" s="14" t="str">
        <f t="shared" si="72"/>
        <v>1E+96</v>
      </c>
      <c r="T458" s="29">
        <f t="shared" si="73"/>
        <v>47000000000</v>
      </c>
      <c r="U458" s="29"/>
    </row>
    <row r="459" spans="5:21" x14ac:dyDescent="0.3">
      <c r="E459" s="14">
        <v>451</v>
      </c>
      <c r="F459" s="6" t="str">
        <f t="shared" ref="F459:F486" si="75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76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77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78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71"/>
        <v>1745.0829가</v>
      </c>
      <c r="P459" s="15">
        <f t="shared" si="74"/>
        <v>1.7450829000000003E+99</v>
      </c>
      <c r="Q459" s="15">
        <f t="shared" ref="Q459:Q549" si="79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72"/>
        <v>1E+96</v>
      </c>
      <c r="T459" s="29">
        <f t="shared" si="73"/>
        <v>47610000000</v>
      </c>
      <c r="U459" s="29"/>
    </row>
    <row r="460" spans="5:21" x14ac:dyDescent="0.3">
      <c r="E460" s="14">
        <v>452</v>
      </c>
      <c r="F46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71"/>
        <v>2617.6244가</v>
      </c>
      <c r="P460" s="15">
        <f t="shared" si="74"/>
        <v>2.6176244000000004E+99</v>
      </c>
      <c r="Q460" s="15">
        <f t="shared" si="79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72"/>
        <v>1E+96</v>
      </c>
      <c r="T460" s="29">
        <f t="shared" si="73"/>
        <v>47620000000</v>
      </c>
      <c r="U460" s="29"/>
    </row>
    <row r="461" spans="5:21" x14ac:dyDescent="0.3">
      <c r="E461" s="14">
        <v>453</v>
      </c>
      <c r="F46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71"/>
        <v>3926.4366가</v>
      </c>
      <c r="P461" s="15">
        <f t="shared" si="74"/>
        <v>3.9264366000000003E+99</v>
      </c>
      <c r="Q461" s="15">
        <f t="shared" si="79"/>
        <v>3926.4366</v>
      </c>
      <c r="R461" s="14" t="str" cm="1">
        <f t="array" ref="R461">IF(AND(Q460&gt;1000,Q461&lt;2),INDEX(V:V,MATCH(R460,V:V,0)+1,0),R460)</f>
        <v>가</v>
      </c>
      <c r="S461" s="14" t="str">
        <f t="shared" si="72"/>
        <v>1E+96</v>
      </c>
      <c r="T461" s="29">
        <f t="shared" si="73"/>
        <v>47630000000</v>
      </c>
      <c r="U461" s="29"/>
    </row>
    <row r="462" spans="5:21" x14ac:dyDescent="0.3">
      <c r="E462" s="14">
        <v>454</v>
      </c>
      <c r="F46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71"/>
        <v>5889.6549가</v>
      </c>
      <c r="P462" s="15">
        <f t="shared" si="74"/>
        <v>5.889654900000001E+99</v>
      </c>
      <c r="Q462" s="15">
        <f t="shared" si="79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72"/>
        <v>1E+96</v>
      </c>
      <c r="T462" s="29">
        <f t="shared" si="73"/>
        <v>47640000000</v>
      </c>
      <c r="U462" s="29"/>
    </row>
    <row r="463" spans="5:21" x14ac:dyDescent="0.3">
      <c r="E463" s="14">
        <v>455</v>
      </c>
      <c r="F46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71"/>
        <v>8834.4824가</v>
      </c>
      <c r="P463" s="15">
        <f t="shared" si="74"/>
        <v>8.8344823999999987E+99</v>
      </c>
      <c r="Q463" s="15">
        <f t="shared" si="79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72"/>
        <v>1E+96</v>
      </c>
      <c r="T463" s="29">
        <f t="shared" si="73"/>
        <v>47650000000</v>
      </c>
      <c r="U463" s="29"/>
    </row>
    <row r="464" spans="5:21" x14ac:dyDescent="0.3">
      <c r="E464" s="14">
        <v>456</v>
      </c>
      <c r="F46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71"/>
        <v>1.3252언</v>
      </c>
      <c r="P464" s="15">
        <f t="shared" si="74"/>
        <v>1.3252E+100</v>
      </c>
      <c r="Q464" s="15">
        <f t="shared" si="79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72"/>
        <v>1E+100</v>
      </c>
      <c r="T464" s="29">
        <f t="shared" si="73"/>
        <v>47660000000</v>
      </c>
      <c r="U464" s="29"/>
    </row>
    <row r="465" spans="5:21" x14ac:dyDescent="0.3">
      <c r="E465" s="14">
        <v>457</v>
      </c>
      <c r="F46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71"/>
        <v>1.9878언</v>
      </c>
      <c r="P465" s="15">
        <f t="shared" si="74"/>
        <v>1.9878E+100</v>
      </c>
      <c r="Q465" s="15">
        <f t="shared" si="79"/>
        <v>1.9878</v>
      </c>
      <c r="R465" s="14" t="str" cm="1">
        <f t="array" ref="R465">IF(AND(Q464&gt;1000,Q465&lt;2),INDEX(V:V,MATCH(R464,V:V,0)+1,0),R464)</f>
        <v>언</v>
      </c>
      <c r="S465" s="14" t="str">
        <f t="shared" si="72"/>
        <v>1E+100</v>
      </c>
      <c r="T465" s="29">
        <f t="shared" si="73"/>
        <v>47670000000</v>
      </c>
      <c r="U465" s="29"/>
    </row>
    <row r="466" spans="5:21" x14ac:dyDescent="0.3">
      <c r="E466" s="14">
        <v>458</v>
      </c>
      <c r="F46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71"/>
        <v>2.9817언</v>
      </c>
      <c r="P466" s="15">
        <f t="shared" si="74"/>
        <v>2.9817E+100</v>
      </c>
      <c r="Q466" s="15">
        <f t="shared" si="79"/>
        <v>2.9817</v>
      </c>
      <c r="R466" s="14" t="str" cm="1">
        <f t="array" ref="R466">IF(AND(Q465&gt;1000,Q466&lt;2),INDEX(V:V,MATCH(R465,V:V,0)+1,0),R465)</f>
        <v>언</v>
      </c>
      <c r="S466" s="14" t="str">
        <f t="shared" si="72"/>
        <v>1E+100</v>
      </c>
      <c r="T466" s="29">
        <f t="shared" si="73"/>
        <v>47680000000</v>
      </c>
      <c r="U466" s="29"/>
    </row>
    <row r="467" spans="5:21" x14ac:dyDescent="0.3">
      <c r="E467" s="14">
        <v>459</v>
      </c>
      <c r="F46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71"/>
        <v>4.4726언</v>
      </c>
      <c r="P467" s="15">
        <f t="shared" si="74"/>
        <v>4.4726000000000004E+100</v>
      </c>
      <c r="Q467" s="15">
        <f t="shared" si="79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72"/>
        <v>1E+100</v>
      </c>
      <c r="T467" s="29">
        <f t="shared" si="73"/>
        <v>47690000000</v>
      </c>
      <c r="U467" s="29"/>
    </row>
    <row r="468" spans="5:21" x14ac:dyDescent="0.3">
      <c r="E468" s="14">
        <v>460</v>
      </c>
      <c r="F46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71"/>
        <v>6.7089언</v>
      </c>
      <c r="P468" s="15">
        <f t="shared" si="74"/>
        <v>6.7089000000000002E+100</v>
      </c>
      <c r="Q468" s="15">
        <f t="shared" si="79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72"/>
        <v>1E+100</v>
      </c>
      <c r="T468" s="29">
        <f t="shared" si="73"/>
        <v>47700000000</v>
      </c>
      <c r="U468" s="29"/>
    </row>
    <row r="469" spans="5:21" x14ac:dyDescent="0.3">
      <c r="E469" s="14">
        <v>461</v>
      </c>
      <c r="F46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71"/>
        <v>10.0634언</v>
      </c>
      <c r="P469" s="15">
        <f t="shared" si="74"/>
        <v>1.00634E+101</v>
      </c>
      <c r="Q469" s="15">
        <f t="shared" si="79"/>
        <v>10.0634</v>
      </c>
      <c r="R469" s="14" t="str" cm="1">
        <f t="array" ref="R469">IF(AND(Q468&gt;1000,Q469&lt;2),INDEX(V:V,MATCH(R468,V:V,0)+1,0),R468)</f>
        <v>언</v>
      </c>
      <c r="S469" s="14" t="str">
        <f t="shared" si="72"/>
        <v>1E+100</v>
      </c>
      <c r="T469" s="29">
        <f t="shared" si="73"/>
        <v>47710000000</v>
      </c>
      <c r="U469" s="29"/>
    </row>
    <row r="470" spans="5:21" x14ac:dyDescent="0.3">
      <c r="E470" s="14">
        <v>462</v>
      </c>
      <c r="F47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71"/>
        <v>15.0951언</v>
      </c>
      <c r="P470" s="15">
        <f t="shared" si="74"/>
        <v>1.5095100000000001E+101</v>
      </c>
      <c r="Q470" s="15">
        <f t="shared" si="79"/>
        <v>15.0951</v>
      </c>
      <c r="R470" s="14" t="str" cm="1">
        <f t="array" ref="R470">IF(AND(Q469&gt;1000,Q470&lt;2),INDEX(V:V,MATCH(R469,V:V,0)+1,0),R469)</f>
        <v>언</v>
      </c>
      <c r="S470" s="14" t="str">
        <f t="shared" si="72"/>
        <v>1E+100</v>
      </c>
      <c r="T470" s="29">
        <f t="shared" si="73"/>
        <v>47720000000</v>
      </c>
      <c r="U470" s="29"/>
    </row>
    <row r="471" spans="5:21" x14ac:dyDescent="0.3">
      <c r="E471" s="14">
        <v>463</v>
      </c>
      <c r="F47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71"/>
        <v>22.6427언</v>
      </c>
      <c r="P471" s="15">
        <f t="shared" si="74"/>
        <v>2.2642700000000001E+101</v>
      </c>
      <c r="Q471" s="15">
        <f t="shared" si="79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72"/>
        <v>1E+100</v>
      </c>
      <c r="T471" s="29">
        <f t="shared" si="73"/>
        <v>47730000000</v>
      </c>
      <c r="U471" s="29"/>
    </row>
    <row r="472" spans="5:21" x14ac:dyDescent="0.3">
      <c r="E472" s="14">
        <v>464</v>
      </c>
      <c r="F47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71"/>
        <v>33.9641언</v>
      </c>
      <c r="P472" s="15">
        <f t="shared" si="74"/>
        <v>3.3964100000000004E+101</v>
      </c>
      <c r="Q472" s="15">
        <f t="shared" si="79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72"/>
        <v>1E+100</v>
      </c>
      <c r="T472" s="29">
        <f t="shared" si="73"/>
        <v>47740000000</v>
      </c>
      <c r="U472" s="29"/>
    </row>
    <row r="473" spans="5:21" x14ac:dyDescent="0.3">
      <c r="E473" s="14">
        <v>465</v>
      </c>
      <c r="F47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71"/>
        <v>50.9462언</v>
      </c>
      <c r="P473" s="15">
        <f t="shared" si="74"/>
        <v>5.0946200000000006E+101</v>
      </c>
      <c r="Q473" s="15">
        <f t="shared" si="79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72"/>
        <v>1E+100</v>
      </c>
      <c r="T473" s="29">
        <f t="shared" si="73"/>
        <v>47750000000</v>
      </c>
      <c r="U473" s="29"/>
    </row>
    <row r="474" spans="5:21" x14ac:dyDescent="0.3">
      <c r="E474" s="14">
        <v>466</v>
      </c>
      <c r="F47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71"/>
        <v>76.4193언</v>
      </c>
      <c r="P474" s="15">
        <f t="shared" si="74"/>
        <v>7.6419300000000007E+101</v>
      </c>
      <c r="Q474" s="15">
        <f t="shared" si="79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72"/>
        <v>1E+100</v>
      </c>
      <c r="T474" s="29">
        <f t="shared" si="73"/>
        <v>47860000000</v>
      </c>
      <c r="U474" s="29"/>
    </row>
    <row r="475" spans="5:21" x14ac:dyDescent="0.3">
      <c r="E475" s="14">
        <v>467</v>
      </c>
      <c r="F47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71"/>
        <v>114.629언</v>
      </c>
      <c r="P475" s="15">
        <f t="shared" si="74"/>
        <v>1.1462900000000001E+102</v>
      </c>
      <c r="Q475" s="15">
        <f t="shared" si="79"/>
        <v>114.629</v>
      </c>
      <c r="R475" s="14" t="str" cm="1">
        <f t="array" ref="R475">IF(AND(Q474&gt;1000,Q475&lt;2),INDEX(V:V,MATCH(R474,V:V,0)+1,0),R474)</f>
        <v>언</v>
      </c>
      <c r="S475" s="14" t="str">
        <f t="shared" si="72"/>
        <v>1E+100</v>
      </c>
      <c r="T475" s="29">
        <f t="shared" si="73"/>
        <v>47870000000</v>
      </c>
      <c r="U475" s="29"/>
    </row>
    <row r="476" spans="5:21" x14ac:dyDescent="0.3">
      <c r="E476" s="14">
        <v>468</v>
      </c>
      <c r="F47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71"/>
        <v>171.9435언</v>
      </c>
      <c r="P476" s="15">
        <f t="shared" si="74"/>
        <v>1.7194350000000001E+102</v>
      </c>
      <c r="Q476" s="15">
        <f t="shared" si="79"/>
        <v>171.9435</v>
      </c>
      <c r="R476" s="14" t="str" cm="1">
        <f t="array" ref="R476">IF(AND(Q475&gt;1000,Q476&lt;2),INDEX(V:V,MATCH(R475,V:V,0)+1,0),R475)</f>
        <v>언</v>
      </c>
      <c r="S476" s="14" t="str">
        <f t="shared" si="72"/>
        <v>1E+100</v>
      </c>
      <c r="T476" s="29">
        <f t="shared" si="73"/>
        <v>47880000000</v>
      </c>
      <c r="U476" s="29"/>
    </row>
    <row r="477" spans="5:21" x14ac:dyDescent="0.3">
      <c r="E477" s="14">
        <v>469</v>
      </c>
      <c r="F47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71"/>
        <v>257.9153언</v>
      </c>
      <c r="P477" s="15">
        <f t="shared" si="74"/>
        <v>2.579153E+102</v>
      </c>
      <c r="Q477" s="15">
        <f t="shared" si="79"/>
        <v>257.9153</v>
      </c>
      <c r="R477" s="14" t="str" cm="1">
        <f t="array" ref="R477">IF(AND(Q476&gt;1000,Q477&lt;2),INDEX(V:V,MATCH(R476,V:V,0)+1,0),R476)</f>
        <v>언</v>
      </c>
      <c r="S477" s="14" t="str">
        <f t="shared" si="72"/>
        <v>1E+100</v>
      </c>
      <c r="T477" s="29">
        <f t="shared" si="73"/>
        <v>47890000000</v>
      </c>
      <c r="U477" s="29"/>
    </row>
    <row r="478" spans="5:21" x14ac:dyDescent="0.3">
      <c r="E478" s="14">
        <v>470</v>
      </c>
      <c r="F47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71"/>
        <v>386.873언</v>
      </c>
      <c r="P478" s="15">
        <f t="shared" si="74"/>
        <v>3.8687300000000002E+102</v>
      </c>
      <c r="Q478" s="15">
        <f t="shared" si="79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72"/>
        <v>1E+100</v>
      </c>
      <c r="T478" s="29">
        <f t="shared" si="73"/>
        <v>47900000000</v>
      </c>
      <c r="U478" s="29"/>
    </row>
    <row r="479" spans="5:21" x14ac:dyDescent="0.3">
      <c r="E479" s="14">
        <v>471</v>
      </c>
      <c r="F47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71"/>
        <v>580.3095언</v>
      </c>
      <c r="P479" s="15">
        <f t="shared" si="74"/>
        <v>5.8030949999999997E+102</v>
      </c>
      <c r="Q479" s="15">
        <f t="shared" si="79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72"/>
        <v>1E+100</v>
      </c>
      <c r="T479" s="29">
        <f t="shared" si="73"/>
        <v>47910000000</v>
      </c>
      <c r="U479" s="29"/>
    </row>
    <row r="480" spans="5:21" x14ac:dyDescent="0.3">
      <c r="E480" s="14">
        <v>472</v>
      </c>
      <c r="F48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71"/>
        <v>870.4643언</v>
      </c>
      <c r="P480" s="15">
        <f t="shared" si="74"/>
        <v>8.7046430000000003E+102</v>
      </c>
      <c r="Q480" s="15">
        <f t="shared" si="79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72"/>
        <v>1E+100</v>
      </c>
      <c r="T480" s="29">
        <f t="shared" si="73"/>
        <v>47920000000</v>
      </c>
      <c r="U480" s="29"/>
    </row>
    <row r="481" spans="5:21" x14ac:dyDescent="0.3">
      <c r="E481" s="14">
        <v>473</v>
      </c>
      <c r="F48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71"/>
        <v>1305.6965언</v>
      </c>
      <c r="P481" s="15">
        <f t="shared" si="74"/>
        <v>1.3056965000000001E+103</v>
      </c>
      <c r="Q481" s="15">
        <f t="shared" si="79"/>
        <v>1305.6965</v>
      </c>
      <c r="R481" s="14" t="str" cm="1">
        <f t="array" ref="R481">IF(AND(Q480&gt;1000,Q481&lt;2),INDEX(V:V,MATCH(R480,V:V,0)+1,0),R480)</f>
        <v>언</v>
      </c>
      <c r="S481" s="14" t="str">
        <f t="shared" si="72"/>
        <v>1E+100</v>
      </c>
      <c r="T481" s="29">
        <f t="shared" si="73"/>
        <v>47930000000</v>
      </c>
      <c r="U481" s="29"/>
    </row>
    <row r="482" spans="5:21" x14ac:dyDescent="0.3">
      <c r="E482" s="14">
        <v>474</v>
      </c>
      <c r="F48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71"/>
        <v>1958.5448언</v>
      </c>
      <c r="P482" s="15">
        <f t="shared" si="74"/>
        <v>1.9585447999999998E+103</v>
      </c>
      <c r="Q482" s="15">
        <f t="shared" si="79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72"/>
        <v>1E+100</v>
      </c>
      <c r="T482" s="29">
        <f t="shared" si="73"/>
        <v>47940000000</v>
      </c>
      <c r="U482" s="29"/>
    </row>
    <row r="483" spans="5:21" x14ac:dyDescent="0.3">
      <c r="E483" s="14">
        <v>475</v>
      </c>
      <c r="F48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71"/>
        <v>2937.8172언</v>
      </c>
      <c r="P483" s="15">
        <f t="shared" si="74"/>
        <v>2.9378171999999999E+103</v>
      </c>
      <c r="Q483" s="15">
        <f t="shared" si="79"/>
        <v>2937.8172</v>
      </c>
      <c r="R483" s="14" t="str" cm="1">
        <f t="array" ref="R483">IF(AND(Q482&gt;1000,Q483&lt;2),INDEX(V:V,MATCH(R482,V:V,0)+1,0),R482)</f>
        <v>언</v>
      </c>
      <c r="S483" s="14" t="str">
        <f t="shared" si="72"/>
        <v>1E+100</v>
      </c>
      <c r="T483" s="29">
        <f t="shared" si="73"/>
        <v>47950000000</v>
      </c>
      <c r="U483" s="29"/>
    </row>
    <row r="484" spans="5:21" x14ac:dyDescent="0.3">
      <c r="E484" s="14">
        <v>476</v>
      </c>
      <c r="F48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71"/>
        <v>4406.7258언</v>
      </c>
      <c r="P484" s="15">
        <f t="shared" si="74"/>
        <v>4.4067258000000004E+103</v>
      </c>
      <c r="Q484" s="15">
        <f t="shared" si="79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72"/>
        <v>1E+100</v>
      </c>
      <c r="T484" s="29">
        <f t="shared" si="73"/>
        <v>47960000000</v>
      </c>
      <c r="U484" s="29"/>
    </row>
    <row r="485" spans="5:21" x14ac:dyDescent="0.3">
      <c r="E485" s="14">
        <v>477</v>
      </c>
      <c r="F48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71"/>
        <v>6610.0887언</v>
      </c>
      <c r="P485" s="15">
        <f t="shared" si="74"/>
        <v>6.6100887000000007E+103</v>
      </c>
      <c r="Q485" s="15">
        <f t="shared" si="79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72"/>
        <v>1E+100</v>
      </c>
      <c r="T485" s="29">
        <f t="shared" si="73"/>
        <v>47970000000</v>
      </c>
      <c r="U485" s="29"/>
    </row>
    <row r="486" spans="5:21" x14ac:dyDescent="0.3">
      <c r="E486" s="14">
        <v>478</v>
      </c>
      <c r="F48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71"/>
        <v>9915.1331언</v>
      </c>
      <c r="P486" s="15">
        <f t="shared" si="74"/>
        <v>9.9151330999999995E+103</v>
      </c>
      <c r="Q486" s="15">
        <f t="shared" si="79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72"/>
        <v>1E+100</v>
      </c>
      <c r="T486" s="29">
        <f t="shared" si="73"/>
        <v>47980000000</v>
      </c>
      <c r="U486" s="29"/>
    </row>
    <row r="487" spans="5:21" x14ac:dyDescent="0.3">
      <c r="E487" s="14">
        <v>479</v>
      </c>
      <c r="F487" s="6" t="str">
        <f t="shared" ref="F487:F496" si="80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81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2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83">Q487&amp;R487</f>
        <v>1.4873승</v>
      </c>
      <c r="P487" s="15">
        <f t="shared" ref="P487:P496" si="84">Q487*S487</f>
        <v>1.4873000000000001E+104</v>
      </c>
      <c r="Q487" s="15">
        <f t="shared" si="79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72"/>
        <v>1E+104</v>
      </c>
      <c r="T487" s="29">
        <f t="shared" ref="T487:T496" si="85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83"/>
        <v>2.231승</v>
      </c>
      <c r="P488" s="15">
        <f t="shared" si="84"/>
        <v>2.2310000000000004E+104</v>
      </c>
      <c r="Q488" s="15">
        <f t="shared" si="79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72"/>
        <v>1E+104</v>
      </c>
      <c r="T488" s="29">
        <f t="shared" si="85"/>
        <v>48000000000</v>
      </c>
      <c r="U488" s="29"/>
    </row>
    <row r="489" spans="5:21" x14ac:dyDescent="0.3">
      <c r="E489" s="14">
        <v>481</v>
      </c>
      <c r="F489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83"/>
        <v>3.3465승</v>
      </c>
      <c r="P489" s="15">
        <f t="shared" si="84"/>
        <v>3.3464999999999997E+104</v>
      </c>
      <c r="Q489" s="15">
        <f t="shared" si="79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72"/>
        <v>1E+104</v>
      </c>
      <c r="T489" s="29">
        <f t="shared" si="85"/>
        <v>48110000000</v>
      </c>
      <c r="U489" s="29"/>
    </row>
    <row r="490" spans="5:21" x14ac:dyDescent="0.3">
      <c r="E490" s="14">
        <v>482</v>
      </c>
      <c r="F490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83"/>
        <v>5.0198승</v>
      </c>
      <c r="P490" s="15">
        <f t="shared" si="84"/>
        <v>5.0198000000000001E+104</v>
      </c>
      <c r="Q490" s="15">
        <f t="shared" si="79"/>
        <v>5.0198</v>
      </c>
      <c r="R490" s="14" t="str" cm="1">
        <f t="array" ref="R490">IF(AND(Q489&gt;1000,Q490&lt;2),INDEX(V:V,MATCH(R489,V:V,0)+1,0),R489)</f>
        <v>승</v>
      </c>
      <c r="S490" s="14" t="str">
        <f t="shared" si="72"/>
        <v>1E+104</v>
      </c>
      <c r="T490" s="29">
        <f t="shared" si="85"/>
        <v>48120000000</v>
      </c>
    </row>
    <row r="491" spans="5:21" x14ac:dyDescent="0.3">
      <c r="E491" s="14">
        <v>483</v>
      </c>
      <c r="F491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83"/>
        <v>7.5297승</v>
      </c>
      <c r="P491" s="15">
        <f t="shared" si="84"/>
        <v>7.5297000000000004E+104</v>
      </c>
      <c r="Q491" s="15">
        <f t="shared" si="79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72"/>
        <v>1E+104</v>
      </c>
      <c r="T491" s="29">
        <f t="shared" si="85"/>
        <v>48130000000</v>
      </c>
    </row>
    <row r="492" spans="5:21" x14ac:dyDescent="0.3">
      <c r="E492" s="14">
        <v>484</v>
      </c>
      <c r="F492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83"/>
        <v>11.2946승</v>
      </c>
      <c r="P492" s="15">
        <f t="shared" si="84"/>
        <v>1.12946E+105</v>
      </c>
      <c r="Q492" s="15">
        <f t="shared" si="79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72"/>
        <v>1E+104</v>
      </c>
      <c r="T492" s="29">
        <f t="shared" si="85"/>
        <v>48140000000</v>
      </c>
    </row>
    <row r="493" spans="5:21" x14ac:dyDescent="0.3">
      <c r="E493" s="14">
        <v>485</v>
      </c>
      <c r="F493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83"/>
        <v>16.9419승</v>
      </c>
      <c r="P493" s="15">
        <f t="shared" si="84"/>
        <v>1.6941899999999999E+105</v>
      </c>
      <c r="Q493" s="15">
        <f t="shared" si="79"/>
        <v>16.9419</v>
      </c>
      <c r="R493" s="14" t="str" cm="1">
        <f t="array" ref="R493">IF(AND(Q492&gt;1000,Q493&lt;2),INDEX(V:V,MATCH(R492,V:V,0)+1,0),R492)</f>
        <v>승</v>
      </c>
      <c r="S493" s="14" t="str">
        <f t="shared" si="72"/>
        <v>1E+104</v>
      </c>
      <c r="T493" s="29">
        <f t="shared" si="85"/>
        <v>48150000000</v>
      </c>
    </row>
    <row r="494" spans="5:21" x14ac:dyDescent="0.3">
      <c r="E494" s="14">
        <v>486</v>
      </c>
      <c r="F494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83"/>
        <v>25.4129승</v>
      </c>
      <c r="P494" s="15">
        <f t="shared" si="84"/>
        <v>2.5412900000000001E+105</v>
      </c>
      <c r="Q494" s="15">
        <f t="shared" si="79"/>
        <v>25.4129</v>
      </c>
      <c r="R494" s="14" t="str" cm="1">
        <f t="array" ref="R494">IF(AND(Q493&gt;1000,Q494&lt;2),INDEX(V:V,MATCH(R493,V:V,0)+1,0),R493)</f>
        <v>승</v>
      </c>
      <c r="S494" s="14" t="str">
        <f t="shared" si="72"/>
        <v>1E+104</v>
      </c>
      <c r="T494" s="29">
        <f t="shared" si="85"/>
        <v>48160000000</v>
      </c>
    </row>
    <row r="495" spans="5:21" x14ac:dyDescent="0.3">
      <c r="E495" s="14">
        <v>487</v>
      </c>
      <c r="F495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83"/>
        <v>38.1194승</v>
      </c>
      <c r="P495" s="15">
        <f t="shared" si="84"/>
        <v>3.8119400000000004E+105</v>
      </c>
      <c r="Q495" s="15">
        <f t="shared" si="79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72"/>
        <v>1E+104</v>
      </c>
      <c r="T495" s="29">
        <f t="shared" si="85"/>
        <v>48170000000</v>
      </c>
    </row>
    <row r="496" spans="5:21" x14ac:dyDescent="0.3">
      <c r="E496" s="14">
        <v>488</v>
      </c>
      <c r="F496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83"/>
        <v>57.1791승</v>
      </c>
      <c r="P496" s="15">
        <f t="shared" si="84"/>
        <v>5.7179100000000003E+105</v>
      </c>
      <c r="Q496" s="15">
        <f t="shared" si="79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72"/>
        <v>1E+104</v>
      </c>
      <c r="T496" s="29">
        <f t="shared" si="85"/>
        <v>48180000000</v>
      </c>
    </row>
    <row r="497" spans="5:20" x14ac:dyDescent="0.3">
      <c r="E497" s="14">
        <v>489</v>
      </c>
      <c r="F497" s="6" t="str">
        <f t="shared" ref="F497:F531" si="86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87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88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89">Q497&amp;R497</f>
        <v>85.7687승</v>
      </c>
      <c r="P497" s="15">
        <f t="shared" ref="P497:P510" si="90">Q497*S497</f>
        <v>8.5768700000000006E+105</v>
      </c>
      <c r="Q497" s="15">
        <f t="shared" si="79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72"/>
        <v>1E+104</v>
      </c>
      <c r="T497" s="29">
        <f t="shared" ref="T497:T510" si="91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89"/>
        <v>128.6531승</v>
      </c>
      <c r="P498" s="15">
        <f t="shared" si="90"/>
        <v>1.2865309999999999E+106</v>
      </c>
      <c r="Q498" s="15">
        <f t="shared" si="79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72"/>
        <v>1E+104</v>
      </c>
      <c r="T498" s="29">
        <f t="shared" si="91"/>
        <v>48200000000</v>
      </c>
    </row>
    <row r="499" spans="5:20" x14ac:dyDescent="0.3">
      <c r="E499" s="14">
        <v>491</v>
      </c>
      <c r="F499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89"/>
        <v>192.9797승</v>
      </c>
      <c r="P499" s="15">
        <f t="shared" si="90"/>
        <v>1.9297970000000002E+106</v>
      </c>
      <c r="Q499" s="15">
        <f t="shared" si="79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72"/>
        <v>1E+104</v>
      </c>
      <c r="T499" s="29">
        <f t="shared" si="91"/>
        <v>48210000000</v>
      </c>
    </row>
    <row r="500" spans="5:20" x14ac:dyDescent="0.3">
      <c r="E500" s="14">
        <v>492</v>
      </c>
      <c r="F500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89"/>
        <v>289.4696승</v>
      </c>
      <c r="P500" s="15">
        <f t="shared" si="90"/>
        <v>2.8946959999999996E+106</v>
      </c>
      <c r="Q500" s="15">
        <f t="shared" si="79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72"/>
        <v>1E+104</v>
      </c>
      <c r="T500" s="29">
        <f t="shared" si="91"/>
        <v>48220000000</v>
      </c>
    </row>
    <row r="501" spans="5:20" x14ac:dyDescent="0.3">
      <c r="E501" s="14">
        <v>493</v>
      </c>
      <c r="F501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89"/>
        <v>434.2044승</v>
      </c>
      <c r="P501" s="15">
        <f t="shared" si="90"/>
        <v>4.3420440000000004E+106</v>
      </c>
      <c r="Q501" s="15">
        <f t="shared" si="79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72"/>
        <v>1E+104</v>
      </c>
      <c r="T501" s="29">
        <f t="shared" si="91"/>
        <v>48230000000</v>
      </c>
    </row>
    <row r="502" spans="5:20" x14ac:dyDescent="0.3">
      <c r="E502" s="14">
        <v>494</v>
      </c>
      <c r="F502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89"/>
        <v>651.3066승</v>
      </c>
      <c r="P502" s="15">
        <f t="shared" si="90"/>
        <v>6.5130660000000003E+106</v>
      </c>
      <c r="Q502" s="15">
        <f t="shared" si="79"/>
        <v>651.3066</v>
      </c>
      <c r="R502" s="14" t="str" cm="1">
        <f t="array" ref="R502">IF(AND(Q501&gt;1000,Q502&lt;2),INDEX(V:V,MATCH(R501,V:V,0)+1,0),R501)</f>
        <v>승</v>
      </c>
      <c r="S502" s="14" t="str">
        <f t="shared" si="72"/>
        <v>1E+104</v>
      </c>
      <c r="T502" s="29">
        <f t="shared" si="91"/>
        <v>48240000000</v>
      </c>
    </row>
    <row r="503" spans="5:20" x14ac:dyDescent="0.3">
      <c r="E503" s="14">
        <v>495</v>
      </c>
      <c r="F503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89"/>
        <v>976.9599승</v>
      </c>
      <c r="P503" s="15">
        <f t="shared" si="90"/>
        <v>9.7695989999999992E+106</v>
      </c>
      <c r="Q503" s="15">
        <f t="shared" si="79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72"/>
        <v>1E+104</v>
      </c>
      <c r="T503" s="29">
        <f t="shared" si="91"/>
        <v>48250000000</v>
      </c>
    </row>
    <row r="504" spans="5:20" x14ac:dyDescent="0.3">
      <c r="E504" s="14">
        <v>496</v>
      </c>
      <c r="F504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89"/>
        <v>1465.4399승</v>
      </c>
      <c r="P504" s="15">
        <f t="shared" si="90"/>
        <v>1.4654399000000001E+107</v>
      </c>
      <c r="Q504" s="15">
        <f t="shared" si="79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72"/>
        <v>1E+104</v>
      </c>
      <c r="T504" s="29">
        <f t="shared" si="91"/>
        <v>48360000000</v>
      </c>
    </row>
    <row r="505" spans="5:20" x14ac:dyDescent="0.3">
      <c r="E505" s="14">
        <v>497</v>
      </c>
      <c r="F505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89"/>
        <v>2198.1599승</v>
      </c>
      <c r="P505" s="15">
        <f t="shared" si="90"/>
        <v>2.1981599E+107</v>
      </c>
      <c r="Q505" s="15">
        <f t="shared" si="79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72"/>
        <v>1E+104</v>
      </c>
      <c r="T505" s="29">
        <f t="shared" si="91"/>
        <v>48370000000</v>
      </c>
    </row>
    <row r="506" spans="5:20" x14ac:dyDescent="0.3">
      <c r="E506" s="14">
        <v>498</v>
      </c>
      <c r="F506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89"/>
        <v>3297.2399승</v>
      </c>
      <c r="P506" s="15">
        <f t="shared" si="90"/>
        <v>3.2972398999999997E+107</v>
      </c>
      <c r="Q506" s="15">
        <f t="shared" si="79"/>
        <v>3297.2399</v>
      </c>
      <c r="R506" s="14" t="str" cm="1">
        <f t="array" ref="R506">IF(AND(Q505&gt;1000,Q506&lt;2),INDEX(V:V,MATCH(R505,V:V,0)+1,0),R505)</f>
        <v>승</v>
      </c>
      <c r="S506" s="14" t="str">
        <f t="shared" si="72"/>
        <v>1E+104</v>
      </c>
      <c r="T506" s="29">
        <f t="shared" si="91"/>
        <v>48380000000</v>
      </c>
    </row>
    <row r="507" spans="5:20" x14ac:dyDescent="0.3">
      <c r="E507" s="14">
        <v>499</v>
      </c>
      <c r="F507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89"/>
        <v>4945.8599승</v>
      </c>
      <c r="P507" s="15">
        <f t="shared" si="90"/>
        <v>4.9458599000000006E+107</v>
      </c>
      <c r="Q507" s="15">
        <f t="shared" si="79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72"/>
        <v>1E+104</v>
      </c>
      <c r="T507" s="29">
        <f t="shared" si="91"/>
        <v>48390000000</v>
      </c>
    </row>
    <row r="508" spans="5:20" x14ac:dyDescent="0.3">
      <c r="E508" s="14">
        <v>500</v>
      </c>
      <c r="F508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89"/>
        <v>7418.7899승</v>
      </c>
      <c r="P508" s="15">
        <f t="shared" si="90"/>
        <v>7.4187898999999994E+107</v>
      </c>
      <c r="Q508" s="15">
        <f t="shared" si="79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72"/>
        <v>1E+104</v>
      </c>
      <c r="T508" s="29">
        <f t="shared" si="91"/>
        <v>48400000000</v>
      </c>
    </row>
    <row r="509" spans="5:20" x14ac:dyDescent="0.3">
      <c r="E509" s="14">
        <v>501</v>
      </c>
      <c r="F509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89"/>
        <v>1.1129마</v>
      </c>
      <c r="P509" s="15">
        <f t="shared" si="90"/>
        <v>1.1129E+108</v>
      </c>
      <c r="Q509" s="15">
        <f t="shared" si="79"/>
        <v>1.1129</v>
      </c>
      <c r="R509" s="14" t="str" cm="1">
        <f t="array" ref="R509">IF(AND(Q508&gt;1000,Q509&lt;2),INDEX(V:V,MATCH(R508,V:V,0)+1,0),R508)</f>
        <v>마</v>
      </c>
      <c r="S509" s="14" t="str">
        <f t="shared" si="72"/>
        <v>1E+108</v>
      </c>
      <c r="T509" s="29">
        <f t="shared" si="91"/>
        <v>49910000000</v>
      </c>
    </row>
    <row r="510" spans="5:20" x14ac:dyDescent="0.3">
      <c r="E510" s="14">
        <v>502</v>
      </c>
      <c r="F510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89"/>
        <v>1.6694마</v>
      </c>
      <c r="P510" s="15">
        <f t="shared" si="90"/>
        <v>1.6694000000000002E+108</v>
      </c>
      <c r="Q510" s="15">
        <f t="shared" si="79"/>
        <v>1.6694</v>
      </c>
      <c r="R510" s="14" t="str" cm="1">
        <f t="array" ref="R510">IF(AND(Q509&gt;1000,Q510&lt;2),INDEX(V:V,MATCH(R509,V:V,0)+1,0),R509)</f>
        <v>마</v>
      </c>
      <c r="S510" s="14" t="str">
        <f t="shared" si="72"/>
        <v>1E+108</v>
      </c>
      <c r="T510" s="29">
        <f t="shared" si="91"/>
        <v>49920000000</v>
      </c>
    </row>
    <row r="511" spans="5:20" x14ac:dyDescent="0.3">
      <c r="E511" s="14">
        <v>503</v>
      </c>
      <c r="F511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92">Q511&amp;R511</f>
        <v>2.5041마</v>
      </c>
      <c r="P511" s="15">
        <f t="shared" ref="P511:P531" si="93">Q511*S511</f>
        <v>2.5041000000000005E+108</v>
      </c>
      <c r="Q511" s="15">
        <f t="shared" si="79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72"/>
        <v>1E+108</v>
      </c>
      <c r="T511" s="29">
        <f t="shared" ref="T511:T531" si="94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92"/>
        <v>3.7562마</v>
      </c>
      <c r="P512" s="15">
        <f t="shared" si="93"/>
        <v>3.7562000000000002E+108</v>
      </c>
      <c r="Q512" s="15">
        <f t="shared" si="79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72"/>
        <v>1E+108</v>
      </c>
      <c r="T512" s="29">
        <f t="shared" si="94"/>
        <v>49940000000</v>
      </c>
    </row>
    <row r="513" spans="5:20" x14ac:dyDescent="0.3">
      <c r="E513" s="14">
        <v>505</v>
      </c>
      <c r="F513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92"/>
        <v>5.6343마</v>
      </c>
      <c r="P513" s="15">
        <f t="shared" si="93"/>
        <v>5.6342999999999996E+108</v>
      </c>
      <c r="Q513" s="15">
        <f t="shared" si="79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72"/>
        <v>1E+108</v>
      </c>
      <c r="T513" s="29">
        <f t="shared" si="94"/>
        <v>49950000000</v>
      </c>
    </row>
    <row r="514" spans="5:20" x14ac:dyDescent="0.3">
      <c r="E514" s="14">
        <v>506</v>
      </c>
      <c r="F514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92"/>
        <v>8.4515마</v>
      </c>
      <c r="P514" s="15">
        <f t="shared" si="93"/>
        <v>8.4514999999999998E+108</v>
      </c>
      <c r="Q514" s="15">
        <f t="shared" si="79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72"/>
        <v>1E+108</v>
      </c>
      <c r="T514" s="29">
        <f t="shared" si="94"/>
        <v>49960000000</v>
      </c>
    </row>
    <row r="515" spans="5:20" x14ac:dyDescent="0.3">
      <c r="E515" s="14">
        <v>507</v>
      </c>
      <c r="F515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92"/>
        <v>12.6773마</v>
      </c>
      <c r="P515" s="15">
        <f t="shared" si="93"/>
        <v>1.26773E+109</v>
      </c>
      <c r="Q515" s="15">
        <f t="shared" si="79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72"/>
        <v>1E+108</v>
      </c>
      <c r="T515" s="29">
        <f t="shared" si="94"/>
        <v>49970000000</v>
      </c>
    </row>
    <row r="516" spans="5:20" x14ac:dyDescent="0.3">
      <c r="E516" s="14">
        <v>508</v>
      </c>
      <c r="F516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92"/>
        <v>19.016마</v>
      </c>
      <c r="P516" s="15">
        <f t="shared" si="93"/>
        <v>1.9015999999999998E+109</v>
      </c>
      <c r="Q516" s="15">
        <f t="shared" si="79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72"/>
        <v>1E+108</v>
      </c>
      <c r="T516" s="29">
        <f t="shared" si="94"/>
        <v>49980000000</v>
      </c>
    </row>
    <row r="517" spans="5:20" x14ac:dyDescent="0.3">
      <c r="E517" s="14">
        <v>509</v>
      </c>
      <c r="F517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92"/>
        <v>28.524마</v>
      </c>
      <c r="P517" s="15">
        <f t="shared" si="93"/>
        <v>2.8524000000000002E+109</v>
      </c>
      <c r="Q517" s="15">
        <f t="shared" si="79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72"/>
        <v>1E+108</v>
      </c>
      <c r="T517" s="29">
        <f t="shared" si="94"/>
        <v>49990000000</v>
      </c>
    </row>
    <row r="518" spans="5:20" x14ac:dyDescent="0.3">
      <c r="E518" s="14">
        <v>510</v>
      </c>
      <c r="F518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92"/>
        <v>42.786마</v>
      </c>
      <c r="P518" s="15">
        <f t="shared" si="93"/>
        <v>4.2786000000000007E+109</v>
      </c>
      <c r="Q518" s="15">
        <f t="shared" si="79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72"/>
        <v>1E+108</v>
      </c>
      <c r="T518" s="29">
        <f t="shared" si="94"/>
        <v>50000000000</v>
      </c>
    </row>
    <row r="519" spans="5:20" x14ac:dyDescent="0.3">
      <c r="E519" s="14">
        <v>511</v>
      </c>
      <c r="F519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92"/>
        <v>64.179마</v>
      </c>
      <c r="P519" s="15">
        <f t="shared" si="93"/>
        <v>6.4179000000000006E+109</v>
      </c>
      <c r="Q519" s="15">
        <f t="shared" si="79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72"/>
        <v>1E+108</v>
      </c>
      <c r="T519" s="29">
        <f t="shared" si="94"/>
        <v>50110000000</v>
      </c>
    </row>
    <row r="520" spans="5:20" x14ac:dyDescent="0.3">
      <c r="E520" s="14">
        <v>512</v>
      </c>
      <c r="F520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92"/>
        <v>96.2685마</v>
      </c>
      <c r="P520" s="15">
        <f t="shared" si="93"/>
        <v>9.6268500000000009E+109</v>
      </c>
      <c r="Q520" s="15">
        <f t="shared" si="79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72"/>
        <v>1E+108</v>
      </c>
      <c r="T520" s="29">
        <f t="shared" si="94"/>
        <v>50120000000</v>
      </c>
    </row>
    <row r="521" spans="5:20" x14ac:dyDescent="0.3">
      <c r="E521" s="14">
        <v>513</v>
      </c>
      <c r="F521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92"/>
        <v>144.4028마</v>
      </c>
      <c r="P521" s="15">
        <f t="shared" si="93"/>
        <v>1.4440280000000001E+110</v>
      </c>
      <c r="Q521" s="15">
        <f t="shared" si="79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43" si="95">VLOOKUP(R521,V:Y,4,FALSE)</f>
        <v>1E+108</v>
      </c>
      <c r="T521" s="29">
        <f t="shared" si="94"/>
        <v>50130000000</v>
      </c>
    </row>
    <row r="522" spans="5:20" x14ac:dyDescent="0.3">
      <c r="E522" s="14">
        <v>514</v>
      </c>
      <c r="F522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92"/>
        <v>216.6042마</v>
      </c>
      <c r="P522" s="15">
        <f t="shared" si="93"/>
        <v>2.166042E+110</v>
      </c>
      <c r="Q522" s="15">
        <f t="shared" si="79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95"/>
        <v>1E+108</v>
      </c>
      <c r="T522" s="29">
        <f t="shared" si="94"/>
        <v>50140000000</v>
      </c>
    </row>
    <row r="523" spans="5:20" x14ac:dyDescent="0.3">
      <c r="E523" s="14">
        <v>515</v>
      </c>
      <c r="F523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549" si="96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92"/>
        <v>324.9063마</v>
      </c>
      <c r="P523" s="15">
        <f t="shared" si="93"/>
        <v>3.2490629999999998E+110</v>
      </c>
      <c r="Q523" s="15">
        <f t="shared" si="79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95"/>
        <v>1E+108</v>
      </c>
      <c r="T523" s="29">
        <f t="shared" si="94"/>
        <v>50150000000</v>
      </c>
    </row>
    <row r="524" spans="5:20" x14ac:dyDescent="0.3">
      <c r="E524" s="14">
        <v>516</v>
      </c>
      <c r="F524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92"/>
        <v>487.3595마</v>
      </c>
      <c r="P524" s="15">
        <f t="shared" si="93"/>
        <v>4.8735950000000001E+110</v>
      </c>
      <c r="Q524" s="15">
        <f t="shared" si="79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95"/>
        <v>1E+108</v>
      </c>
      <c r="T524" s="29">
        <f t="shared" si="94"/>
        <v>50160000000</v>
      </c>
    </row>
    <row r="525" spans="5:20" x14ac:dyDescent="0.3">
      <c r="E525" s="14">
        <v>517</v>
      </c>
      <c r="F525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92"/>
        <v>731.0393마</v>
      </c>
      <c r="P525" s="15">
        <f t="shared" si="93"/>
        <v>7.3103930000000011E+110</v>
      </c>
      <c r="Q525" s="15">
        <f t="shared" si="79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95"/>
        <v>1E+108</v>
      </c>
      <c r="T525" s="29">
        <f t="shared" si="94"/>
        <v>50170000000</v>
      </c>
    </row>
    <row r="526" spans="5:20" x14ac:dyDescent="0.3">
      <c r="E526" s="14">
        <v>518</v>
      </c>
      <c r="F526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92"/>
        <v>1096.559마</v>
      </c>
      <c r="P526" s="15">
        <f t="shared" si="93"/>
        <v>1.096559E+111</v>
      </c>
      <c r="Q526" s="15">
        <f t="shared" si="79"/>
        <v>1096.559</v>
      </c>
      <c r="R526" s="14" t="str" cm="1">
        <f t="array" ref="R526">IF(AND(Q525&gt;1000,Q526&lt;2),INDEX(V:V,MATCH(R525,V:V,0)+1,0),R525)</f>
        <v>마</v>
      </c>
      <c r="S526" s="14" t="str">
        <f t="shared" si="95"/>
        <v>1E+108</v>
      </c>
      <c r="T526" s="29">
        <f t="shared" si="94"/>
        <v>50180000000</v>
      </c>
    </row>
    <row r="527" spans="5:20" x14ac:dyDescent="0.3">
      <c r="E527" s="14">
        <v>519</v>
      </c>
      <c r="F527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92"/>
        <v>1644.8385마</v>
      </c>
      <c r="P527" s="15">
        <f t="shared" si="93"/>
        <v>1.6448385000000001E+111</v>
      </c>
      <c r="Q527" s="15">
        <f t="shared" si="79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95"/>
        <v>1E+108</v>
      </c>
      <c r="T527" s="29">
        <f t="shared" si="94"/>
        <v>50190000000</v>
      </c>
    </row>
    <row r="528" spans="5:20" x14ac:dyDescent="0.3">
      <c r="E528" s="14">
        <v>520</v>
      </c>
      <c r="F528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92"/>
        <v>2467.2578마</v>
      </c>
      <c r="P528" s="15">
        <f t="shared" si="93"/>
        <v>2.4672578000000004E+111</v>
      </c>
      <c r="Q528" s="15">
        <f t="shared" si="79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95"/>
        <v>1E+108</v>
      </c>
      <c r="T528" s="29">
        <f t="shared" si="94"/>
        <v>50200000000</v>
      </c>
    </row>
    <row r="529" spans="5:20" x14ac:dyDescent="0.3">
      <c r="E529" s="14">
        <v>521</v>
      </c>
      <c r="F529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92"/>
        <v>3700.8867마</v>
      </c>
      <c r="P529" s="15">
        <f t="shared" si="93"/>
        <v>3.7008867000000001E+111</v>
      </c>
      <c r="Q529" s="15">
        <f t="shared" si="79"/>
        <v>3700.8867</v>
      </c>
      <c r="R529" s="14" t="str" cm="1">
        <f t="array" ref="R529">IF(AND(Q528&gt;1000,Q529&lt;2),INDEX(V:V,MATCH(R528,V:V,0)+1,0),R528)</f>
        <v>마</v>
      </c>
      <c r="S529" s="14" t="str">
        <f t="shared" si="95"/>
        <v>1E+108</v>
      </c>
      <c r="T529" s="29">
        <f t="shared" si="94"/>
        <v>50210000000</v>
      </c>
    </row>
    <row r="530" spans="5:20" x14ac:dyDescent="0.3">
      <c r="E530" s="14">
        <v>522</v>
      </c>
      <c r="F530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92"/>
        <v>5551.3301마</v>
      </c>
      <c r="P530" s="15">
        <f t="shared" si="93"/>
        <v>5.5513301000000007E+111</v>
      </c>
      <c r="Q530" s="15">
        <f t="shared" si="79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95"/>
        <v>1E+108</v>
      </c>
      <c r="T530" s="29">
        <f t="shared" si="94"/>
        <v>50220000000</v>
      </c>
    </row>
    <row r="531" spans="5:20" x14ac:dyDescent="0.3">
      <c r="E531" s="14">
        <v>523</v>
      </c>
      <c r="F531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92"/>
        <v>8326.9952마</v>
      </c>
      <c r="P531" s="15">
        <f t="shared" si="93"/>
        <v>8.3269951999999994E+111</v>
      </c>
      <c r="Q531" s="15">
        <f t="shared" si="79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95"/>
        <v>1E+108</v>
      </c>
      <c r="T531" s="29">
        <f t="shared" si="94"/>
        <v>50230000000</v>
      </c>
    </row>
    <row r="532" spans="5:20" x14ac:dyDescent="0.3">
      <c r="E532" s="14">
        <v>524</v>
      </c>
      <c r="F532" s="6" t="str">
        <f t="shared" ref="F532:F543" si="97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98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99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00">Q532&amp;R532</f>
        <v>1.2491살</v>
      </c>
      <c r="P532" s="15">
        <f t="shared" ref="P532:P543" si="101">Q532*S532</f>
        <v>1.2491E+112</v>
      </c>
      <c r="Q532" s="15">
        <f t="shared" si="79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95"/>
        <v>1E+112</v>
      </c>
      <c r="T532" s="29">
        <f t="shared" ref="T532:T543" si="102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00"/>
        <v>1.8737살</v>
      </c>
      <c r="P533" s="15">
        <f t="shared" si="101"/>
        <v>1.8736999999999998E+112</v>
      </c>
      <c r="Q533" s="15">
        <f t="shared" si="79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95"/>
        <v>1E+112</v>
      </c>
      <c r="T533" s="29">
        <f t="shared" si="102"/>
        <v>50250000000</v>
      </c>
    </row>
    <row r="534" spans="5:20" x14ac:dyDescent="0.3">
      <c r="E534" s="14">
        <v>526</v>
      </c>
      <c r="F534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00"/>
        <v>2.8106살</v>
      </c>
      <c r="P534" s="15">
        <f t="shared" si="101"/>
        <v>2.8106000000000003E+112</v>
      </c>
      <c r="Q534" s="15">
        <f t="shared" si="79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95"/>
        <v>1E+112</v>
      </c>
      <c r="T534" s="29">
        <f t="shared" si="102"/>
        <v>50360000000</v>
      </c>
    </row>
    <row r="535" spans="5:20" x14ac:dyDescent="0.3">
      <c r="E535" s="14">
        <v>527</v>
      </c>
      <c r="F535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00"/>
        <v>4.2159살</v>
      </c>
      <c r="P535" s="15">
        <f t="shared" si="101"/>
        <v>4.2159000000000002E+112</v>
      </c>
      <c r="Q535" s="15">
        <f t="shared" si="79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95"/>
        <v>1E+112</v>
      </c>
      <c r="T535" s="29">
        <f t="shared" si="102"/>
        <v>50370000000</v>
      </c>
    </row>
    <row r="536" spans="5:20" x14ac:dyDescent="0.3">
      <c r="E536" s="14">
        <v>528</v>
      </c>
      <c r="F536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00"/>
        <v>6.3239살</v>
      </c>
      <c r="P536" s="15">
        <f t="shared" si="101"/>
        <v>6.3238999999999998E+112</v>
      </c>
      <c r="Q536" s="15">
        <f t="shared" si="79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95"/>
        <v>1E+112</v>
      </c>
      <c r="T536" s="29">
        <f t="shared" si="102"/>
        <v>50380000000</v>
      </c>
    </row>
    <row r="537" spans="5:20" x14ac:dyDescent="0.3">
      <c r="E537" s="14">
        <v>529</v>
      </c>
      <c r="F537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00"/>
        <v>9.4859살</v>
      </c>
      <c r="P537" s="15">
        <f t="shared" si="101"/>
        <v>9.4858999999999991E+112</v>
      </c>
      <c r="Q537" s="15">
        <f t="shared" si="79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95"/>
        <v>1E+112</v>
      </c>
      <c r="T537" s="29">
        <f t="shared" si="102"/>
        <v>50390000000</v>
      </c>
    </row>
    <row r="538" spans="5:20" x14ac:dyDescent="0.3">
      <c r="E538" s="14">
        <v>530</v>
      </c>
      <c r="F538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00"/>
        <v>14.2289살</v>
      </c>
      <c r="P538" s="15">
        <f t="shared" si="101"/>
        <v>1.4228899999999999E+113</v>
      </c>
      <c r="Q538" s="15">
        <f t="shared" si="79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95"/>
        <v>1E+112</v>
      </c>
      <c r="T538" s="29">
        <f t="shared" si="102"/>
        <v>50400000000</v>
      </c>
    </row>
    <row r="539" spans="5:20" x14ac:dyDescent="0.3">
      <c r="E539" s="14">
        <v>531</v>
      </c>
      <c r="F539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00"/>
        <v>21.3434살</v>
      </c>
      <c r="P539" s="15">
        <f t="shared" si="101"/>
        <v>2.1343399999999998E+113</v>
      </c>
      <c r="Q539" s="15">
        <f t="shared" si="79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95"/>
        <v>1E+112</v>
      </c>
      <c r="T539" s="29">
        <f t="shared" si="102"/>
        <v>50410000000</v>
      </c>
    </row>
    <row r="540" spans="5:20" x14ac:dyDescent="0.3">
      <c r="E540" s="14">
        <v>532</v>
      </c>
      <c r="F540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00"/>
        <v>32.0151살</v>
      </c>
      <c r="P540" s="15">
        <f t="shared" si="101"/>
        <v>3.2015099999999995E+113</v>
      </c>
      <c r="Q540" s="15">
        <f t="shared" si="79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95"/>
        <v>1E+112</v>
      </c>
      <c r="T540" s="29">
        <f t="shared" si="102"/>
        <v>50420000000</v>
      </c>
    </row>
    <row r="541" spans="5:20" x14ac:dyDescent="0.3">
      <c r="E541" s="14">
        <v>533</v>
      </c>
      <c r="F541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00"/>
        <v>48.0227살</v>
      </c>
      <c r="P541" s="15">
        <f t="shared" si="101"/>
        <v>4.8022699999999998E+113</v>
      </c>
      <c r="Q541" s="15">
        <f t="shared" si="79"/>
        <v>48.0227</v>
      </c>
      <c r="R541" s="14" t="str" cm="1">
        <f t="array" ref="R541">IF(AND(Q540&gt;1000,Q541&lt;2),INDEX(V:V,MATCH(R540,V:V,0)+1,0),R540)</f>
        <v>살</v>
      </c>
      <c r="S541" s="14" t="str">
        <f t="shared" si="95"/>
        <v>1E+112</v>
      </c>
      <c r="T541" s="29">
        <f t="shared" si="102"/>
        <v>50430000000</v>
      </c>
    </row>
    <row r="542" spans="5:20" x14ac:dyDescent="0.3">
      <c r="E542" s="14">
        <v>534</v>
      </c>
      <c r="F542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00"/>
        <v>72.0341살</v>
      </c>
      <c r="P542" s="15">
        <f t="shared" si="101"/>
        <v>7.2034100000000006E+113</v>
      </c>
      <c r="Q542" s="15">
        <f t="shared" si="79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95"/>
        <v>1E+112</v>
      </c>
      <c r="T542" s="29">
        <f t="shared" si="102"/>
        <v>50440000000</v>
      </c>
    </row>
    <row r="543" spans="5:20" x14ac:dyDescent="0.3">
      <c r="E543" s="14">
        <v>535</v>
      </c>
      <c r="F543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00"/>
        <v>108.0512살</v>
      </c>
      <c r="P543" s="15">
        <f t="shared" si="101"/>
        <v>1.0805120000000001E+114</v>
      </c>
      <c r="Q543" s="15">
        <f t="shared" si="79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95"/>
        <v>1E+112</v>
      </c>
      <c r="T543" s="29">
        <f t="shared" si="102"/>
        <v>50450000000</v>
      </c>
    </row>
    <row r="544" spans="5:20" x14ac:dyDescent="0.3">
      <c r="E544" s="14">
        <v>536</v>
      </c>
      <c r="F544" s="6" t="str">
        <f t="shared" ref="F544:F549" si="103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04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05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06">Q544&amp;R544</f>
        <v>162.0768살</v>
      </c>
      <c r="P544" s="15">
        <f t="shared" ref="P544:P549" si="107">Q544*S544</f>
        <v>1.6207679999999998E+114</v>
      </c>
      <c r="Q544" s="15">
        <f t="shared" si="79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ref="S544:S549" si="108">VLOOKUP(R544,V:Y,4,FALSE)</f>
        <v>1E+112</v>
      </c>
      <c r="T544" s="29">
        <f t="shared" ref="T544:T549" si="109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06"/>
        <v>243.1152살</v>
      </c>
      <c r="P545" s="15">
        <f t="shared" si="107"/>
        <v>2.4311519999999997E+114</v>
      </c>
      <c r="Q545" s="15">
        <f t="shared" si="79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108"/>
        <v>1E+112</v>
      </c>
      <c r="T545" s="29">
        <f t="shared" si="109"/>
        <v>50470000000</v>
      </c>
    </row>
    <row r="546" spans="5:20" x14ac:dyDescent="0.3">
      <c r="E546" s="14">
        <v>538</v>
      </c>
      <c r="F546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06"/>
        <v>364.6728살</v>
      </c>
      <c r="P546" s="15">
        <f t="shared" si="107"/>
        <v>3.6467279999999995E+114</v>
      </c>
      <c r="Q546" s="15">
        <f t="shared" si="79"/>
        <v>364.6728</v>
      </c>
      <c r="R546" s="14" t="str" cm="1">
        <f t="array" ref="R546">IF(AND(Q545&gt;1000,Q546&lt;2),INDEX(V:V,MATCH(R545,V:V,0)+1,0),R545)</f>
        <v>살</v>
      </c>
      <c r="S546" s="14" t="str">
        <f t="shared" si="108"/>
        <v>1E+112</v>
      </c>
      <c r="T546" s="29">
        <f t="shared" si="109"/>
        <v>50480000000</v>
      </c>
    </row>
    <row r="547" spans="5:20" x14ac:dyDescent="0.3">
      <c r="E547" s="14">
        <v>539</v>
      </c>
      <c r="F547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06"/>
        <v>547.0092살</v>
      </c>
      <c r="P547" s="15">
        <f t="shared" si="107"/>
        <v>5.4700919999999992E+114</v>
      </c>
      <c r="Q547" s="15">
        <f t="shared" si="79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108"/>
        <v>1E+112</v>
      </c>
      <c r="T547" s="29">
        <f t="shared" si="109"/>
        <v>50490000000</v>
      </c>
    </row>
    <row r="548" spans="5:20" x14ac:dyDescent="0.3">
      <c r="E548" s="14">
        <v>540</v>
      </c>
      <c r="F548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06"/>
        <v>820.5138살</v>
      </c>
      <c r="P548" s="15">
        <f t="shared" si="107"/>
        <v>8.2051379999999994E+114</v>
      </c>
      <c r="Q548" s="15">
        <f t="shared" si="79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108"/>
        <v>1E+112</v>
      </c>
      <c r="T548" s="29">
        <f t="shared" si="109"/>
        <v>50500000000</v>
      </c>
    </row>
    <row r="549" spans="5:20" x14ac:dyDescent="0.3">
      <c r="E549" s="14">
        <v>541</v>
      </c>
      <c r="F549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06"/>
        <v>1230.7707살</v>
      </c>
      <c r="P549" s="15">
        <f t="shared" si="107"/>
        <v>1.2307707E+115</v>
      </c>
      <c r="Q549" s="15">
        <f t="shared" si="79"/>
        <v>1230.7707</v>
      </c>
      <c r="R549" s="14" t="str" cm="1">
        <f t="array" ref="R549">IF(AND(Q548&gt;1000,Q549&lt;2),INDEX(V:V,MATCH(R548,V:V,0)+1,0),R548)</f>
        <v>살</v>
      </c>
      <c r="S549" s="14" t="str">
        <f t="shared" si="108"/>
        <v>1E+112</v>
      </c>
      <c r="T549" s="29">
        <f t="shared" si="109"/>
        <v>50610000000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Sheet1</vt:lpstr>
      <vt:lpstr>UnitExchage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2023-05-17T09:55:12Z</dcterms:modified>
</cp:coreProperties>
</file>