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6308039-A44B-44F2-9395-90760D74E18A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Monkey" sheetId="1" r:id="rId1"/>
    <sheet name="Balac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4" i="2" l="1"/>
  <c r="K74" i="2"/>
  <c r="L74" i="2"/>
  <c r="H75" i="2"/>
  <c r="K75" i="2"/>
  <c r="L75" i="2"/>
  <c r="K76" i="2"/>
  <c r="K77" i="2" s="1"/>
  <c r="K78" i="2" s="1"/>
  <c r="K79" i="2" s="1"/>
  <c r="K80" i="2" s="1"/>
  <c r="K81" i="2" s="1"/>
  <c r="K82" i="2" s="1"/>
  <c r="K83" i="2" s="1"/>
  <c r="K84" i="2" s="1"/>
  <c r="L76" i="2"/>
  <c r="L77" i="2"/>
  <c r="L78" i="2"/>
  <c r="L79" i="2"/>
  <c r="L80" i="2"/>
  <c r="L81" i="2"/>
  <c r="L82" i="2"/>
  <c r="L83" i="2"/>
  <c r="L84" i="2"/>
  <c r="H67" i="2"/>
  <c r="K67" i="2"/>
  <c r="K68" i="2" s="1"/>
  <c r="K69" i="2" s="1"/>
  <c r="K70" i="2" s="1"/>
  <c r="K71" i="2" s="1"/>
  <c r="K72" i="2" s="1"/>
  <c r="K73" i="2" s="1"/>
  <c r="L67" i="2"/>
  <c r="H68" i="2"/>
  <c r="L68" i="2"/>
  <c r="L69" i="2"/>
  <c r="L70" i="2"/>
  <c r="L71" i="2"/>
  <c r="L72" i="2"/>
  <c r="L73" i="2"/>
  <c r="G9" i="2"/>
  <c r="K10" i="2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Q40" i="2"/>
  <c r="P40" i="2"/>
  <c r="L40" i="2"/>
  <c r="P39" i="2"/>
  <c r="Q39" i="2" s="1"/>
  <c r="L39" i="2"/>
  <c r="Q38" i="2"/>
  <c r="P38" i="2"/>
  <c r="L38" i="2"/>
  <c r="Q37" i="2"/>
  <c r="P37" i="2"/>
  <c r="L37" i="2"/>
  <c r="Q36" i="2"/>
  <c r="P36" i="2"/>
  <c r="L36" i="2"/>
  <c r="Q35" i="2"/>
  <c r="P35" i="2"/>
  <c r="L35" i="2"/>
  <c r="Q34" i="2"/>
  <c r="P34" i="2"/>
  <c r="L34" i="2"/>
  <c r="P33" i="2"/>
  <c r="Q33" i="2" s="1"/>
  <c r="L33" i="2"/>
  <c r="Q32" i="2"/>
  <c r="P32" i="2"/>
  <c r="L32" i="2"/>
  <c r="Q31" i="2"/>
  <c r="P31" i="2"/>
  <c r="L31" i="2"/>
  <c r="Q30" i="2"/>
  <c r="J9" i="2" s="1"/>
  <c r="F9" i="2" s="1"/>
  <c r="B2" i="1" s="1"/>
  <c r="E2" i="1" s="1"/>
  <c r="P30" i="2"/>
  <c r="L30" i="2"/>
  <c r="Q29" i="2"/>
  <c r="P29" i="2"/>
  <c r="L29" i="2"/>
  <c r="Q28" i="2"/>
  <c r="P28" i="2"/>
  <c r="L28" i="2"/>
  <c r="P27" i="2"/>
  <c r="Q27" i="2" s="1"/>
  <c r="L27" i="2"/>
  <c r="Q26" i="2"/>
  <c r="P26" i="2"/>
  <c r="L26" i="2"/>
  <c r="Q25" i="2"/>
  <c r="P25" i="2"/>
  <c r="L25" i="2"/>
  <c r="Q24" i="2"/>
  <c r="P24" i="2"/>
  <c r="L24" i="2"/>
  <c r="Q23" i="2"/>
  <c r="P23" i="2"/>
  <c r="L23" i="2"/>
  <c r="Q22" i="2"/>
  <c r="P22" i="2"/>
  <c r="L22" i="2"/>
  <c r="P21" i="2"/>
  <c r="Q21" i="2" s="1"/>
  <c r="L21" i="2"/>
  <c r="Q20" i="2"/>
  <c r="P20" i="2"/>
  <c r="L20" i="2"/>
  <c r="Q19" i="2"/>
  <c r="P19" i="2"/>
  <c r="L19" i="2"/>
  <c r="Q18" i="2"/>
  <c r="P18" i="2"/>
  <c r="L18" i="2"/>
  <c r="Q17" i="2"/>
  <c r="P17" i="2"/>
  <c r="L17" i="2"/>
  <c r="Q16" i="2"/>
  <c r="P16" i="2"/>
  <c r="L16" i="2"/>
  <c r="P15" i="2"/>
  <c r="Q15" i="2" s="1"/>
  <c r="L15" i="2"/>
  <c r="Q14" i="2"/>
  <c r="P14" i="2"/>
  <c r="L14" i="2"/>
  <c r="Q13" i="2"/>
  <c r="P13" i="2"/>
  <c r="L13" i="2"/>
  <c r="Q12" i="2"/>
  <c r="P12" i="2"/>
  <c r="L12" i="2"/>
  <c r="Q11" i="2"/>
  <c r="P11" i="2"/>
  <c r="L11" i="2"/>
  <c r="Q10" i="2"/>
  <c r="P10" i="2"/>
  <c r="L10" i="2"/>
  <c r="H10" i="2"/>
  <c r="H11" i="2" s="1"/>
  <c r="P9" i="2"/>
  <c r="Q9" i="2" s="1"/>
  <c r="L9" i="2"/>
  <c r="Q8" i="2"/>
  <c r="P8" i="2"/>
  <c r="H76" i="2" l="1"/>
  <c r="I74" i="2" a="1"/>
  <c r="I74" i="2" s="1"/>
  <c r="J74" i="2" s="1"/>
  <c r="F74" i="2" s="1"/>
  <c r="H69" i="2"/>
  <c r="I67" i="2" a="1"/>
  <c r="I67" i="2" s="1"/>
  <c r="J67" i="2" s="1"/>
  <c r="F67" i="2" s="1"/>
  <c r="B60" i="1" s="1"/>
  <c r="G2" i="1"/>
  <c r="C2" i="1"/>
  <c r="I10" i="2" a="1"/>
  <c r="I10" i="2" s="1"/>
  <c r="G10" i="2" s="1"/>
  <c r="H12" i="2"/>
  <c r="G74" i="2" l="1"/>
  <c r="H77" i="2"/>
  <c r="I75" i="2" a="1"/>
  <c r="I75" i="2" s="1"/>
  <c r="E60" i="1"/>
  <c r="G60" i="1"/>
  <c r="G67" i="2"/>
  <c r="C60" i="1" s="1"/>
  <c r="H70" i="2"/>
  <c r="I68" i="2" a="1"/>
  <c r="I68" i="2" s="1"/>
  <c r="I11" i="2" a="1"/>
  <c r="I11" i="2" s="1"/>
  <c r="J10" i="2"/>
  <c r="F10" i="2" s="1"/>
  <c r="B3" i="1" s="1"/>
  <c r="H13" i="2"/>
  <c r="J75" i="2" l="1"/>
  <c r="F75" i="2" s="1"/>
  <c r="G75" i="2"/>
  <c r="H78" i="2"/>
  <c r="I76" i="2" a="1"/>
  <c r="I76" i="2" s="1"/>
  <c r="J68" i="2"/>
  <c r="F68" i="2" s="1"/>
  <c r="G68" i="2"/>
  <c r="H71" i="2"/>
  <c r="I69" i="2" a="1"/>
  <c r="I69" i="2" s="1"/>
  <c r="C3" i="1"/>
  <c r="E3" i="1"/>
  <c r="G3" i="1"/>
  <c r="J11" i="2"/>
  <c r="F11" i="2" s="1"/>
  <c r="B4" i="1" s="1"/>
  <c r="G11" i="2"/>
  <c r="I12" i="2" a="1"/>
  <c r="I12" i="2" s="1"/>
  <c r="H14" i="2"/>
  <c r="J76" i="2" l="1"/>
  <c r="F76" i="2" s="1"/>
  <c r="G76" i="2"/>
  <c r="H79" i="2"/>
  <c r="I77" i="2" a="1"/>
  <c r="I77" i="2" s="1"/>
  <c r="H72" i="2"/>
  <c r="J69" i="2"/>
  <c r="F69" i="2" s="1"/>
  <c r="G69" i="2"/>
  <c r="I70" i="2" a="1"/>
  <c r="I70" i="2" s="1"/>
  <c r="J12" i="2"/>
  <c r="F12" i="2" s="1"/>
  <c r="B5" i="1" s="1"/>
  <c r="G12" i="2"/>
  <c r="C4" i="1"/>
  <c r="G4" i="1"/>
  <c r="E4" i="1"/>
  <c r="I13" i="2" a="1"/>
  <c r="I13" i="2" s="1"/>
  <c r="H15" i="2"/>
  <c r="J77" i="2" l="1"/>
  <c r="F77" i="2" s="1"/>
  <c r="G77" i="2"/>
  <c r="H80" i="2"/>
  <c r="I78" i="2" a="1"/>
  <c r="I78" i="2" s="1"/>
  <c r="I79" i="2" s="1" a="1"/>
  <c r="I79" i="2" s="1"/>
  <c r="J70" i="2"/>
  <c r="F70" i="2" s="1"/>
  <c r="G70" i="2"/>
  <c r="I71" i="2" a="1"/>
  <c r="I71" i="2" s="1"/>
  <c r="H73" i="2"/>
  <c r="I73" i="2" s="1" a="1"/>
  <c r="I73" i="2" s="1"/>
  <c r="J73" i="2" s="1"/>
  <c r="I72" i="2" a="1"/>
  <c r="I72" i="2" s="1"/>
  <c r="J72" i="2" s="1"/>
  <c r="F72" i="2" s="1"/>
  <c r="J13" i="2"/>
  <c r="F13" i="2" s="1"/>
  <c r="B6" i="1" s="1"/>
  <c r="G13" i="2"/>
  <c r="I14" i="2" a="1"/>
  <c r="I14" i="2" s="1"/>
  <c r="E5" i="1"/>
  <c r="G5" i="1"/>
  <c r="C5" i="1"/>
  <c r="H16" i="2"/>
  <c r="I15" i="2" a="1"/>
  <c r="I15" i="2" s="1"/>
  <c r="J79" i="2" l="1"/>
  <c r="F79" i="2" s="1"/>
  <c r="G79" i="2"/>
  <c r="I80" i="2" a="1"/>
  <c r="I80" i="2" s="1"/>
  <c r="J80" i="2" s="1"/>
  <c r="F80" i="2" s="1"/>
  <c r="J78" i="2"/>
  <c r="F78" i="2" s="1"/>
  <c r="G78" i="2"/>
  <c r="H81" i="2"/>
  <c r="G72" i="2"/>
  <c r="F73" i="2"/>
  <c r="G73" i="2"/>
  <c r="J71" i="2"/>
  <c r="F71" i="2" s="1"/>
  <c r="G71" i="2"/>
  <c r="J15" i="2"/>
  <c r="F15" i="2" s="1"/>
  <c r="B8" i="1" s="1"/>
  <c r="G15" i="2"/>
  <c r="J14" i="2"/>
  <c r="F14" i="2" s="1"/>
  <c r="B7" i="1" s="1"/>
  <c r="G14" i="2"/>
  <c r="C6" i="1"/>
  <c r="G6" i="1"/>
  <c r="E6" i="1"/>
  <c r="H17" i="2"/>
  <c r="I16" i="2" a="1"/>
  <c r="I16" i="2" s="1"/>
  <c r="H82" i="2" l="1"/>
  <c r="I82" i="2" s="1" a="1"/>
  <c r="I82" i="2" s="1"/>
  <c r="J82" i="2" s="1"/>
  <c r="G80" i="2"/>
  <c r="I81" i="2" a="1"/>
  <c r="I81" i="2" s="1"/>
  <c r="J81" i="2" s="1"/>
  <c r="F81" i="2" s="1"/>
  <c r="J16" i="2"/>
  <c r="F16" i="2" s="1"/>
  <c r="B9" i="1" s="1"/>
  <c r="G16" i="2"/>
  <c r="C7" i="1"/>
  <c r="G7" i="1"/>
  <c r="E7" i="1"/>
  <c r="E8" i="1"/>
  <c r="G8" i="1"/>
  <c r="C8" i="1"/>
  <c r="I17" i="2" a="1"/>
  <c r="I17" i="2" s="1"/>
  <c r="H18" i="2"/>
  <c r="G81" i="2" l="1"/>
  <c r="H83" i="2"/>
  <c r="I83" i="2" s="1" a="1"/>
  <c r="I83" i="2" s="1"/>
  <c r="J83" i="2" s="1"/>
  <c r="F82" i="2"/>
  <c r="G82" i="2"/>
  <c r="J17" i="2"/>
  <c r="F17" i="2" s="1"/>
  <c r="B10" i="1" s="1"/>
  <c r="G17" i="2"/>
  <c r="G9" i="1"/>
  <c r="E9" i="1"/>
  <c r="C9" i="1"/>
  <c r="H19" i="2"/>
  <c r="I18" i="2" a="1"/>
  <c r="I18" i="2" s="1"/>
  <c r="F83" i="2" l="1"/>
  <c r="G83" i="2"/>
  <c r="H84" i="2"/>
  <c r="I84" i="2" s="1" a="1"/>
  <c r="I84" i="2" s="1"/>
  <c r="J84" i="2" s="1"/>
  <c r="J18" i="2"/>
  <c r="F18" i="2" s="1"/>
  <c r="B11" i="1" s="1"/>
  <c r="G18" i="2"/>
  <c r="C10" i="1"/>
  <c r="E10" i="1"/>
  <c r="G10" i="1"/>
  <c r="I19" i="2" a="1"/>
  <c r="I19" i="2" s="1"/>
  <c r="H20" i="2"/>
  <c r="F84" i="2" l="1"/>
  <c r="G84" i="2"/>
  <c r="J19" i="2"/>
  <c r="F19" i="2" s="1"/>
  <c r="B12" i="1" s="1"/>
  <c r="G19" i="2"/>
  <c r="G11" i="1"/>
  <c r="C11" i="1"/>
  <c r="E11" i="1"/>
  <c r="H21" i="2"/>
  <c r="I20" i="2" a="1"/>
  <c r="I20" i="2" s="1"/>
  <c r="J20" i="2" l="1"/>
  <c r="F20" i="2" s="1"/>
  <c r="B13" i="1" s="1"/>
  <c r="G20" i="2"/>
  <c r="E12" i="1"/>
  <c r="G12" i="1"/>
  <c r="C12" i="1"/>
  <c r="H22" i="2"/>
  <c r="I21" i="2" a="1"/>
  <c r="I21" i="2" s="1"/>
  <c r="J21" i="2" l="1"/>
  <c r="F21" i="2" s="1"/>
  <c r="B14" i="1" s="1"/>
  <c r="G21" i="2"/>
  <c r="C13" i="1"/>
  <c r="G13" i="1"/>
  <c r="E13" i="1"/>
  <c r="H23" i="2"/>
  <c r="I22" i="2" a="1"/>
  <c r="I22" i="2" s="1"/>
  <c r="J22" i="2" l="1"/>
  <c r="F22" i="2" s="1"/>
  <c r="B15" i="1" s="1"/>
  <c r="G22" i="2"/>
  <c r="E14" i="1"/>
  <c r="C14" i="1"/>
  <c r="G14" i="1"/>
  <c r="I23" i="2" a="1"/>
  <c r="I23" i="2" s="1"/>
  <c r="H24" i="2"/>
  <c r="J23" i="2" l="1"/>
  <c r="F23" i="2" s="1"/>
  <c r="B16" i="1" s="1"/>
  <c r="G23" i="2"/>
  <c r="G15" i="1"/>
  <c r="C15" i="1"/>
  <c r="E15" i="1"/>
  <c r="H25" i="2"/>
  <c r="I24" i="2" a="1"/>
  <c r="I24" i="2" s="1"/>
  <c r="J24" i="2" l="1"/>
  <c r="F24" i="2" s="1"/>
  <c r="B17" i="1" s="1"/>
  <c r="G24" i="2"/>
  <c r="E16" i="1"/>
  <c r="G16" i="1"/>
  <c r="C16" i="1"/>
  <c r="H26" i="2"/>
  <c r="I25" i="2" a="1"/>
  <c r="I25" i="2" s="1"/>
  <c r="J25" i="2" l="1"/>
  <c r="F25" i="2" s="1"/>
  <c r="B18" i="1" s="1"/>
  <c r="G25" i="2"/>
  <c r="G17" i="1"/>
  <c r="C17" i="1"/>
  <c r="E17" i="1"/>
  <c r="H27" i="2"/>
  <c r="I26" i="2" a="1"/>
  <c r="I26" i="2" s="1"/>
  <c r="J26" i="2" l="1"/>
  <c r="F26" i="2" s="1"/>
  <c r="B19" i="1" s="1"/>
  <c r="G26" i="2"/>
  <c r="E18" i="1"/>
  <c r="C18" i="1"/>
  <c r="G18" i="1"/>
  <c r="H28" i="2"/>
  <c r="I27" i="2" a="1"/>
  <c r="I27" i="2" s="1"/>
  <c r="J27" i="2" l="1"/>
  <c r="F27" i="2" s="1"/>
  <c r="B20" i="1" s="1"/>
  <c r="G27" i="2"/>
  <c r="C19" i="1"/>
  <c r="E19" i="1"/>
  <c r="G19" i="1"/>
  <c r="H29" i="2"/>
  <c r="I28" i="2" a="1"/>
  <c r="I28" i="2" s="1"/>
  <c r="J28" i="2" l="1"/>
  <c r="F28" i="2" s="1"/>
  <c r="B21" i="1" s="1"/>
  <c r="G28" i="2"/>
  <c r="G20" i="1"/>
  <c r="E20" i="1"/>
  <c r="C20" i="1"/>
  <c r="H30" i="2"/>
  <c r="I29" i="2" a="1"/>
  <c r="I29" i="2" s="1"/>
  <c r="J29" i="2" l="1"/>
  <c r="F29" i="2" s="1"/>
  <c r="B22" i="1" s="1"/>
  <c r="G29" i="2"/>
  <c r="E21" i="1"/>
  <c r="G21" i="1"/>
  <c r="C21" i="1"/>
  <c r="I30" i="2" a="1"/>
  <c r="I30" i="2" s="1"/>
  <c r="H31" i="2"/>
  <c r="J30" i="2" l="1"/>
  <c r="F30" i="2" s="1"/>
  <c r="B23" i="1" s="1"/>
  <c r="G30" i="2"/>
  <c r="G22" i="1"/>
  <c r="E22" i="1"/>
  <c r="C22" i="1"/>
  <c r="H32" i="2"/>
  <c r="I31" i="2" a="1"/>
  <c r="I31" i="2" s="1"/>
  <c r="J31" i="2" l="1"/>
  <c r="F31" i="2" s="1"/>
  <c r="B24" i="1" s="1"/>
  <c r="G31" i="2"/>
  <c r="C23" i="1"/>
  <c r="G23" i="1"/>
  <c r="E23" i="1"/>
  <c r="H33" i="2"/>
  <c r="I32" i="2" a="1"/>
  <c r="I32" i="2" s="1"/>
  <c r="J32" i="2" l="1"/>
  <c r="F32" i="2" s="1"/>
  <c r="B25" i="1" s="1"/>
  <c r="G32" i="2"/>
  <c r="E24" i="1"/>
  <c r="G24" i="1"/>
  <c r="C24" i="1"/>
  <c r="H34" i="2"/>
  <c r="I33" i="2" a="1"/>
  <c r="I33" i="2" s="1"/>
  <c r="J33" i="2" l="1"/>
  <c r="F33" i="2" s="1"/>
  <c r="B26" i="1" s="1"/>
  <c r="G33" i="2"/>
  <c r="C25" i="1"/>
  <c r="G25" i="1"/>
  <c r="E25" i="1"/>
  <c r="H35" i="2"/>
  <c r="I34" i="2" a="1"/>
  <c r="I34" i="2" s="1"/>
  <c r="J34" i="2" l="1"/>
  <c r="F34" i="2" s="1"/>
  <c r="B27" i="1" s="1"/>
  <c r="G34" i="2"/>
  <c r="C26" i="1"/>
  <c r="G26" i="1"/>
  <c r="E26" i="1"/>
  <c r="I35" i="2" a="1"/>
  <c r="I35" i="2" s="1"/>
  <c r="H36" i="2"/>
  <c r="J35" i="2" l="1"/>
  <c r="F35" i="2" s="1"/>
  <c r="B28" i="1" s="1"/>
  <c r="G35" i="2"/>
  <c r="G27" i="1"/>
  <c r="C27" i="1"/>
  <c r="E27" i="1"/>
  <c r="H37" i="2"/>
  <c r="I36" i="2" a="1"/>
  <c r="I36" i="2" s="1"/>
  <c r="J36" i="2" l="1"/>
  <c r="F36" i="2" s="1"/>
  <c r="B29" i="1" s="1"/>
  <c r="G36" i="2"/>
  <c r="C28" i="1"/>
  <c r="E28" i="1"/>
  <c r="G28" i="1"/>
  <c r="H38" i="2"/>
  <c r="I37" i="2" a="1"/>
  <c r="I37" i="2" s="1"/>
  <c r="G29" i="1" l="1"/>
  <c r="C29" i="1"/>
  <c r="E29" i="1"/>
  <c r="J37" i="2"/>
  <c r="F37" i="2" s="1"/>
  <c r="B30" i="1" s="1"/>
  <c r="G37" i="2"/>
  <c r="H39" i="2"/>
  <c r="I38" i="2" a="1"/>
  <c r="I38" i="2" s="1"/>
  <c r="J38" i="2" l="1"/>
  <c r="F38" i="2" s="1"/>
  <c r="B31" i="1" s="1"/>
  <c r="G38" i="2"/>
  <c r="C30" i="1"/>
  <c r="G30" i="1"/>
  <c r="E30" i="1"/>
  <c r="H40" i="2"/>
  <c r="I39" i="2" a="1"/>
  <c r="I39" i="2" s="1"/>
  <c r="J39" i="2" l="1"/>
  <c r="F39" i="2" s="1"/>
  <c r="B32" i="1" s="1"/>
  <c r="G39" i="2"/>
  <c r="E31" i="1"/>
  <c r="C31" i="1"/>
  <c r="G31" i="1"/>
  <c r="H41" i="2"/>
  <c r="I40" i="2" a="1"/>
  <c r="I40" i="2" s="1"/>
  <c r="J40" i="2" l="1"/>
  <c r="F40" i="2" s="1"/>
  <c r="B33" i="1" s="1"/>
  <c r="G40" i="2"/>
  <c r="E32" i="1"/>
  <c r="G32" i="1"/>
  <c r="C32" i="1"/>
  <c r="H42" i="2"/>
  <c r="I41" i="2" a="1"/>
  <c r="I41" i="2" s="1"/>
  <c r="J41" i="2" l="1"/>
  <c r="F41" i="2" s="1"/>
  <c r="B34" i="1" s="1"/>
  <c r="G41" i="2"/>
  <c r="C33" i="1"/>
  <c r="E33" i="1"/>
  <c r="G33" i="1"/>
  <c r="H43" i="2"/>
  <c r="I42" i="2" a="1"/>
  <c r="I42" i="2" s="1"/>
  <c r="J42" i="2" l="1"/>
  <c r="F42" i="2" s="1"/>
  <c r="B35" i="1" s="1"/>
  <c r="G42" i="2"/>
  <c r="C34" i="1"/>
  <c r="G34" i="1"/>
  <c r="E34" i="1"/>
  <c r="I43" i="2" a="1"/>
  <c r="I43" i="2" s="1"/>
  <c r="H44" i="2"/>
  <c r="J43" i="2" l="1"/>
  <c r="F43" i="2" s="1"/>
  <c r="B36" i="1" s="1"/>
  <c r="G43" i="2"/>
  <c r="C35" i="1"/>
  <c r="G35" i="1"/>
  <c r="E35" i="1"/>
  <c r="H45" i="2"/>
  <c r="I44" i="2" a="1"/>
  <c r="I44" i="2" s="1"/>
  <c r="J44" i="2" l="1"/>
  <c r="F44" i="2" s="1"/>
  <c r="B37" i="1" s="1"/>
  <c r="G44" i="2"/>
  <c r="G36" i="1"/>
  <c r="E36" i="1"/>
  <c r="C36" i="1"/>
  <c r="I45" i="2" a="1"/>
  <c r="I45" i="2" s="1"/>
  <c r="H46" i="2"/>
  <c r="J45" i="2" l="1"/>
  <c r="F45" i="2" s="1"/>
  <c r="B38" i="1" s="1"/>
  <c r="G45" i="2"/>
  <c r="C37" i="1"/>
  <c r="G37" i="1"/>
  <c r="E37" i="1"/>
  <c r="I46" i="2" a="1"/>
  <c r="I46" i="2" s="1"/>
  <c r="H47" i="2"/>
  <c r="J46" i="2" l="1"/>
  <c r="F46" i="2" s="1"/>
  <c r="B39" i="1" s="1"/>
  <c r="G46" i="2"/>
  <c r="G38" i="1"/>
  <c r="C38" i="1"/>
  <c r="E38" i="1"/>
  <c r="H48" i="2"/>
  <c r="I47" i="2" a="1"/>
  <c r="I47" i="2" s="1"/>
  <c r="J47" i="2" l="1"/>
  <c r="F47" i="2" s="1"/>
  <c r="B40" i="1" s="1"/>
  <c r="G47" i="2"/>
  <c r="C39" i="1"/>
  <c r="E39" i="1"/>
  <c r="G39" i="1"/>
  <c r="H49" i="2"/>
  <c r="I48" i="2" a="1"/>
  <c r="I48" i="2" s="1"/>
  <c r="J48" i="2" l="1"/>
  <c r="F48" i="2" s="1"/>
  <c r="B41" i="1" s="1"/>
  <c r="G48" i="2"/>
  <c r="G40" i="1"/>
  <c r="C40" i="1"/>
  <c r="E40" i="1"/>
  <c r="I49" i="2" a="1"/>
  <c r="I49" i="2" s="1"/>
  <c r="H50" i="2"/>
  <c r="G49" i="2" l="1"/>
  <c r="J49" i="2"/>
  <c r="F49" i="2" s="1"/>
  <c r="B42" i="1" s="1"/>
  <c r="C41" i="1"/>
  <c r="G41" i="1"/>
  <c r="E41" i="1"/>
  <c r="I50" i="2" a="1"/>
  <c r="I50" i="2" s="1"/>
  <c r="H51" i="2"/>
  <c r="C42" i="1" l="1"/>
  <c r="E42" i="1"/>
  <c r="G42" i="1"/>
  <c r="J50" i="2"/>
  <c r="F50" i="2" s="1"/>
  <c r="B43" i="1" s="1"/>
  <c r="G50" i="2"/>
  <c r="I51" i="2" a="1"/>
  <c r="I51" i="2" s="1"/>
  <c r="H52" i="2"/>
  <c r="G43" i="1" l="1"/>
  <c r="C43" i="1"/>
  <c r="E43" i="1"/>
  <c r="J51" i="2"/>
  <c r="F51" i="2" s="1"/>
  <c r="B44" i="1" s="1"/>
  <c r="G51" i="2"/>
  <c r="H53" i="2"/>
  <c r="I52" i="2" a="1"/>
  <c r="I52" i="2" s="1"/>
  <c r="E44" i="1" l="1"/>
  <c r="C44" i="1"/>
  <c r="G44" i="1"/>
  <c r="J52" i="2"/>
  <c r="F52" i="2" s="1"/>
  <c r="B45" i="1" s="1"/>
  <c r="G52" i="2"/>
  <c r="H54" i="2"/>
  <c r="I53" i="2" a="1"/>
  <c r="I53" i="2" s="1"/>
  <c r="C45" i="1" l="1"/>
  <c r="G45" i="1"/>
  <c r="E45" i="1"/>
  <c r="J53" i="2"/>
  <c r="F53" i="2" s="1"/>
  <c r="B46" i="1" s="1"/>
  <c r="G53" i="2"/>
  <c r="I54" i="2" a="1"/>
  <c r="I54" i="2" s="1"/>
  <c r="H55" i="2"/>
  <c r="E46" i="1" l="1"/>
  <c r="G46" i="1"/>
  <c r="C46" i="1"/>
  <c r="G54" i="2"/>
  <c r="J54" i="2"/>
  <c r="F54" i="2" s="1"/>
  <c r="B47" i="1" s="1"/>
  <c r="I55" i="2" a="1"/>
  <c r="I55" i="2" s="1"/>
  <c r="H56" i="2"/>
  <c r="C47" i="1" l="1"/>
  <c r="G47" i="1"/>
  <c r="E47" i="1"/>
  <c r="G55" i="2"/>
  <c r="J55" i="2"/>
  <c r="F55" i="2" s="1"/>
  <c r="B48" i="1" s="1"/>
  <c r="H57" i="2"/>
  <c r="I56" i="2" a="1"/>
  <c r="I56" i="2" s="1"/>
  <c r="G48" i="1" l="1"/>
  <c r="E48" i="1"/>
  <c r="C48" i="1"/>
  <c r="G56" i="2"/>
  <c r="J56" i="2"/>
  <c r="F56" i="2" s="1"/>
  <c r="B49" i="1" s="1"/>
  <c r="H58" i="2"/>
  <c r="I57" i="2" a="1"/>
  <c r="I57" i="2" s="1"/>
  <c r="C49" i="1" l="1"/>
  <c r="E49" i="1"/>
  <c r="G49" i="1"/>
  <c r="G57" i="2"/>
  <c r="J57" i="2"/>
  <c r="F57" i="2" s="1"/>
  <c r="B50" i="1" s="1"/>
  <c r="H59" i="2"/>
  <c r="I58" i="2" a="1"/>
  <c r="I58" i="2" s="1"/>
  <c r="E50" i="1" l="1"/>
  <c r="G50" i="1"/>
  <c r="C50" i="1"/>
  <c r="J58" i="2"/>
  <c r="F58" i="2" s="1"/>
  <c r="B51" i="1" s="1"/>
  <c r="G58" i="2"/>
  <c r="I59" i="2" a="1"/>
  <c r="I59" i="2" s="1"/>
  <c r="H60" i="2"/>
  <c r="C51" i="1" l="1"/>
  <c r="E51" i="1"/>
  <c r="G51" i="1"/>
  <c r="G59" i="2"/>
  <c r="J59" i="2"/>
  <c r="F59" i="2" s="1"/>
  <c r="B52" i="1" s="1"/>
  <c r="H61" i="2"/>
  <c r="I60" i="2" a="1"/>
  <c r="I60" i="2" s="1"/>
  <c r="C52" i="1" l="1"/>
  <c r="G52" i="1"/>
  <c r="E52" i="1"/>
  <c r="G60" i="2"/>
  <c r="J60" i="2"/>
  <c r="F60" i="2" s="1"/>
  <c r="B53" i="1" s="1"/>
  <c r="I61" i="2" a="1"/>
  <c r="I61" i="2" s="1"/>
  <c r="H62" i="2"/>
  <c r="G61" i="2" l="1"/>
  <c r="J61" i="2"/>
  <c r="F61" i="2" s="1"/>
  <c r="B54" i="1" s="1"/>
  <c r="E53" i="1"/>
  <c r="G53" i="1"/>
  <c r="C53" i="1"/>
  <c r="H63" i="2"/>
  <c r="I62" i="2" a="1"/>
  <c r="I62" i="2" s="1"/>
  <c r="J62" i="2" l="1"/>
  <c r="F62" i="2" s="1"/>
  <c r="B55" i="1" s="1"/>
  <c r="G62" i="2"/>
  <c r="C54" i="1"/>
  <c r="G54" i="1"/>
  <c r="E54" i="1"/>
  <c r="I63" i="2" a="1"/>
  <c r="I63" i="2" s="1"/>
  <c r="H64" i="2"/>
  <c r="J63" i="2" l="1"/>
  <c r="F63" i="2" s="1"/>
  <c r="B56" i="1" s="1"/>
  <c r="G63" i="2"/>
  <c r="E55" i="1"/>
  <c r="G55" i="1"/>
  <c r="C55" i="1"/>
  <c r="H65" i="2"/>
  <c r="I64" i="2" a="1"/>
  <c r="I64" i="2" s="1"/>
  <c r="J64" i="2" l="1"/>
  <c r="F64" i="2" s="1"/>
  <c r="B57" i="1" s="1"/>
  <c r="G64" i="2"/>
  <c r="G56" i="1"/>
  <c r="C56" i="1"/>
  <c r="E56" i="1"/>
  <c r="I65" i="2" a="1"/>
  <c r="I65" i="2" s="1"/>
  <c r="H66" i="2"/>
  <c r="J65" i="2" l="1"/>
  <c r="F65" i="2" s="1"/>
  <c r="B58" i="1" s="1"/>
  <c r="G65" i="2"/>
  <c r="E57" i="1"/>
  <c r="G57" i="1"/>
  <c r="C57" i="1"/>
  <c r="I66" i="2" a="1"/>
  <c r="I66" i="2" s="1"/>
  <c r="J66" i="2" l="1"/>
  <c r="F66" i="2" s="1"/>
  <c r="B59" i="1" s="1"/>
  <c r="G66" i="2"/>
  <c r="E58" i="1"/>
  <c r="G58" i="1"/>
  <c r="C58" i="1"/>
  <c r="G59" i="1" l="1"/>
  <c r="E59" i="1"/>
  <c r="C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<sst xmlns="http://schemas.openxmlformats.org/spreadsheetml/2006/main" count="72" uniqueCount="66">
  <si>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</si>
  <si>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</si>
  <si>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</si>
  <si>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</si>
  <si>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</si>
  <si>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1갈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</si>
  <si>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</si>
  <si>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</si>
  <si>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</si>
  <si>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</si>
  <si>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</si>
  <si>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</si>
  <si>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</si>
  <si>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</si>
  <si>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</si>
  <si>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</si>
  <si>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</si>
  <si>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</si>
  <si>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</si>
  <si>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</si>
  <si>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</si>
  <si>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</si>
  <si>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</si>
  <si>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</si>
  <si>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</si>
  <si>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</si>
  <si>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</si>
  <si>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</si>
  <si>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</si>
  <si>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</si>
  <si>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</si>
  <si>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</si>
  <si>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</si>
  <si>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</si>
  <si>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</si>
  <si>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</si>
  <si>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</si>
  <si>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</si>
  <si>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</si>
  <si>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</si>
  <si>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</si>
  <si>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</si>
  <si>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</si>
  <si>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</si>
  <si>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</si>
  <si>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</si>
  <si>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</si>
  <si>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</si>
  <si>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</si>
  <si>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</si>
  <si>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</si>
  <si>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</si>
  <si>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</si>
  <si>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</si>
  <si>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</si>
  <si>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</si>
  <si>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</si>
  <si>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</si>
  <si>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</si>
  <si>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</si>
  <si>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</si>
  <si>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</si>
  <si>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c</t>
    <phoneticPr fontId="1" type="noConversion"/>
  </si>
  <si>
    <t>d</t>
    <phoneticPr fontId="1" type="noConversion"/>
  </si>
  <si>
    <t>찰</t>
    <phoneticPr fontId="1" type="noConversion"/>
  </si>
  <si>
    <t>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</si>
</sst>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5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4" borderId="0" xfId="1" applyFill="1">
      <alignment vertical="center"/>
    </xf>
    <xf numFmtId="0" fontId="5" fillId="0" borderId="0" xfId="2" applyFont="1" applyFill="1">
      <alignment vertical="center"/>
    </xf>
    <xf numFmtId="0" fontId="3" fillId="0" borderId="0" xfId="2" applyFill="1">
      <alignment vertical="center"/>
    </xf>
    <xf numFmtId="0" fontId="0" fillId="5" borderId="2" xfId="0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2" xfId="0" applyFont="1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4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49" fontId="7" fillId="6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0" fontId="0" fillId="5" borderId="5" xfId="0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7" fillId="6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0"/>
  <sheetViews>
    <sheetView tabSelected="1" zoomScaleNormal="100" workbookViewId="0">
      <pane ySplit="1" topLeftCell="A44" activePane="bottomLeft" state="frozen"/>
      <selection pane="bottomLeft" activeCell="H59" sqref="H59"/>
    </sheetView>
  </sheetViews>
  <sheetFormatPr defaultRowHeight="16.5"/>
  <cols>
    <col min="1" max="1" width="9" style="1"/>
    <col min="2" max="2" width="23.875" customWidth="1"/>
    <col min="3" max="3" width="16.125" customWidth="1"/>
    <col min="4" max="4" width="10.75" style="2" customWidth="1"/>
    <col min="5" max="5" width="16.5" customWidth="1"/>
    <col min="6" max="6" width="9" style="2"/>
  </cols>
  <sheetData>
    <row r="1" spans="1:7">
      <c r="A1" s="1" t="s">
        <v>1</v>
      </c>
      <c r="B1" t="s">
        <v>0</v>
      </c>
      <c r="C1" t="s">
        <v>2</v>
      </c>
      <c r="D1" s="2" t="s">
        <v>3</v>
      </c>
      <c r="E1" t="s">
        <v>4</v>
      </c>
      <c r="F1" s="2" t="s">
        <v>6</v>
      </c>
      <c r="G1" t="s">
        <v>7</v>
      </c>
    </row>
    <row r="2" spans="1:7" s="5" customFormat="1">
      <c r="A2" s="3">
        <v>0</v>
      </c>
      <c r="B2" s="4">
        <f>Balacne!F9</f>
        <v>9.9999999999999996E+87</v>
      </c>
      <c r="C2" s="5" t="str">
        <f>VLOOKUP(B2,Balacne!F:G,2,FALSE)</f>
        <v>1갈</v>
      </c>
      <c r="D2" s="6">
        <v>43</v>
      </c>
      <c r="E2" s="5">
        <f>VLOOKUP(B2,Balacne!F:K,6,FALSE)</f>
        <v>1.01</v>
      </c>
      <c r="F2" s="6">
        <v>43</v>
      </c>
      <c r="G2" s="5">
        <f>VLOOKUP(B2,Balacne!F:L,7,FALSE)</f>
        <v>0.1</v>
      </c>
    </row>
    <row r="3" spans="1:7" s="5" customFormat="1">
      <c r="A3" s="3">
        <v>1</v>
      </c>
      <c r="B3" s="4">
        <f>Balacne!F10</f>
        <v>3.9999999999999998E+88</v>
      </c>
      <c r="C3" s="5" t="str">
        <f>VLOOKUP(B3,Balacne!F:G,2,FALSE)</f>
        <v>4갈</v>
      </c>
      <c r="D3" s="6">
        <v>43</v>
      </c>
      <c r="E3" s="5">
        <f>VLOOKUP(B3,Balacne!F:K,6,FALSE)</f>
        <v>1.0209999999999999</v>
      </c>
      <c r="F3" s="6">
        <v>43</v>
      </c>
      <c r="G3" s="5">
        <f>VLOOKUP(B3,Balacne!F:L,7,FALSE)</f>
        <v>0.2</v>
      </c>
    </row>
    <row r="4" spans="1:7" s="5" customFormat="1">
      <c r="A4" s="3">
        <v>2</v>
      </c>
      <c r="B4" s="4">
        <f>Balacne!F11</f>
        <v>9.9999999999999999E+88</v>
      </c>
      <c r="C4" s="5" t="str">
        <f>VLOOKUP(B4,Balacne!F:G,2,FALSE)</f>
        <v>10갈</v>
      </c>
      <c r="D4" s="6">
        <v>43</v>
      </c>
      <c r="E4" s="5">
        <f>VLOOKUP(B4,Balacne!F:K,6,FALSE)</f>
        <v>1.0319999999999998</v>
      </c>
      <c r="F4" s="6">
        <v>43</v>
      </c>
      <c r="G4" s="5">
        <f>VLOOKUP(B4,Balacne!F:L,7,FALSE)</f>
        <v>0.30000000000000004</v>
      </c>
    </row>
    <row r="5" spans="1:7" s="5" customFormat="1">
      <c r="A5" s="3">
        <v>3</v>
      </c>
      <c r="B5" s="4">
        <f>Balacne!F12</f>
        <v>4E+89</v>
      </c>
      <c r="C5" s="5" t="str">
        <f>VLOOKUP(B5,Balacne!F:G,2,FALSE)</f>
        <v>40갈</v>
      </c>
      <c r="D5" s="6">
        <v>43</v>
      </c>
      <c r="E5" s="5">
        <f>VLOOKUP(B5,Balacne!F:K,6,FALSE)</f>
        <v>1.0429999999999999</v>
      </c>
      <c r="F5" s="6">
        <v>43</v>
      </c>
      <c r="G5" s="5">
        <f>VLOOKUP(B5,Balacne!F:L,7,FALSE)</f>
        <v>0.4</v>
      </c>
    </row>
    <row r="6" spans="1:7" s="5" customFormat="1">
      <c r="A6" s="3">
        <v>4</v>
      </c>
      <c r="B6" s="4">
        <f>Balacne!F13</f>
        <v>1.4999999999999999E+90</v>
      </c>
      <c r="C6" s="5" t="str">
        <f>VLOOKUP(B6,Balacne!F:G,2,FALSE)</f>
        <v>150갈</v>
      </c>
      <c r="D6" s="6">
        <v>43</v>
      </c>
      <c r="E6" s="5">
        <f>VLOOKUP(B6,Balacne!F:K,6,FALSE)</f>
        <v>1.0539999999999998</v>
      </c>
      <c r="F6" s="6">
        <v>43</v>
      </c>
      <c r="G6" s="5">
        <f>VLOOKUP(B6,Balacne!F:L,7,FALSE)</f>
        <v>0.6</v>
      </c>
    </row>
    <row r="7" spans="1:7" s="5" customFormat="1">
      <c r="A7" s="3">
        <v>5</v>
      </c>
      <c r="B7" s="4">
        <f>Balacne!F14</f>
        <v>5.1999999999999997E+90</v>
      </c>
      <c r="C7" s="5" t="str">
        <f>VLOOKUP(B7,Balacne!F:G,2,FALSE)</f>
        <v>520갈</v>
      </c>
      <c r="D7" s="6">
        <v>43</v>
      </c>
      <c r="E7" s="5">
        <f>VLOOKUP(B7,Balacne!F:K,6,FALSE)</f>
        <v>1.0659999999999998</v>
      </c>
      <c r="F7" s="6">
        <v>43</v>
      </c>
      <c r="G7" s="5">
        <f>VLOOKUP(B7,Balacne!F:L,7,FALSE)</f>
        <v>0.8</v>
      </c>
    </row>
    <row r="8" spans="1:7" s="5" customFormat="1">
      <c r="A8" s="3">
        <v>6</v>
      </c>
      <c r="B8" s="4">
        <f>Balacne!F15</f>
        <v>1.8E+91</v>
      </c>
      <c r="C8" s="5" t="str">
        <f>VLOOKUP(B8,Balacne!F:G,2,FALSE)</f>
        <v>1800갈</v>
      </c>
      <c r="D8" s="6">
        <v>43</v>
      </c>
      <c r="E8" s="5">
        <f>VLOOKUP(B8,Balacne!F:K,6,FALSE)</f>
        <v>1.0779999999999998</v>
      </c>
      <c r="F8" s="6">
        <v>43</v>
      </c>
      <c r="G8" s="5">
        <f>VLOOKUP(B8,Balacne!F:L,7,FALSE)</f>
        <v>0.90000000000000013</v>
      </c>
    </row>
    <row r="9" spans="1:7">
      <c r="A9" s="3">
        <v>7</v>
      </c>
      <c r="B9" s="4">
        <f>Balacne!F16</f>
        <v>6.3999999999999998E+91</v>
      </c>
      <c r="C9" s="5" t="str">
        <f>VLOOKUP(B9,Balacne!F:G,2,FALSE)</f>
        <v>6400갈</v>
      </c>
      <c r="D9" s="6">
        <v>43</v>
      </c>
      <c r="E9" s="5">
        <f>VLOOKUP(B9,Balacne!F:K,6,FALSE)</f>
        <v>1.0899999999999999</v>
      </c>
      <c r="F9" s="6">
        <v>43</v>
      </c>
      <c r="G9" s="5">
        <f>VLOOKUP(B9,Balacne!F:L,7,FALSE)</f>
        <v>1</v>
      </c>
    </row>
    <row r="10" spans="1:7">
      <c r="A10" s="3">
        <v>8</v>
      </c>
      <c r="B10" s="4">
        <f>Balacne!F17</f>
        <v>3.0000000000000001E+92</v>
      </c>
      <c r="C10" s="5" t="str">
        <f>VLOOKUP(B10,Balacne!F:G,2,FALSE)</f>
        <v>3라</v>
      </c>
      <c r="D10" s="6">
        <v>43</v>
      </c>
      <c r="E10" s="5">
        <f>VLOOKUP(B10,Balacne!F:K,6,FALSE)</f>
        <v>1.1019999999999999</v>
      </c>
      <c r="F10" s="6">
        <v>43</v>
      </c>
      <c r="G10" s="5">
        <f>VLOOKUP(B10,Balacne!F:L,7,FALSE)</f>
        <v>1.1000000000000001</v>
      </c>
    </row>
    <row r="11" spans="1:7">
      <c r="A11" s="3">
        <v>9</v>
      </c>
      <c r="B11" s="4">
        <f>Balacne!F18</f>
        <v>8.0000000000000003E+92</v>
      </c>
      <c r="C11" s="5" t="str">
        <f>VLOOKUP(B11,Balacne!F:G,2,FALSE)</f>
        <v>8라</v>
      </c>
      <c r="D11" s="6">
        <v>43</v>
      </c>
      <c r="E11" s="5">
        <f>VLOOKUP(B11,Balacne!F:K,6,FALSE)</f>
        <v>1.1139999999999999</v>
      </c>
      <c r="F11" s="6">
        <v>43</v>
      </c>
      <c r="G11" s="5">
        <f>VLOOKUP(B11,Balacne!F:L,7,FALSE)</f>
        <v>1.5</v>
      </c>
    </row>
    <row r="12" spans="1:7">
      <c r="A12" s="3">
        <v>10</v>
      </c>
      <c r="B12" s="4">
        <f>Balacne!F19</f>
        <v>2.0000000000000001E+93</v>
      </c>
      <c r="C12" s="5" t="str">
        <f>VLOOKUP(B12,Balacne!F:G,2,FALSE)</f>
        <v>20라</v>
      </c>
      <c r="D12" s="6">
        <v>43</v>
      </c>
      <c r="E12" s="5">
        <f>VLOOKUP(B12,Balacne!F:K,6,FALSE)</f>
        <v>1.1259999999999999</v>
      </c>
      <c r="F12" s="6">
        <v>43</v>
      </c>
      <c r="G12" s="5">
        <f>VLOOKUP(B12,Balacne!F:L,7,FALSE)</f>
        <v>2</v>
      </c>
    </row>
    <row r="13" spans="1:7">
      <c r="A13" s="3">
        <v>11</v>
      </c>
      <c r="B13" s="4">
        <f>Balacne!F20</f>
        <v>8.9999999999999998E+93</v>
      </c>
      <c r="C13" s="5" t="str">
        <f>VLOOKUP(B13,Balacne!F:G,2,FALSE)</f>
        <v>90라</v>
      </c>
      <c r="D13" s="6">
        <v>43</v>
      </c>
      <c r="E13" s="5">
        <f>VLOOKUP(B13,Balacne!F:K,6,FALSE)</f>
        <v>1.1379999999999999</v>
      </c>
      <c r="F13" s="6">
        <v>43</v>
      </c>
      <c r="G13" s="5">
        <f>VLOOKUP(B13,Balacne!F:L,7,FALSE)</f>
        <v>2.1</v>
      </c>
    </row>
    <row r="14" spans="1:7">
      <c r="A14" s="3">
        <v>12</v>
      </c>
      <c r="B14" s="4">
        <f>Balacne!F21</f>
        <v>3.3E+94</v>
      </c>
      <c r="C14" s="5" t="str">
        <f>VLOOKUP(B14,Balacne!F:G,2,FALSE)</f>
        <v>330라</v>
      </c>
      <c r="D14" s="6">
        <v>43</v>
      </c>
      <c r="E14" s="5">
        <f>VLOOKUP(B14,Balacne!F:K,6,FALSE)</f>
        <v>1.1499999999999999</v>
      </c>
      <c r="F14" s="6">
        <v>43</v>
      </c>
      <c r="G14" s="5">
        <f>VLOOKUP(B14,Balacne!F:L,7,FALSE)</f>
        <v>2.2000000000000002</v>
      </c>
    </row>
    <row r="15" spans="1:7">
      <c r="A15" s="3">
        <v>13</v>
      </c>
      <c r="B15" s="4">
        <f>Balacne!F22</f>
        <v>1.1000000000000001E+95</v>
      </c>
      <c r="C15" s="5" t="str">
        <f>VLOOKUP(B15,Balacne!F:G,2,FALSE)</f>
        <v>1100라</v>
      </c>
      <c r="D15" s="6">
        <v>43</v>
      </c>
      <c r="E15" s="5">
        <f>VLOOKUP(B15,Balacne!F:K,6,FALSE)</f>
        <v>1.1629999999999998</v>
      </c>
      <c r="F15" s="6">
        <v>43</v>
      </c>
      <c r="G15" s="5">
        <f>VLOOKUP(B15,Balacne!F:L,7,FALSE)</f>
        <v>2.3000000000000003</v>
      </c>
    </row>
    <row r="16" spans="1:7">
      <c r="A16" s="3">
        <v>14</v>
      </c>
      <c r="B16" s="4">
        <f>Balacne!F23</f>
        <v>4.1000000000000005E+95</v>
      </c>
      <c r="C16" s="5" t="str">
        <f>VLOOKUP(B16,Balacne!F:G,2,FALSE)</f>
        <v>4100라</v>
      </c>
      <c r="D16" s="6">
        <v>43</v>
      </c>
      <c r="E16" s="5">
        <f>VLOOKUP(B16,Balacne!F:K,6,FALSE)</f>
        <v>1.1759999999999999</v>
      </c>
      <c r="F16" s="6">
        <v>43</v>
      </c>
      <c r="G16" s="5">
        <f>VLOOKUP(B16,Balacne!F:L,7,FALSE)</f>
        <v>2.4</v>
      </c>
    </row>
    <row r="17" spans="1:7">
      <c r="A17" s="3">
        <v>15</v>
      </c>
      <c r="B17" s="4">
        <f>Balacne!F24</f>
        <v>2.0000000000000001E+96</v>
      </c>
      <c r="C17" s="5" t="str">
        <f>VLOOKUP(B17,Balacne!F:G,2,FALSE)</f>
        <v>2가</v>
      </c>
      <c r="D17" s="6">
        <v>43</v>
      </c>
      <c r="E17" s="5">
        <f>VLOOKUP(B17,Balacne!F:K,6,FALSE)</f>
        <v>1.1889999999999998</v>
      </c>
      <c r="F17" s="6">
        <v>43</v>
      </c>
      <c r="G17" s="5">
        <f>VLOOKUP(B17,Balacne!F:L,7,FALSE)</f>
        <v>2.6</v>
      </c>
    </row>
    <row r="18" spans="1:7">
      <c r="A18" s="3">
        <v>16</v>
      </c>
      <c r="B18" s="4">
        <f>Balacne!F25</f>
        <v>6.0000000000000001E+96</v>
      </c>
      <c r="C18" s="5" t="str">
        <f>VLOOKUP(B18,Balacne!F:G,2,FALSE)</f>
        <v>6가</v>
      </c>
      <c r="D18" s="6">
        <v>43</v>
      </c>
      <c r="E18" s="5">
        <f>VLOOKUP(B18,Balacne!F:K,6,FALSE)</f>
        <v>1.202</v>
      </c>
      <c r="F18" s="6">
        <v>43</v>
      </c>
      <c r="G18" s="5">
        <f>VLOOKUP(B18,Balacne!F:L,7,FALSE)</f>
        <v>2.7</v>
      </c>
    </row>
    <row r="19" spans="1:7" s="8" customFormat="1">
      <c r="A19" s="7">
        <v>17</v>
      </c>
      <c r="B19" s="4">
        <f>Balacne!F26</f>
        <v>1.0000000000000001E+97</v>
      </c>
      <c r="C19" s="5" t="str">
        <f>VLOOKUP(B19,Balacne!F:G,2,FALSE)</f>
        <v>10가</v>
      </c>
      <c r="D19" s="6">
        <v>43</v>
      </c>
      <c r="E19" s="5">
        <f>VLOOKUP(B19,Balacne!F:K,6,FALSE)</f>
        <v>1.2149999999999999</v>
      </c>
      <c r="F19" s="6">
        <v>43</v>
      </c>
      <c r="G19" s="5">
        <f>VLOOKUP(B19,Balacne!F:L,7,FALSE)</f>
        <v>2.8000000000000003</v>
      </c>
    </row>
    <row r="20" spans="1:7">
      <c r="A20" s="3">
        <v>18</v>
      </c>
      <c r="B20" s="4">
        <f>Balacne!F27</f>
        <v>6.0000000000000004E+97</v>
      </c>
      <c r="C20" s="5" t="str">
        <f>VLOOKUP(B20,Balacne!F:G,2,FALSE)</f>
        <v>60가</v>
      </c>
      <c r="D20" s="6">
        <v>43</v>
      </c>
      <c r="E20" s="5">
        <f>VLOOKUP(B20,Balacne!F:K,6,FALSE)</f>
        <v>1.228</v>
      </c>
      <c r="F20" s="6">
        <v>43</v>
      </c>
      <c r="G20" s="5">
        <f>VLOOKUP(B20,Balacne!F:L,7,FALSE)</f>
        <v>2.9000000000000004</v>
      </c>
    </row>
    <row r="21" spans="1:7">
      <c r="A21" s="7">
        <v>19</v>
      </c>
      <c r="B21" s="4">
        <f>Balacne!F28</f>
        <v>2.1E+98</v>
      </c>
      <c r="C21" s="5" t="str">
        <f>VLOOKUP(B21,Balacne!F:G,2,FALSE)</f>
        <v>210가</v>
      </c>
      <c r="D21" s="6">
        <v>43</v>
      </c>
      <c r="E21" s="5">
        <f>VLOOKUP(B21,Balacne!F:K,6,FALSE)</f>
        <v>1.2409999999999999</v>
      </c>
      <c r="F21" s="6">
        <v>43</v>
      </c>
      <c r="G21" s="5">
        <f>VLOOKUP(B21,Balacne!F:L,7,FALSE)</f>
        <v>3.3</v>
      </c>
    </row>
    <row r="22" spans="1:7">
      <c r="A22" s="3">
        <v>20</v>
      </c>
      <c r="B22" s="4">
        <f>Balacne!F29</f>
        <v>7.5999999999999998E+98</v>
      </c>
      <c r="C22" s="5" t="str">
        <f>VLOOKUP(B22,Balacne!F:G,2,FALSE)</f>
        <v>760가</v>
      </c>
      <c r="D22" s="6">
        <v>43</v>
      </c>
      <c r="E22" s="5">
        <f>VLOOKUP(B22,Balacne!F:K,6,FALSE)</f>
        <v>1.2549999999999999</v>
      </c>
      <c r="F22" s="6">
        <v>43</v>
      </c>
      <c r="G22" s="5">
        <f>VLOOKUP(B22,Balacne!F:L,7,FALSE)</f>
        <v>4.0999999999999996</v>
      </c>
    </row>
    <row r="23" spans="1:7">
      <c r="A23" s="3">
        <v>21</v>
      </c>
      <c r="B23" s="4">
        <f>Balacne!F30</f>
        <v>2.6E+99</v>
      </c>
      <c r="C23" s="5" t="str">
        <f>VLOOKUP(B23,Balacne!F:G,2,FALSE)</f>
        <v>2600가</v>
      </c>
      <c r="D23" s="6">
        <v>43</v>
      </c>
      <c r="E23" s="5">
        <f>VLOOKUP(B23,Balacne!F:K,6,FALSE)</f>
        <v>1.2689999999999999</v>
      </c>
      <c r="F23" s="6">
        <v>43</v>
      </c>
      <c r="G23" s="5">
        <f>VLOOKUP(B23,Balacne!F:L,7,FALSE)</f>
        <v>4.2</v>
      </c>
    </row>
    <row r="24" spans="1:7">
      <c r="A24" s="7">
        <v>22</v>
      </c>
      <c r="B24" s="4">
        <f>Balacne!F31</f>
        <v>9.3000000000000002E+99</v>
      </c>
      <c r="C24" s="5" t="str">
        <f>VLOOKUP(B24,Balacne!F:G,2,FALSE)</f>
        <v>9300가</v>
      </c>
      <c r="D24" s="6">
        <v>43</v>
      </c>
      <c r="E24" s="5">
        <f>VLOOKUP(B24,Balacne!F:K,6,FALSE)</f>
        <v>1.2829999999999999</v>
      </c>
      <c r="F24" s="6">
        <v>43</v>
      </c>
      <c r="G24" s="5">
        <f>VLOOKUP(B24,Balacne!F:L,7,FALSE)</f>
        <v>4.3</v>
      </c>
    </row>
    <row r="25" spans="1:7">
      <c r="A25" s="3">
        <v>23</v>
      </c>
      <c r="B25" s="4">
        <f>Balacne!F32</f>
        <v>4.0000000000000001E+100</v>
      </c>
      <c r="C25" s="5" t="str">
        <f>VLOOKUP(B25,Balacne!F:G,2,FALSE)</f>
        <v>4언</v>
      </c>
      <c r="D25" s="6">
        <v>43</v>
      </c>
      <c r="E25" s="5">
        <f>VLOOKUP(B25,Balacne!F:K,6,FALSE)</f>
        <v>1.2969999999999999</v>
      </c>
      <c r="F25" s="6">
        <v>43</v>
      </c>
      <c r="G25" s="5">
        <f>VLOOKUP(B25,Balacne!F:L,7,FALSE)</f>
        <v>4.4000000000000004</v>
      </c>
    </row>
    <row r="26" spans="1:7">
      <c r="A26" s="3">
        <v>24</v>
      </c>
      <c r="B26" s="4">
        <f>Balacne!F33</f>
        <v>9.9999999999999998E+100</v>
      </c>
      <c r="C26" s="5" t="str">
        <f>VLOOKUP(B26,Balacne!F:G,2,FALSE)</f>
        <v>10언</v>
      </c>
      <c r="D26" s="6">
        <v>43</v>
      </c>
      <c r="E26" s="5">
        <f>VLOOKUP(B26,Balacne!F:K,6,FALSE)</f>
        <v>1.3109999999999999</v>
      </c>
      <c r="F26" s="6">
        <v>43</v>
      </c>
      <c r="G26" s="5">
        <f>VLOOKUP(B26,Balacne!F:L,7,FALSE)</f>
        <v>4.5</v>
      </c>
    </row>
    <row r="27" spans="1:7">
      <c r="A27" s="3">
        <v>25</v>
      </c>
      <c r="B27" s="4">
        <f>Balacne!F34</f>
        <v>2.9999999999999999E+101</v>
      </c>
      <c r="C27" s="5" t="str">
        <f>VLOOKUP(B27,Balacne!F:G,2,FALSE)</f>
        <v>30언</v>
      </c>
      <c r="D27" s="6">
        <v>43</v>
      </c>
      <c r="E27" s="5">
        <f>VLOOKUP(B27,Balacne!F:K,6,FALSE)</f>
        <v>1.325</v>
      </c>
      <c r="F27" s="6">
        <v>43</v>
      </c>
      <c r="G27" s="5">
        <f>VLOOKUP(B27,Balacne!F:L,7,FALSE)</f>
        <v>4.6999999999999993</v>
      </c>
    </row>
    <row r="28" spans="1:7">
      <c r="A28" s="3">
        <v>26</v>
      </c>
      <c r="B28" s="4">
        <f>Balacne!F35</f>
        <v>1.3E+102</v>
      </c>
      <c r="C28" s="5" t="str">
        <f>VLOOKUP(B28,Balacne!F:G,2,FALSE)</f>
        <v>130언</v>
      </c>
      <c r="D28" s="6">
        <v>43</v>
      </c>
      <c r="E28" s="5">
        <f>VLOOKUP(B28,Balacne!F:K,6,FALSE)</f>
        <v>1.339</v>
      </c>
      <c r="F28" s="6">
        <v>43</v>
      </c>
      <c r="G28" s="5">
        <f>VLOOKUP(B28,Balacne!F:L,7,FALSE)</f>
        <v>4.8</v>
      </c>
    </row>
    <row r="29" spans="1:7">
      <c r="A29" s="3">
        <v>27</v>
      </c>
      <c r="B29" s="4">
        <f>Balacne!F36</f>
        <v>4.7999999999999999E+102</v>
      </c>
      <c r="C29" s="5" t="str">
        <f>VLOOKUP(B29,Balacne!F:G,2,FALSE)</f>
        <v>480언</v>
      </c>
      <c r="D29" s="6">
        <v>43</v>
      </c>
      <c r="E29" s="5">
        <f>VLOOKUP(B29,Balacne!F:K,6,FALSE)</f>
        <v>1.3539999999999999</v>
      </c>
      <c r="F29" s="6">
        <v>43</v>
      </c>
      <c r="G29" s="5">
        <f>VLOOKUP(B29,Balacne!F:L,7,FALSE)</f>
        <v>4.9000000000000004</v>
      </c>
    </row>
    <row r="30" spans="1:7">
      <c r="A30" s="3">
        <v>28</v>
      </c>
      <c r="B30" s="4">
        <f>Balacne!F37</f>
        <v>1.7000000000000001E+103</v>
      </c>
      <c r="C30" s="5" t="str">
        <f>VLOOKUP(B30,Balacne!F:G,2,FALSE)</f>
        <v>1700언</v>
      </c>
      <c r="D30" s="6">
        <v>43</v>
      </c>
      <c r="E30" s="5">
        <f>VLOOKUP(B30,Balacne!F:K,6,FALSE)</f>
        <v>1.369</v>
      </c>
      <c r="F30" s="6">
        <v>43</v>
      </c>
      <c r="G30" s="5">
        <f>VLOOKUP(B30,Balacne!F:L,7,FALSE)</f>
        <v>5</v>
      </c>
    </row>
    <row r="31" spans="1:7">
      <c r="A31" s="3">
        <v>29</v>
      </c>
      <c r="B31" s="4">
        <f>Balacne!F38</f>
        <v>5.8999999999999999E+103</v>
      </c>
      <c r="C31" s="5" t="str">
        <f>VLOOKUP(B31,Balacne!F:G,2,FALSE)</f>
        <v>5900언</v>
      </c>
      <c r="D31" s="6">
        <v>43</v>
      </c>
      <c r="E31" s="5">
        <f>VLOOKUP(B31,Balacne!F:K,6,FALSE)</f>
        <v>1.3839999999999999</v>
      </c>
      <c r="F31" s="6">
        <v>43</v>
      </c>
      <c r="G31" s="5">
        <f>VLOOKUP(B31,Balacne!F:L,7,FALSE)</f>
        <v>5.0999999999999996</v>
      </c>
    </row>
    <row r="32" spans="1:7">
      <c r="A32" s="3">
        <v>30</v>
      </c>
      <c r="B32" s="4">
        <f>Balacne!F39</f>
        <v>3.0000000000000003E+104</v>
      </c>
      <c r="C32" s="5" t="str">
        <f>VLOOKUP(B32,Balacne!F:G,2,FALSE)</f>
        <v>3승</v>
      </c>
      <c r="D32" s="6">
        <v>43</v>
      </c>
      <c r="E32" s="5">
        <f>VLOOKUP(B32,Balacne!F:K,6,FALSE)</f>
        <v>1.3989999999999998</v>
      </c>
      <c r="F32" s="6">
        <v>43</v>
      </c>
      <c r="G32" s="5">
        <f>VLOOKUP(B32,Balacne!F:L,7,FALSE)</f>
        <v>5.6</v>
      </c>
    </row>
    <row r="33" spans="1:7">
      <c r="A33" s="3">
        <v>31</v>
      </c>
      <c r="B33" s="4">
        <f>Balacne!F40</f>
        <v>8E+104</v>
      </c>
      <c r="C33" s="5" t="str">
        <f>VLOOKUP(B33,Balacne!F:G,2,FALSE)</f>
        <v>8승</v>
      </c>
      <c r="D33" s="6">
        <v>43</v>
      </c>
      <c r="E33" s="5">
        <f>VLOOKUP(B33,Balacne!F:K,6,FALSE)</f>
        <v>1.4139999999999999</v>
      </c>
      <c r="F33" s="6">
        <v>43</v>
      </c>
      <c r="G33" s="5">
        <f>VLOOKUP(B33,Balacne!F:L,7,FALSE)</f>
        <v>5.7</v>
      </c>
    </row>
    <row r="34" spans="1:7">
      <c r="A34" s="3">
        <v>32</v>
      </c>
      <c r="B34" s="4">
        <f>Balacne!F41</f>
        <v>1.9999999999999999E+105</v>
      </c>
      <c r="C34" s="5" t="str">
        <f>VLOOKUP(B34,Balacne!F:G,2,FALSE)</f>
        <v>20승</v>
      </c>
      <c r="D34" s="6">
        <v>43</v>
      </c>
      <c r="E34" s="5">
        <f>VLOOKUP(B34,Balacne!F:K,6,FALSE)</f>
        <v>1.4289999999999998</v>
      </c>
      <c r="F34" s="6">
        <v>43</v>
      </c>
      <c r="G34" s="5">
        <f>VLOOKUP(B34,Balacne!F:L,7,FALSE)</f>
        <v>5.8</v>
      </c>
    </row>
    <row r="35" spans="1:7">
      <c r="A35" s="3">
        <v>33</v>
      </c>
      <c r="B35" s="4">
        <f>Balacne!F42</f>
        <v>9.0000000000000002E+105</v>
      </c>
      <c r="C35" s="5" t="str">
        <f>VLOOKUP(B35,Balacne!F:G,2,FALSE)</f>
        <v>90승</v>
      </c>
      <c r="D35" s="6">
        <v>43</v>
      </c>
      <c r="E35" s="5">
        <f>VLOOKUP(B35,Balacne!F:K,6,FALSE)</f>
        <v>1.4449999999999998</v>
      </c>
      <c r="F35" s="6">
        <v>43</v>
      </c>
      <c r="G35" s="5">
        <f>VLOOKUP(B35,Balacne!F:L,7,FALSE)</f>
        <v>5.9</v>
      </c>
    </row>
    <row r="36" spans="1:7">
      <c r="A36" s="3">
        <v>34</v>
      </c>
      <c r="B36" s="4">
        <f>Balacne!F43</f>
        <v>3.0999999999999999E+106</v>
      </c>
      <c r="C36" s="5" t="str">
        <f>VLOOKUP(B36,Balacne!F:G,2,FALSE)</f>
        <v>310승</v>
      </c>
      <c r="D36" s="6">
        <v>43</v>
      </c>
      <c r="E36" s="5">
        <f>VLOOKUP(B36,Balacne!F:K,6,FALSE)</f>
        <v>1.4609999999999999</v>
      </c>
      <c r="F36" s="6">
        <v>43</v>
      </c>
      <c r="G36" s="5">
        <f>VLOOKUP(B36,Balacne!F:L,7,FALSE)</f>
        <v>6</v>
      </c>
    </row>
    <row r="37" spans="1:7">
      <c r="A37" s="3">
        <v>35</v>
      </c>
      <c r="B37" s="4">
        <f>Balacne!F44</f>
        <v>1.1E+107</v>
      </c>
      <c r="C37" s="5" t="str">
        <f>VLOOKUP(B37,Balacne!F:G,2,FALSE)</f>
        <v>1100승</v>
      </c>
      <c r="D37" s="6">
        <v>43</v>
      </c>
      <c r="E37" s="5">
        <f>VLOOKUP(B37,Balacne!F:K,6,FALSE)</f>
        <v>1.4769999999999999</v>
      </c>
      <c r="F37" s="6">
        <v>43</v>
      </c>
      <c r="G37" s="5">
        <f>VLOOKUP(B37,Balacne!F:L,7,FALSE)</f>
        <v>6.2</v>
      </c>
    </row>
    <row r="38" spans="1:7">
      <c r="A38" s="3">
        <v>36</v>
      </c>
      <c r="B38" s="4">
        <f>Balacne!F45</f>
        <v>3.7999999999999998E+107</v>
      </c>
      <c r="C38" s="5" t="str">
        <f>VLOOKUP(B38,Balacne!F:G,2,FALSE)</f>
        <v>3800승</v>
      </c>
      <c r="D38" s="6">
        <v>43</v>
      </c>
      <c r="E38" s="5">
        <f>VLOOKUP(B38,Balacne!F:K,6,FALSE)</f>
        <v>1.4929999999999999</v>
      </c>
      <c r="F38" s="6">
        <v>43</v>
      </c>
      <c r="G38" s="5">
        <f>VLOOKUP(B38,Balacne!F:L,7,FALSE)</f>
        <v>6.3</v>
      </c>
    </row>
    <row r="39" spans="1:7">
      <c r="A39" s="3">
        <v>37</v>
      </c>
      <c r="B39" s="4">
        <f>Balacne!F46</f>
        <v>2.0000000000000001E+108</v>
      </c>
      <c r="C39" s="5" t="str">
        <f>VLOOKUP(B39,Balacne!F:G,2,FALSE)</f>
        <v>2마</v>
      </c>
      <c r="D39" s="6">
        <v>43</v>
      </c>
      <c r="E39" s="5">
        <f>VLOOKUP(B39,Balacne!F:K,6,FALSE)</f>
        <v>1.5089999999999999</v>
      </c>
      <c r="F39" s="6">
        <v>43</v>
      </c>
      <c r="G39" s="5">
        <f>VLOOKUP(B39,Balacne!F:L,7,FALSE)</f>
        <v>6.4</v>
      </c>
    </row>
    <row r="40" spans="1:7">
      <c r="A40" s="3">
        <v>38</v>
      </c>
      <c r="B40" s="4">
        <f>Balacne!F47</f>
        <v>4.9999999999999999E+108</v>
      </c>
      <c r="C40" s="5" t="str">
        <f>VLOOKUP(B40,Balacne!F:G,2,FALSE)</f>
        <v>5마</v>
      </c>
      <c r="D40" s="6">
        <v>43</v>
      </c>
      <c r="E40" s="5">
        <f>VLOOKUP(B40,Balacne!F:K,6,FALSE)</f>
        <v>1.5249999999999999</v>
      </c>
      <c r="F40" s="6">
        <v>43</v>
      </c>
      <c r="G40" s="5">
        <f>VLOOKUP(B40,Balacne!F:L,7,FALSE)</f>
        <v>6.5</v>
      </c>
    </row>
    <row r="41" spans="1:7">
      <c r="A41" s="3">
        <v>39</v>
      </c>
      <c r="B41" s="4">
        <f>Balacne!F48</f>
        <v>9.9999999999999998E+108</v>
      </c>
      <c r="C41" s="5" t="str">
        <f>VLOOKUP(B41,Balacne!F:G,2,FALSE)</f>
        <v>10마</v>
      </c>
      <c r="D41" s="6">
        <v>43</v>
      </c>
      <c r="E41" s="5">
        <f>VLOOKUP(B41,Balacne!F:K,6,FALSE)</f>
        <v>1.5419999999999998</v>
      </c>
      <c r="F41" s="6">
        <v>43</v>
      </c>
      <c r="G41" s="5">
        <f>VLOOKUP(B41,Balacne!F:L,7,FALSE)</f>
        <v>6.6</v>
      </c>
    </row>
    <row r="42" spans="1:7">
      <c r="A42" s="3">
        <v>40</v>
      </c>
      <c r="B42" s="4">
        <f>Balacne!F49</f>
        <v>5.0000000000000001E+109</v>
      </c>
      <c r="C42" s="5" t="str">
        <f>VLOOKUP(B42,Balacne!F:G,2,FALSE)</f>
        <v>50마</v>
      </c>
      <c r="D42" s="6">
        <v>43</v>
      </c>
      <c r="E42" s="5">
        <f>VLOOKUP(B42,Balacne!F:K,6,FALSE)</f>
        <v>1.5589999999999999</v>
      </c>
      <c r="F42" s="6">
        <v>43</v>
      </c>
      <c r="G42" s="5">
        <f>VLOOKUP(B42,Balacne!F:L,7,FALSE)</f>
        <v>7.4</v>
      </c>
    </row>
    <row r="43" spans="1:7">
      <c r="A43" s="3">
        <v>41</v>
      </c>
      <c r="B43" s="4">
        <f>Balacne!F50</f>
        <v>2E+110</v>
      </c>
      <c r="C43" s="5" t="str">
        <f>VLOOKUP(B43,Balacne!F:G,2,FALSE)</f>
        <v>200마</v>
      </c>
      <c r="D43" s="6">
        <v>43</v>
      </c>
      <c r="E43" s="5">
        <f>VLOOKUP(B43,Balacne!F:K,6,FALSE)</f>
        <v>1.5759999999999998</v>
      </c>
      <c r="F43" s="6">
        <v>43</v>
      </c>
      <c r="G43" s="5">
        <f>VLOOKUP(B43,Balacne!F:L,7,FALSE)</f>
        <v>7.5</v>
      </c>
    </row>
    <row r="44" spans="1:7">
      <c r="A44" s="3">
        <v>42</v>
      </c>
      <c r="B44" s="4">
        <f>Balacne!F51</f>
        <v>6.9999999999999998E+110</v>
      </c>
      <c r="C44" s="5" t="str">
        <f>VLOOKUP(B44,Balacne!F:G,2,FALSE)</f>
        <v>700마</v>
      </c>
      <c r="D44" s="6">
        <v>43</v>
      </c>
      <c r="E44" s="5">
        <f>VLOOKUP(B44,Balacne!F:K,6,FALSE)</f>
        <v>1.593</v>
      </c>
      <c r="F44" s="6">
        <v>43</v>
      </c>
      <c r="G44" s="5">
        <f>VLOOKUP(B44,Balacne!F:L,7,FALSE)</f>
        <v>7.6</v>
      </c>
    </row>
    <row r="45" spans="1:7">
      <c r="A45" s="3">
        <v>43</v>
      </c>
      <c r="B45" s="4">
        <f>Balacne!F52</f>
        <v>2.4000000000000001E+111</v>
      </c>
      <c r="C45" s="5" t="str">
        <f>VLOOKUP(B45,Balacne!F:G,2,FALSE)</f>
        <v>2400마</v>
      </c>
      <c r="D45" s="6">
        <v>43</v>
      </c>
      <c r="E45" s="5">
        <f>VLOOKUP(B45,Balacne!F:K,6,FALSE)</f>
        <v>1.6099999999999999</v>
      </c>
      <c r="F45" s="6">
        <v>43</v>
      </c>
      <c r="G45" s="5">
        <f>VLOOKUP(B45,Balacne!F:L,7,FALSE)</f>
        <v>7.7000000000000011</v>
      </c>
    </row>
    <row r="46" spans="1:7">
      <c r="A46" s="3">
        <v>44</v>
      </c>
      <c r="B46" s="4">
        <f>Balacne!F53</f>
        <v>8.5999999999999999E+111</v>
      </c>
      <c r="C46" s="5" t="str">
        <f>VLOOKUP(B46,Balacne!F:G,2,FALSE)</f>
        <v>8600마</v>
      </c>
      <c r="D46" s="6">
        <v>43</v>
      </c>
      <c r="E46" s="5">
        <f>VLOOKUP(B46,Balacne!F:K,6,FALSE)</f>
        <v>1.6269999999999998</v>
      </c>
      <c r="F46" s="6">
        <v>43</v>
      </c>
      <c r="G46" s="5">
        <f>VLOOKUP(B46,Balacne!F:L,7,FALSE)</f>
        <v>7.8000000000000007</v>
      </c>
    </row>
    <row r="47" spans="1:7">
      <c r="A47" s="3">
        <v>45</v>
      </c>
      <c r="B47" s="4">
        <f>Balacne!F54</f>
        <v>3.9999999999999997E+112</v>
      </c>
      <c r="C47" s="5" t="str">
        <f>VLOOKUP(B47,Balacne!F:G,2,FALSE)</f>
        <v>4살</v>
      </c>
      <c r="D47" s="6">
        <v>43</v>
      </c>
      <c r="E47" s="5">
        <f>VLOOKUP(B47,Balacne!F:K,6,FALSE)</f>
        <v>1.6449999999999998</v>
      </c>
      <c r="F47" s="6">
        <v>43</v>
      </c>
      <c r="G47" s="5">
        <f>VLOOKUP(B47,Balacne!F:L,7,FALSE)</f>
        <v>8</v>
      </c>
    </row>
    <row r="48" spans="1:7">
      <c r="A48" s="3">
        <v>46</v>
      </c>
      <c r="B48" s="4">
        <f>Balacne!F55</f>
        <v>1E+113</v>
      </c>
      <c r="C48" s="5" t="str">
        <f>VLOOKUP(B48,Balacne!F:G,2,FALSE)</f>
        <v>10살</v>
      </c>
      <c r="D48" s="6">
        <v>43</v>
      </c>
      <c r="E48" s="5">
        <f>VLOOKUP(B48,Balacne!F:K,6,FALSE)</f>
        <v>1.6629999999999998</v>
      </c>
      <c r="F48" s="6">
        <v>43</v>
      </c>
      <c r="G48" s="5">
        <f>VLOOKUP(B48,Balacne!F:L,7,FALSE)</f>
        <v>8.1</v>
      </c>
    </row>
    <row r="49" spans="1:7">
      <c r="A49" s="3">
        <v>47</v>
      </c>
      <c r="B49" s="4">
        <f>Balacne!F56</f>
        <v>2.9999999999999997E+113</v>
      </c>
      <c r="C49" s="5" t="str">
        <f>VLOOKUP(B49,Balacne!F:G,2,FALSE)</f>
        <v>30살</v>
      </c>
      <c r="D49" s="6">
        <v>43</v>
      </c>
      <c r="E49" s="5">
        <f>VLOOKUP(B49,Balacne!F:K,6,FALSE)</f>
        <v>1.6809999999999998</v>
      </c>
      <c r="F49" s="6">
        <v>43</v>
      </c>
      <c r="G49" s="5">
        <f>VLOOKUP(B49,Balacne!F:L,7,FALSE)</f>
        <v>8.2000000000000011</v>
      </c>
    </row>
    <row r="50" spans="1:7">
      <c r="A50" s="3">
        <v>48</v>
      </c>
      <c r="B50" s="4">
        <f>Balacne!F57</f>
        <v>1.3E+114</v>
      </c>
      <c r="C50" s="5" t="str">
        <f>VLOOKUP(B50,Balacne!F:G,2,FALSE)</f>
        <v>130살</v>
      </c>
      <c r="D50" s="6">
        <v>43</v>
      </c>
      <c r="E50" s="5">
        <f>VLOOKUP(B50,Balacne!F:K,6,FALSE)</f>
        <v>1.6989999999999998</v>
      </c>
      <c r="F50" s="6">
        <v>43</v>
      </c>
      <c r="G50" s="5">
        <f>VLOOKUP(B50,Balacne!F:L,7,FALSE)</f>
        <v>8.3000000000000007</v>
      </c>
    </row>
    <row r="51" spans="1:7">
      <c r="A51" s="3">
        <v>49</v>
      </c>
      <c r="B51" s="4">
        <f>Balacne!F58</f>
        <v>4.4999999999999995E+114</v>
      </c>
      <c r="C51" s="5" t="str">
        <f>VLOOKUP(B51,Balacne!F:G,2,FALSE)</f>
        <v>450살</v>
      </c>
      <c r="D51" s="6">
        <v>43</v>
      </c>
      <c r="E51" s="5">
        <f>VLOOKUP(B51,Balacne!F:K,6,FALSE)</f>
        <v>1.7169999999999999</v>
      </c>
      <c r="F51" s="6">
        <v>43</v>
      </c>
      <c r="G51" s="5">
        <f>VLOOKUP(B51,Balacne!F:L,7,FALSE)</f>
        <v>8.4</v>
      </c>
    </row>
    <row r="52" spans="1:7">
      <c r="A52" s="3">
        <v>50</v>
      </c>
      <c r="B52" s="4">
        <f>Balacne!F59</f>
        <v>1.4999999999999998E+115</v>
      </c>
      <c r="C52" s="5" t="str">
        <f>VLOOKUP(B52,Balacne!F:G,2,FALSE)</f>
        <v>1500살</v>
      </c>
      <c r="D52" s="6">
        <v>43</v>
      </c>
      <c r="E52" s="5">
        <f>VLOOKUP(B52,Balacne!F:K,6,FALSE)</f>
        <v>1.736</v>
      </c>
      <c r="F52" s="6">
        <v>43</v>
      </c>
      <c r="G52" s="5">
        <f>VLOOKUP(B52,Balacne!F:L,7,FALSE)</f>
        <v>8.9</v>
      </c>
    </row>
    <row r="53" spans="1:7">
      <c r="A53" s="3">
        <v>51</v>
      </c>
      <c r="B53" s="4">
        <f>Balacne!F60</f>
        <v>5.4999999999999996E+115</v>
      </c>
      <c r="C53" s="5" t="str">
        <f>VLOOKUP(B53,Balacne!F:G,2,FALSE)</f>
        <v>5500살</v>
      </c>
      <c r="D53" s="6">
        <v>43</v>
      </c>
      <c r="E53" s="5">
        <f>VLOOKUP(B53,Balacne!F:K,6,FALSE)</f>
        <v>1.7549999999999999</v>
      </c>
      <c r="F53" s="6">
        <v>43</v>
      </c>
      <c r="G53" s="5">
        <f>VLOOKUP(B53,Balacne!F:L,7,FALSE)</f>
        <v>9.0000000000000018</v>
      </c>
    </row>
    <row r="54" spans="1:7">
      <c r="A54" s="3">
        <v>52</v>
      </c>
      <c r="B54" s="4">
        <f>Balacne!F61</f>
        <v>2E+116</v>
      </c>
      <c r="C54" s="5" t="str">
        <f>VLOOKUP(B54,Balacne!F:G,2,FALSE)</f>
        <v>2섬</v>
      </c>
      <c r="D54" s="6">
        <v>43</v>
      </c>
      <c r="E54" s="5">
        <f>VLOOKUP(B54,Balacne!F:K,6,FALSE)</f>
        <v>1.7739999999999998</v>
      </c>
      <c r="F54" s="6">
        <v>43</v>
      </c>
      <c r="G54" s="5">
        <f>VLOOKUP(B54,Balacne!F:L,7,FALSE)</f>
        <v>9.1</v>
      </c>
    </row>
    <row r="55" spans="1:7">
      <c r="A55" s="3">
        <v>53</v>
      </c>
      <c r="B55" s="4">
        <f>Balacne!F62</f>
        <v>6.9999999999999999E+116</v>
      </c>
      <c r="C55" s="5" t="str">
        <f>VLOOKUP(B55,Balacne!F:G,2,FALSE)</f>
        <v>7섬</v>
      </c>
      <c r="D55" s="6">
        <v>43</v>
      </c>
      <c r="E55" s="5">
        <f>VLOOKUP(B55,Balacne!F:K,6,FALSE)</f>
        <v>1.7929999999999999</v>
      </c>
      <c r="F55" s="6">
        <v>43</v>
      </c>
      <c r="G55" s="5">
        <f>VLOOKUP(B55,Balacne!F:L,7,FALSE)</f>
        <v>9.2000000000000011</v>
      </c>
    </row>
    <row r="56" spans="1:7">
      <c r="A56" s="3">
        <v>54</v>
      </c>
      <c r="B56" s="4">
        <f>Balacne!F63</f>
        <v>2.0000000000000001E+117</v>
      </c>
      <c r="C56" s="5" t="str">
        <f>VLOOKUP(B56,Balacne!F:G,2,FALSE)</f>
        <v>20섬</v>
      </c>
      <c r="D56" s="6">
        <v>43</v>
      </c>
      <c r="E56" s="5">
        <f>VLOOKUP(B56,Balacne!F:K,6,FALSE)</f>
        <v>1.8119999999999998</v>
      </c>
      <c r="F56" s="6">
        <v>43</v>
      </c>
      <c r="G56" s="5">
        <f>VLOOKUP(B56,Balacne!F:L,7,FALSE)</f>
        <v>9.2999999999999989</v>
      </c>
    </row>
    <row r="57" spans="1:7">
      <c r="A57" s="3">
        <v>55</v>
      </c>
      <c r="B57" s="4">
        <f>Balacne!F64</f>
        <v>8.0000000000000004E+117</v>
      </c>
      <c r="C57" s="5" t="str">
        <f>VLOOKUP(B57,Balacne!F:G,2,FALSE)</f>
        <v>80섬</v>
      </c>
      <c r="D57" s="6">
        <v>43</v>
      </c>
      <c r="E57" s="5">
        <f>VLOOKUP(B57,Balacne!F:K,6,FALSE)</f>
        <v>1.8319999999999999</v>
      </c>
      <c r="F57" s="6">
        <v>43</v>
      </c>
      <c r="G57" s="5">
        <f>VLOOKUP(B57,Balacne!F:L,7,FALSE)</f>
        <v>9.5000000000000018</v>
      </c>
    </row>
    <row r="58" spans="1:7">
      <c r="A58" s="3">
        <v>56</v>
      </c>
      <c r="B58" s="4">
        <f>Balacne!F65</f>
        <v>2.9000000000000002E+118</v>
      </c>
      <c r="C58" s="5" t="str">
        <f>VLOOKUP(B58,Balacne!F:G,2,FALSE)</f>
        <v>290섬</v>
      </c>
      <c r="D58" s="6">
        <v>43</v>
      </c>
      <c r="E58" s="5">
        <f>VLOOKUP(B58,Balacne!F:K,6,FALSE)</f>
        <v>1.8519999999999999</v>
      </c>
      <c r="F58" s="6">
        <v>43</v>
      </c>
      <c r="G58" s="5">
        <f>VLOOKUP(B58,Balacne!F:L,7,FALSE)</f>
        <v>9.6</v>
      </c>
    </row>
    <row r="59" spans="1:7">
      <c r="A59" s="3">
        <v>57</v>
      </c>
      <c r="B59" s="4">
        <f>Balacne!F66</f>
        <v>9.9999999999999994E+118</v>
      </c>
      <c r="C59" s="5" t="str">
        <f>VLOOKUP(B59,Balacne!F:G,2,FALSE)</f>
        <v>1000섬</v>
      </c>
      <c r="D59" s="6">
        <v>43</v>
      </c>
      <c r="E59" s="5">
        <f>VLOOKUP(B59,Balacne!F:K,6,FALSE)</f>
        <v>1.8719999999999999</v>
      </c>
      <c r="F59" s="6">
        <v>43</v>
      </c>
      <c r="G59" s="5">
        <f>VLOOKUP(B59,Balacne!F:L,7,FALSE)</f>
        <v>9.7000000000000011</v>
      </c>
    </row>
    <row r="60" spans="1:7">
      <c r="A60" s="3">
        <v>58</v>
      </c>
      <c r="B60" s="4">
        <f>Balacne!F67</f>
        <v>3.5000000000000001E+119</v>
      </c>
      <c r="C60" s="5" t="str">
        <f>VLOOKUP(B60,Balacne!F:G,2,FALSE)</f>
        <v>3500섬</v>
      </c>
      <c r="D60" s="6">
        <v>43</v>
      </c>
      <c r="E60" s="5">
        <f>VLOOKUP(B60,Balacne!F:K,6,FALSE)</f>
        <v>1.8919999999999999</v>
      </c>
      <c r="F60" s="6">
        <v>43</v>
      </c>
      <c r="G60" s="5">
        <f>VLOOKUP(B60,Balacne!F:L,7,FALSE)</f>
        <v>9.8000000000000007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9CD8-566A-44BA-87CC-499C9DFAF912}">
  <dimension ref="A1:Z84"/>
  <sheetViews>
    <sheetView topLeftCell="A53" workbookViewId="0">
      <selection activeCell="G73" sqref="G73"/>
    </sheetView>
  </sheetViews>
  <sheetFormatPr defaultColWidth="8.75" defaultRowHeight="16.5"/>
  <cols>
    <col min="1" max="1" width="36.375" style="15" customWidth="1"/>
    <col min="2" max="2" width="20.125" style="15" customWidth="1"/>
    <col min="3" max="3" width="3" style="16" customWidth="1"/>
    <col min="4" max="4" width="4.5" style="15" customWidth="1"/>
    <col min="5" max="5" width="8.75" style="17"/>
    <col min="6" max="6" width="10.25" style="17" customWidth="1"/>
    <col min="7" max="7" width="11.875" style="19" bestFit="1" customWidth="1"/>
    <col min="8" max="8" width="11.375" style="17" bestFit="1" customWidth="1"/>
    <col min="9" max="9" width="14.875" style="17" customWidth="1"/>
    <col min="10" max="10" width="19.25" style="17" bestFit="1" customWidth="1"/>
    <col min="11" max="13" width="19.25" style="17" customWidth="1"/>
    <col min="14" max="14" width="14.625" style="17" bestFit="1" customWidth="1"/>
    <col min="15" max="15" width="19.375" style="17" customWidth="1"/>
    <col min="16" max="16384" width="8.75" style="15"/>
  </cols>
  <sheetData>
    <row r="1" spans="1:17" s="9" customFormat="1">
      <c r="A1" s="28" t="s">
        <v>8</v>
      </c>
      <c r="B1" s="29"/>
      <c r="E1" s="10"/>
      <c r="F1" s="10"/>
      <c r="G1" s="11"/>
      <c r="H1" s="10"/>
      <c r="I1" s="10"/>
      <c r="J1" s="10"/>
      <c r="K1" s="10"/>
      <c r="L1" s="10"/>
      <c r="M1" s="10"/>
      <c r="N1" s="10"/>
      <c r="O1" s="10"/>
    </row>
    <row r="2" spans="1:17" s="12" customFormat="1" ht="17.25" thickBot="1">
      <c r="A2" s="30"/>
      <c r="B2" s="31"/>
      <c r="E2" s="13"/>
      <c r="F2" s="13"/>
      <c r="G2" s="14"/>
      <c r="H2" s="13"/>
      <c r="I2" s="13"/>
      <c r="J2" s="13"/>
      <c r="K2" s="13"/>
      <c r="L2" s="13"/>
      <c r="M2" s="13"/>
      <c r="N2" s="13"/>
      <c r="O2" s="13"/>
    </row>
    <row r="5" spans="1:17">
      <c r="F5" s="18"/>
      <c r="H5" s="18"/>
      <c r="I5" s="18"/>
    </row>
    <row r="6" spans="1:17">
      <c r="A6" s="32" t="s">
        <v>9</v>
      </c>
      <c r="B6" s="32"/>
      <c r="E6" s="17" t="s">
        <v>10</v>
      </c>
      <c r="N6" s="17" t="s">
        <v>11</v>
      </c>
    </row>
    <row r="7" spans="1:17" ht="17.25" thickBot="1">
      <c r="A7" s="20" t="s">
        <v>12</v>
      </c>
      <c r="B7" s="20"/>
      <c r="C7" s="21"/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  <c r="J7" s="22" t="s">
        <v>18</v>
      </c>
      <c r="K7" s="22" t="s">
        <v>19</v>
      </c>
      <c r="L7" s="22" t="s">
        <v>20</v>
      </c>
      <c r="N7" s="22" t="s">
        <v>18</v>
      </c>
      <c r="O7" s="22" t="s">
        <v>21</v>
      </c>
      <c r="P7" s="22"/>
      <c r="Q7" s="22"/>
    </row>
    <row r="8" spans="1:17" ht="17.25" thickTop="1">
      <c r="A8" s="23" t="s">
        <v>22</v>
      </c>
      <c r="B8" s="23" t="s">
        <v>23</v>
      </c>
      <c r="C8" s="21"/>
      <c r="E8" s="24"/>
      <c r="F8" s="25"/>
      <c r="G8" s="25"/>
      <c r="H8" s="19"/>
      <c r="I8" s="24"/>
      <c r="J8" s="24"/>
      <c r="K8" s="24"/>
      <c r="L8" s="24"/>
      <c r="N8" s="24" t="s">
        <v>24</v>
      </c>
      <c r="O8" s="24">
        <v>4</v>
      </c>
      <c r="P8" s="25">
        <f>POWER(10,O8)</f>
        <v>10000</v>
      </c>
      <c r="Q8" s="25" t="str">
        <f>1&amp;RIGHT(P8,O8)</f>
        <v>10000</v>
      </c>
    </row>
    <row r="9" spans="1:17">
      <c r="A9" s="26" t="s">
        <v>25</v>
      </c>
      <c r="B9" s="27" t="s">
        <v>5</v>
      </c>
      <c r="C9" s="21"/>
      <c r="E9" s="24">
        <v>1</v>
      </c>
      <c r="F9" s="25">
        <f>IF(H9&lt;10,ROUNDUP(H9,0),IF(H9&lt;100,ROUNDDOWN(H9,-1),IF(H9&lt;1000,ROUNDDOWN(H9,-1),IF(H9&lt;10000,ROUNDDOWN(H9,-2),0))))*J9</f>
        <v>9.9999999999999996E+87</v>
      </c>
      <c r="G9" s="25" t="str">
        <f>IF(H9&lt;10,ROUNDUP(H9,0),IF(H9&lt;100,ROUNDDOWN(H9,-1),IF(H9&lt;1000,ROUNDDOWN(H9,-1),IF(H9&lt;10000,ROUNDDOWN(H9,-2),0))))&amp;I9</f>
        <v>1갈</v>
      </c>
      <c r="H9" s="25">
        <v>1</v>
      </c>
      <c r="I9" s="24" t="s">
        <v>55</v>
      </c>
      <c r="J9" s="24" t="str">
        <f t="shared" ref="J9:J40" si="0">VLOOKUP(I9,N:Q,4,FALSE)</f>
        <v>1E+88</v>
      </c>
      <c r="K9" s="24">
        <v>1.01</v>
      </c>
      <c r="L9" s="24">
        <f>E9*$B$18+IF(E9&gt;=5,ROUNDUP((E9/5),0)*$B$19,0)+IF(E9&gt;=10,ROUNDUP((E9/10),0)*$B$20,0)+IF(E9&gt;=20,ROUNDUP((E9/20),0)*$B$21,0)</f>
        <v>0.1</v>
      </c>
      <c r="N9" s="24" t="s">
        <v>27</v>
      </c>
      <c r="O9" s="24">
        <v>8</v>
      </c>
      <c r="P9" s="25">
        <f t="shared" ref="P9:P40" si="1">POWER(10,O9)</f>
        <v>100000000</v>
      </c>
      <c r="Q9" s="25" t="str">
        <f t="shared" ref="Q9:Q11" si="2">1&amp;RIGHT(P9,O9)</f>
        <v>100000000</v>
      </c>
    </row>
    <row r="10" spans="1:17">
      <c r="A10" s="26" t="s">
        <v>28</v>
      </c>
      <c r="B10" s="27">
        <v>250</v>
      </c>
      <c r="C10" s="21"/>
      <c r="E10" s="24">
        <v>2</v>
      </c>
      <c r="F10" s="25">
        <f t="shared" ref="F10:F66" si="3">IF(H10&lt;10,ROUNDUP(H10,0),IF(H10&lt;100,ROUNDDOWN(H10,-1),IF(H10&lt;1000,ROUNDDOWN(H10,-1),IF(H10&lt;10000,ROUNDDOWN(H10,-2),0))))*J10</f>
        <v>3.9999999999999998E+88</v>
      </c>
      <c r="G10" s="25" t="str">
        <f t="shared" ref="G10:G66" si="4">IF(H10&lt;10,ROUNDUP(H10,0),IF(H10&lt;100,ROUNDDOWN(H10,-1),IF(H10&lt;1000,ROUNDDOWN(H10,-1),IF(H10&lt;10000,ROUNDDOWN(H10,-2),0))))&amp;I10</f>
        <v>4갈</v>
      </c>
      <c r="H10" s="25">
        <f>IF(ROUNDUP(H9*((100+$B$10)/100),0)&gt;10000,ROUNDUP(H9*((100+$B$10)/100)/10000,4),ROUNDUP(H9*((100+$B$10)/100),4))</f>
        <v>3.5</v>
      </c>
      <c r="I10" s="24" t="str" cm="1">
        <f t="array" ref="I10">IF(AND(H9&gt;100,H10&lt;100),INDEX(N:N,MATCH(I9,N:N,0)+1,0),I9)</f>
        <v>갈</v>
      </c>
      <c r="J10" s="24" t="str">
        <f t="shared" si="0"/>
        <v>1E+88</v>
      </c>
      <c r="K10" s="24">
        <f>ROUNDUP((K9*(1+$B$14/100)),3)</f>
        <v>1.0209999999999999</v>
      </c>
      <c r="L10" s="24">
        <f t="shared" ref="L10:L66" si="5">E10*$B$18+IF(E10&gt;=5,ROUNDUP((E10/5),0)*$B$19,0)+IF(E10&gt;=10,ROUNDUP((E10/10),0)*$B$20,0)+IF(E10&gt;=20,ROUNDUP((E10/20),0)*$B$21,0)</f>
        <v>0.2</v>
      </c>
      <c r="N10" s="24" t="s">
        <v>29</v>
      </c>
      <c r="O10" s="24">
        <v>12</v>
      </c>
      <c r="P10" s="25">
        <f t="shared" si="1"/>
        <v>1000000000000</v>
      </c>
      <c r="Q10" s="25" t="str">
        <f t="shared" si="2"/>
        <v>1000000000000</v>
      </c>
    </row>
    <row r="11" spans="1:17">
      <c r="C11" s="21"/>
      <c r="E11" s="24">
        <v>3</v>
      </c>
      <c r="F11" s="25">
        <f t="shared" si="3"/>
        <v>9.9999999999999999E+88</v>
      </c>
      <c r="G11" s="25" t="str">
        <f t="shared" si="4"/>
        <v>10갈</v>
      </c>
      <c r="H11" s="25">
        <f t="shared" ref="H11:H84" si="6">IF(ROUNDUP(H10*((100+$B$10)/100),0)&gt;10000,ROUNDUP(H10*((100+$B$10)/100)/10000,4),ROUNDUP(H10*((100+$B$10)/100),4))</f>
        <v>12.25</v>
      </c>
      <c r="I11" s="24" t="str" cm="1">
        <f t="array" ref="I11">IF(AND(H10&gt;100,H11&lt;100),INDEX(N:N,MATCH(I10,N:N,0)+1,0),I10)</f>
        <v>갈</v>
      </c>
      <c r="J11" s="24" t="str">
        <f t="shared" si="0"/>
        <v>1E+88</v>
      </c>
      <c r="K11" s="24">
        <f t="shared" ref="K11:K84" si="7">ROUNDUP((K10*(1+$B$14/100)),3)</f>
        <v>1.0319999999999998</v>
      </c>
      <c r="L11" s="24">
        <f t="shared" si="5"/>
        <v>0.30000000000000004</v>
      </c>
      <c r="N11" s="24" t="s">
        <v>30</v>
      </c>
      <c r="O11" s="24">
        <v>16</v>
      </c>
      <c r="P11" s="25">
        <f t="shared" si="1"/>
        <v>1E+16</v>
      </c>
      <c r="Q11" s="25" t="str">
        <f t="shared" si="2"/>
        <v>10000000000000000</v>
      </c>
    </row>
    <row r="12" spans="1:17">
      <c r="A12" s="20" t="s">
        <v>31</v>
      </c>
      <c r="B12" s="20"/>
      <c r="C12" s="21"/>
      <c r="E12" s="24">
        <v>4</v>
      </c>
      <c r="F12" s="25">
        <f t="shared" si="3"/>
        <v>4E+89</v>
      </c>
      <c r="G12" s="25" t="str">
        <f t="shared" si="4"/>
        <v>40갈</v>
      </c>
      <c r="H12" s="25">
        <f t="shared" si="6"/>
        <v>42.875</v>
      </c>
      <c r="I12" s="24" t="str" cm="1">
        <f t="array" ref="I12">IF(AND(H11&gt;100,H12&lt;100),INDEX(N:N,MATCH(I11,N:N,0)+1,0),I11)</f>
        <v>갈</v>
      </c>
      <c r="J12" s="24" t="str">
        <f t="shared" si="0"/>
        <v>1E+88</v>
      </c>
      <c r="K12" s="24">
        <f t="shared" si="7"/>
        <v>1.0429999999999999</v>
      </c>
      <c r="L12" s="24">
        <f t="shared" si="5"/>
        <v>0.4</v>
      </c>
      <c r="N12" s="24" t="s">
        <v>32</v>
      </c>
      <c r="O12" s="24">
        <v>20</v>
      </c>
      <c r="P12" s="25">
        <f t="shared" si="1"/>
        <v>1E+20</v>
      </c>
      <c r="Q12" s="25" t="str">
        <f t="shared" ref="Q12:Q40" si="8">RIGHT(P12,O12)</f>
        <v>1E+20</v>
      </c>
    </row>
    <row r="13" spans="1:17">
      <c r="A13" s="23" t="s">
        <v>22</v>
      </c>
      <c r="B13" s="23" t="s">
        <v>23</v>
      </c>
      <c r="C13" s="21"/>
      <c r="E13" s="24">
        <v>5</v>
      </c>
      <c r="F13" s="25">
        <f t="shared" si="3"/>
        <v>1.4999999999999999E+90</v>
      </c>
      <c r="G13" s="25" t="str">
        <f t="shared" si="4"/>
        <v>150갈</v>
      </c>
      <c r="H13" s="25">
        <f t="shared" si="6"/>
        <v>150.0625</v>
      </c>
      <c r="I13" s="24" t="str" cm="1">
        <f t="array" ref="I13">IF(AND(H12&gt;100,H13&lt;100),INDEX(N:N,MATCH(I12,N:N,0)+1,0),I12)</f>
        <v>갈</v>
      </c>
      <c r="J13" s="24" t="str">
        <f t="shared" si="0"/>
        <v>1E+88</v>
      </c>
      <c r="K13" s="24">
        <f t="shared" si="7"/>
        <v>1.0539999999999998</v>
      </c>
      <c r="L13" s="24">
        <f t="shared" si="5"/>
        <v>0.6</v>
      </c>
      <c r="N13" s="24" t="s">
        <v>33</v>
      </c>
      <c r="O13" s="24">
        <v>24</v>
      </c>
      <c r="P13" s="25">
        <f t="shared" si="1"/>
        <v>9.9999999999999998E+23</v>
      </c>
      <c r="Q13" s="25" t="str">
        <f t="shared" si="8"/>
        <v>1E+24</v>
      </c>
    </row>
    <row r="14" spans="1:17">
      <c r="A14" s="26" t="s">
        <v>34</v>
      </c>
      <c r="B14" s="27">
        <v>1.05</v>
      </c>
      <c r="C14" s="21"/>
      <c r="E14" s="24">
        <v>6</v>
      </c>
      <c r="F14" s="25">
        <f t="shared" si="3"/>
        <v>5.1999999999999997E+90</v>
      </c>
      <c r="G14" s="25" t="str">
        <f t="shared" si="4"/>
        <v>520갈</v>
      </c>
      <c r="H14" s="25">
        <f t="shared" si="6"/>
        <v>525.21879999999999</v>
      </c>
      <c r="I14" s="24" t="str" cm="1">
        <f t="array" ref="I14">IF(AND(H13&gt;100,H14&lt;100),INDEX(N:N,MATCH(I13,N:N,0)+1,0),I13)</f>
        <v>갈</v>
      </c>
      <c r="J14" s="24" t="str">
        <f t="shared" si="0"/>
        <v>1E+88</v>
      </c>
      <c r="K14" s="24">
        <f t="shared" si="7"/>
        <v>1.0659999999999998</v>
      </c>
      <c r="L14" s="24">
        <f t="shared" si="5"/>
        <v>0.8</v>
      </c>
      <c r="N14" s="24" t="s">
        <v>35</v>
      </c>
      <c r="O14" s="24">
        <v>28</v>
      </c>
      <c r="P14" s="25">
        <f t="shared" si="1"/>
        <v>9.9999999999999996E+27</v>
      </c>
      <c r="Q14" s="25" t="str">
        <f t="shared" si="8"/>
        <v>1E+28</v>
      </c>
    </row>
    <row r="15" spans="1:17">
      <c r="C15" s="21"/>
      <c r="E15" s="24">
        <v>7</v>
      </c>
      <c r="F15" s="25">
        <f t="shared" si="3"/>
        <v>1.8E+91</v>
      </c>
      <c r="G15" s="25" t="str">
        <f t="shared" si="4"/>
        <v>1800갈</v>
      </c>
      <c r="H15" s="25">
        <f t="shared" si="6"/>
        <v>1838.2657999999999</v>
      </c>
      <c r="I15" s="24" t="str" cm="1">
        <f t="array" ref="I15">IF(AND(H14&gt;100,H15&lt;100),INDEX(N:N,MATCH(I14,N:N,0)+1,0),I14)</f>
        <v>갈</v>
      </c>
      <c r="J15" s="24" t="str">
        <f t="shared" si="0"/>
        <v>1E+88</v>
      </c>
      <c r="K15" s="24">
        <f t="shared" si="7"/>
        <v>1.0779999999999998</v>
      </c>
      <c r="L15" s="24">
        <f t="shared" si="5"/>
        <v>0.90000000000000013</v>
      </c>
      <c r="N15" s="24" t="s">
        <v>36</v>
      </c>
      <c r="O15" s="24">
        <v>32</v>
      </c>
      <c r="P15" s="25">
        <f t="shared" si="1"/>
        <v>1.0000000000000001E+32</v>
      </c>
      <c r="Q15" s="25" t="str">
        <f t="shared" si="8"/>
        <v>1E+32</v>
      </c>
    </row>
    <row r="16" spans="1:17">
      <c r="A16" s="20" t="s">
        <v>37</v>
      </c>
      <c r="B16" s="20"/>
      <c r="C16" s="21"/>
      <c r="E16" s="24">
        <v>8</v>
      </c>
      <c r="F16" s="25">
        <f t="shared" si="3"/>
        <v>6.3999999999999998E+91</v>
      </c>
      <c r="G16" s="25" t="str">
        <f t="shared" si="4"/>
        <v>6400갈</v>
      </c>
      <c r="H16" s="25">
        <f t="shared" si="6"/>
        <v>6433.9303</v>
      </c>
      <c r="I16" s="24" t="str" cm="1">
        <f t="array" ref="I16">IF(AND(H15&gt;100,H16&lt;100),INDEX(N:N,MATCH(I15,N:N,0)+1,0),I15)</f>
        <v>갈</v>
      </c>
      <c r="J16" s="24" t="str">
        <f t="shared" si="0"/>
        <v>1E+88</v>
      </c>
      <c r="K16" s="24">
        <f t="shared" si="7"/>
        <v>1.0899999999999999</v>
      </c>
      <c r="L16" s="24">
        <f t="shared" si="5"/>
        <v>1</v>
      </c>
      <c r="N16" s="24" t="s">
        <v>38</v>
      </c>
      <c r="O16" s="24">
        <v>36</v>
      </c>
      <c r="P16" s="25">
        <f t="shared" si="1"/>
        <v>1E+36</v>
      </c>
      <c r="Q16" s="25" t="str">
        <f t="shared" si="8"/>
        <v>1E+36</v>
      </c>
    </row>
    <row r="17" spans="1:17">
      <c r="A17" s="23" t="s">
        <v>22</v>
      </c>
      <c r="B17" s="23" t="s">
        <v>23</v>
      </c>
      <c r="C17" s="21"/>
      <c r="E17" s="24">
        <v>9</v>
      </c>
      <c r="F17" s="25">
        <f t="shared" si="3"/>
        <v>3.0000000000000001E+92</v>
      </c>
      <c r="G17" s="25" t="str">
        <f t="shared" si="4"/>
        <v>3라</v>
      </c>
      <c r="H17" s="25">
        <f t="shared" si="6"/>
        <v>2.2519</v>
      </c>
      <c r="I17" s="24" t="str" cm="1">
        <f t="array" ref="I17">IF(AND(H16&gt;100,H17&lt;100),INDEX(N:N,MATCH(I16,N:N,0)+1,0),I16)</f>
        <v>라</v>
      </c>
      <c r="J17" s="24" t="str">
        <f t="shared" si="0"/>
        <v>1E+92</v>
      </c>
      <c r="K17" s="24">
        <f t="shared" si="7"/>
        <v>1.1019999999999999</v>
      </c>
      <c r="L17" s="24">
        <f t="shared" si="5"/>
        <v>1.1000000000000001</v>
      </c>
      <c r="N17" s="24" t="s">
        <v>39</v>
      </c>
      <c r="O17" s="24">
        <v>40</v>
      </c>
      <c r="P17" s="25">
        <f t="shared" si="1"/>
        <v>1E+40</v>
      </c>
      <c r="Q17" s="25" t="str">
        <f t="shared" si="8"/>
        <v>1E+40</v>
      </c>
    </row>
    <row r="18" spans="1:17">
      <c r="A18" s="26" t="s">
        <v>40</v>
      </c>
      <c r="B18" s="27">
        <v>0.1</v>
      </c>
      <c r="C18" s="21"/>
      <c r="E18" s="24">
        <v>10</v>
      </c>
      <c r="F18" s="25">
        <f t="shared" si="3"/>
        <v>8.0000000000000003E+92</v>
      </c>
      <c r="G18" s="25" t="str">
        <f t="shared" si="4"/>
        <v>8라</v>
      </c>
      <c r="H18" s="25">
        <f t="shared" si="6"/>
        <v>7.8816999999999995</v>
      </c>
      <c r="I18" s="24" t="str" cm="1">
        <f t="array" ref="I18">IF(AND(H17&gt;100,H18&lt;100),INDEX(N:N,MATCH(I17,N:N,0)+1,0),I17)</f>
        <v>라</v>
      </c>
      <c r="J18" s="24" t="str">
        <f t="shared" si="0"/>
        <v>1E+92</v>
      </c>
      <c r="K18" s="24">
        <f t="shared" si="7"/>
        <v>1.1139999999999999</v>
      </c>
      <c r="L18" s="24">
        <f t="shared" si="5"/>
        <v>1.5</v>
      </c>
      <c r="N18" s="24" t="s">
        <v>41</v>
      </c>
      <c r="O18" s="24">
        <v>44</v>
      </c>
      <c r="P18" s="25">
        <f t="shared" si="1"/>
        <v>1.0000000000000001E+44</v>
      </c>
      <c r="Q18" s="25" t="str">
        <f t="shared" si="8"/>
        <v>1E+44</v>
      </c>
    </row>
    <row r="19" spans="1:17">
      <c r="A19" s="26" t="s">
        <v>42</v>
      </c>
      <c r="B19" s="27">
        <v>0.1</v>
      </c>
      <c r="C19" s="21"/>
      <c r="E19" s="24">
        <v>11</v>
      </c>
      <c r="F19" s="25">
        <f t="shared" si="3"/>
        <v>2.0000000000000001E+93</v>
      </c>
      <c r="G19" s="25" t="str">
        <f t="shared" si="4"/>
        <v>20라</v>
      </c>
      <c r="H19" s="25">
        <f t="shared" si="6"/>
        <v>27.585999999999999</v>
      </c>
      <c r="I19" s="24" t="str" cm="1">
        <f t="array" ref="I19">IF(AND(H18&gt;100,H19&lt;100),INDEX(N:N,MATCH(I18,N:N,0)+1,0),I18)</f>
        <v>라</v>
      </c>
      <c r="J19" s="24" t="str">
        <f t="shared" si="0"/>
        <v>1E+92</v>
      </c>
      <c r="K19" s="24">
        <f t="shared" si="7"/>
        <v>1.1259999999999999</v>
      </c>
      <c r="L19" s="24">
        <f t="shared" si="5"/>
        <v>2</v>
      </c>
      <c r="N19" s="24" t="s">
        <v>43</v>
      </c>
      <c r="O19" s="24">
        <v>48</v>
      </c>
      <c r="P19" s="25">
        <f t="shared" si="1"/>
        <v>1E+48</v>
      </c>
      <c r="Q19" s="25" t="str">
        <f t="shared" si="8"/>
        <v>1E+48</v>
      </c>
    </row>
    <row r="20" spans="1:17">
      <c r="A20" s="26" t="s">
        <v>44</v>
      </c>
      <c r="B20" s="27">
        <v>0.3</v>
      </c>
      <c r="C20" s="21"/>
      <c r="E20" s="24">
        <v>12</v>
      </c>
      <c r="F20" s="25">
        <f t="shared" si="3"/>
        <v>8.9999999999999998E+93</v>
      </c>
      <c r="G20" s="25" t="str">
        <f t="shared" si="4"/>
        <v>90라</v>
      </c>
      <c r="H20" s="25">
        <f t="shared" si="6"/>
        <v>96.551000000000002</v>
      </c>
      <c r="I20" s="24" t="str" cm="1">
        <f t="array" ref="I20">IF(AND(H19&gt;100,H20&lt;100),INDEX(N:N,MATCH(I19,N:N,0)+1,0),I19)</f>
        <v>라</v>
      </c>
      <c r="J20" s="24" t="str">
        <f t="shared" si="0"/>
        <v>1E+92</v>
      </c>
      <c r="K20" s="24">
        <f t="shared" si="7"/>
        <v>1.1379999999999999</v>
      </c>
      <c r="L20" s="24">
        <f t="shared" si="5"/>
        <v>2.1</v>
      </c>
      <c r="N20" s="24" t="s">
        <v>45</v>
      </c>
      <c r="O20" s="24">
        <v>52</v>
      </c>
      <c r="P20" s="25">
        <f t="shared" si="1"/>
        <v>9.9999999999999999E+51</v>
      </c>
      <c r="Q20" s="25" t="str">
        <f t="shared" si="8"/>
        <v>1E+52</v>
      </c>
    </row>
    <row r="21" spans="1:17">
      <c r="A21" s="26" t="s">
        <v>46</v>
      </c>
      <c r="B21" s="27">
        <v>0.3</v>
      </c>
      <c r="C21" s="21"/>
      <c r="E21" s="24">
        <v>13</v>
      </c>
      <c r="F21" s="25">
        <f t="shared" si="3"/>
        <v>3.3E+94</v>
      </c>
      <c r="G21" s="25" t="str">
        <f t="shared" si="4"/>
        <v>330라</v>
      </c>
      <c r="H21" s="25">
        <f t="shared" si="6"/>
        <v>337.92849999999999</v>
      </c>
      <c r="I21" s="24" t="str" cm="1">
        <f t="array" ref="I21">IF(AND(H20&gt;100,H21&lt;100),INDEX(N:N,MATCH(I20,N:N,0)+1,0),I20)</f>
        <v>라</v>
      </c>
      <c r="J21" s="24" t="str">
        <f t="shared" si="0"/>
        <v>1E+92</v>
      </c>
      <c r="K21" s="24">
        <f t="shared" si="7"/>
        <v>1.1499999999999999</v>
      </c>
      <c r="L21" s="24">
        <f t="shared" si="5"/>
        <v>2.2000000000000002</v>
      </c>
      <c r="N21" s="24" t="s">
        <v>47</v>
      </c>
      <c r="O21" s="24">
        <v>56</v>
      </c>
      <c r="P21" s="25">
        <f t="shared" si="1"/>
        <v>1.0000000000000001E+56</v>
      </c>
      <c r="Q21" s="25" t="str">
        <f t="shared" si="8"/>
        <v>1E+56</v>
      </c>
    </row>
    <row r="22" spans="1:17">
      <c r="C22" s="21"/>
      <c r="E22" s="24">
        <v>14</v>
      </c>
      <c r="F22" s="25">
        <f t="shared" si="3"/>
        <v>1.1000000000000001E+95</v>
      </c>
      <c r="G22" s="25" t="str">
        <f t="shared" si="4"/>
        <v>1100라</v>
      </c>
      <c r="H22" s="25">
        <f t="shared" si="6"/>
        <v>1182.7498000000001</v>
      </c>
      <c r="I22" s="24" t="str" cm="1">
        <f t="array" ref="I22">IF(AND(H21&gt;100,H22&lt;100),INDEX(N:N,MATCH(I21,N:N,0)+1,0),I21)</f>
        <v>라</v>
      </c>
      <c r="J22" s="24" t="str">
        <f t="shared" si="0"/>
        <v>1E+92</v>
      </c>
      <c r="K22" s="24">
        <f t="shared" si="7"/>
        <v>1.1629999999999998</v>
      </c>
      <c r="L22" s="24">
        <f t="shared" si="5"/>
        <v>2.3000000000000003</v>
      </c>
      <c r="N22" s="24" t="s">
        <v>48</v>
      </c>
      <c r="O22" s="24">
        <v>60</v>
      </c>
      <c r="P22" s="25">
        <f t="shared" si="1"/>
        <v>9.9999999999999995E+59</v>
      </c>
      <c r="Q22" s="25" t="str">
        <f t="shared" si="8"/>
        <v>1E+60</v>
      </c>
    </row>
    <row r="23" spans="1:17">
      <c r="E23" s="24">
        <v>15</v>
      </c>
      <c r="F23" s="25">
        <f t="shared" si="3"/>
        <v>4.1000000000000005E+95</v>
      </c>
      <c r="G23" s="25" t="str">
        <f t="shared" si="4"/>
        <v>4100라</v>
      </c>
      <c r="H23" s="25">
        <f t="shared" si="6"/>
        <v>4139.6243000000004</v>
      </c>
      <c r="I23" s="24" t="str" cm="1">
        <f t="array" ref="I23">IF(AND(H22&gt;100,H23&lt;100),INDEX(N:N,MATCH(I22,N:N,0)+1,0),I22)</f>
        <v>라</v>
      </c>
      <c r="J23" s="24" t="str">
        <f t="shared" si="0"/>
        <v>1E+92</v>
      </c>
      <c r="K23" s="24">
        <f t="shared" si="7"/>
        <v>1.1759999999999999</v>
      </c>
      <c r="L23" s="24">
        <f t="shared" si="5"/>
        <v>2.4</v>
      </c>
      <c r="N23" s="24" t="s">
        <v>49</v>
      </c>
      <c r="O23" s="24">
        <v>64</v>
      </c>
      <c r="P23" s="25">
        <f t="shared" si="1"/>
        <v>1E+64</v>
      </c>
      <c r="Q23" s="25" t="str">
        <f t="shared" si="8"/>
        <v>1E+64</v>
      </c>
    </row>
    <row r="24" spans="1:17">
      <c r="E24" s="24">
        <v>16</v>
      </c>
      <c r="F24" s="25">
        <f t="shared" si="3"/>
        <v>2.0000000000000001E+96</v>
      </c>
      <c r="G24" s="25" t="str">
        <f t="shared" si="4"/>
        <v>2가</v>
      </c>
      <c r="H24" s="25">
        <f t="shared" si="6"/>
        <v>1.4489000000000001</v>
      </c>
      <c r="I24" s="24" t="str" cm="1">
        <f t="array" ref="I24">IF(AND(H23&gt;100,H24&lt;100),INDEX(N:N,MATCH(I23,N:N,0)+1,0),I23)</f>
        <v>가</v>
      </c>
      <c r="J24" s="24" t="str">
        <f t="shared" si="0"/>
        <v>1E+96</v>
      </c>
      <c r="K24" s="24">
        <f t="shared" si="7"/>
        <v>1.1889999999999998</v>
      </c>
      <c r="L24" s="24">
        <f t="shared" si="5"/>
        <v>2.6</v>
      </c>
      <c r="N24" s="24" t="s">
        <v>50</v>
      </c>
      <c r="O24" s="24">
        <v>68</v>
      </c>
      <c r="P24" s="25">
        <f t="shared" si="1"/>
        <v>9.9999999999999995E+67</v>
      </c>
      <c r="Q24" s="25" t="str">
        <f t="shared" si="8"/>
        <v>1E+68</v>
      </c>
    </row>
    <row r="25" spans="1:17">
      <c r="E25" s="24">
        <v>17</v>
      </c>
      <c r="F25" s="25">
        <f t="shared" si="3"/>
        <v>6.0000000000000001E+96</v>
      </c>
      <c r="G25" s="25" t="str">
        <f t="shared" si="4"/>
        <v>6가</v>
      </c>
      <c r="H25" s="25">
        <f t="shared" si="6"/>
        <v>5.0712000000000002</v>
      </c>
      <c r="I25" s="24" t="str" cm="1">
        <f t="array" ref="I25">IF(AND(H24&gt;100,H25&lt;100),INDEX(N:N,MATCH(I24,N:N,0)+1,0),I24)</f>
        <v>가</v>
      </c>
      <c r="J25" s="24" t="str">
        <f t="shared" si="0"/>
        <v>1E+96</v>
      </c>
      <c r="K25" s="24">
        <f t="shared" si="7"/>
        <v>1.202</v>
      </c>
      <c r="L25" s="24">
        <f t="shared" si="5"/>
        <v>2.7</v>
      </c>
      <c r="N25" s="24" t="s">
        <v>51</v>
      </c>
      <c r="O25" s="24">
        <v>72</v>
      </c>
      <c r="P25" s="25">
        <f t="shared" si="1"/>
        <v>9.9999999999999994E+71</v>
      </c>
      <c r="Q25" s="25" t="str">
        <f t="shared" si="8"/>
        <v>1E+72</v>
      </c>
    </row>
    <row r="26" spans="1:17">
      <c r="E26" s="24">
        <v>18</v>
      </c>
      <c r="F26" s="25">
        <f t="shared" si="3"/>
        <v>1.0000000000000001E+97</v>
      </c>
      <c r="G26" s="25" t="str">
        <f t="shared" si="4"/>
        <v>10가</v>
      </c>
      <c r="H26" s="25">
        <f t="shared" si="6"/>
        <v>17.749199999999998</v>
      </c>
      <c r="I26" s="24" t="str" cm="1">
        <f t="array" ref="I26">IF(AND(H25&gt;100,H26&lt;100),INDEX(N:N,MATCH(I25,N:N,0)+1,0),I25)</f>
        <v>가</v>
      </c>
      <c r="J26" s="24" t="str">
        <f t="shared" si="0"/>
        <v>1E+96</v>
      </c>
      <c r="K26" s="24">
        <f t="shared" si="7"/>
        <v>1.2149999999999999</v>
      </c>
      <c r="L26" s="24">
        <f t="shared" si="5"/>
        <v>2.8000000000000003</v>
      </c>
      <c r="N26" s="24" t="s">
        <v>52</v>
      </c>
      <c r="O26" s="24">
        <v>76</v>
      </c>
      <c r="P26" s="25">
        <f t="shared" si="1"/>
        <v>1E+76</v>
      </c>
      <c r="Q26" s="25" t="str">
        <f t="shared" si="8"/>
        <v>1E+76</v>
      </c>
    </row>
    <row r="27" spans="1:17">
      <c r="E27" s="24">
        <v>19</v>
      </c>
      <c r="F27" s="25">
        <f t="shared" si="3"/>
        <v>6.0000000000000004E+97</v>
      </c>
      <c r="G27" s="25" t="str">
        <f t="shared" si="4"/>
        <v>60가</v>
      </c>
      <c r="H27" s="25">
        <f t="shared" si="6"/>
        <v>62.122199999999999</v>
      </c>
      <c r="I27" s="24" t="str" cm="1">
        <f t="array" ref="I27">IF(AND(H26&gt;100,H27&lt;100),INDEX(N:N,MATCH(I26,N:N,0)+1,0),I26)</f>
        <v>가</v>
      </c>
      <c r="J27" s="24" t="str">
        <f t="shared" si="0"/>
        <v>1E+96</v>
      </c>
      <c r="K27" s="24">
        <f t="shared" si="7"/>
        <v>1.228</v>
      </c>
      <c r="L27" s="24">
        <f t="shared" si="5"/>
        <v>2.9000000000000004</v>
      </c>
      <c r="N27" s="24" t="s">
        <v>53</v>
      </c>
      <c r="O27" s="24">
        <v>80</v>
      </c>
      <c r="P27" s="25">
        <f t="shared" si="1"/>
        <v>1E+80</v>
      </c>
      <c r="Q27" s="25" t="str">
        <f t="shared" si="8"/>
        <v>1E+80</v>
      </c>
    </row>
    <row r="28" spans="1:17">
      <c r="E28" s="24">
        <v>20</v>
      </c>
      <c r="F28" s="25">
        <f t="shared" si="3"/>
        <v>2.1E+98</v>
      </c>
      <c r="G28" s="25" t="str">
        <f t="shared" si="4"/>
        <v>210가</v>
      </c>
      <c r="H28" s="25">
        <f t="shared" si="6"/>
        <v>217.42769999999999</v>
      </c>
      <c r="I28" s="24" t="str" cm="1">
        <f t="array" ref="I28">IF(AND(H27&gt;100,H28&lt;100),INDEX(N:N,MATCH(I27,N:N,0)+1,0),I27)</f>
        <v>가</v>
      </c>
      <c r="J28" s="24" t="str">
        <f t="shared" si="0"/>
        <v>1E+96</v>
      </c>
      <c r="K28" s="24">
        <f t="shared" si="7"/>
        <v>1.2409999999999999</v>
      </c>
      <c r="L28" s="24">
        <f t="shared" si="5"/>
        <v>3.3</v>
      </c>
      <c r="N28" s="24" t="s">
        <v>54</v>
      </c>
      <c r="O28" s="24">
        <v>84</v>
      </c>
      <c r="P28" s="25">
        <f t="shared" si="1"/>
        <v>1.0000000000000001E+84</v>
      </c>
      <c r="Q28" s="25" t="str">
        <f t="shared" si="8"/>
        <v>1E+84</v>
      </c>
    </row>
    <row r="29" spans="1:17">
      <c r="E29" s="24">
        <v>21</v>
      </c>
      <c r="F29" s="25">
        <f t="shared" si="3"/>
        <v>7.5999999999999998E+98</v>
      </c>
      <c r="G29" s="25" t="str">
        <f t="shared" si="4"/>
        <v>760가</v>
      </c>
      <c r="H29" s="25">
        <f t="shared" si="6"/>
        <v>760.99699999999996</v>
      </c>
      <c r="I29" s="24" t="str" cm="1">
        <f t="array" ref="I29">IF(AND(H28&gt;100,H29&lt;100),INDEX(N:N,MATCH(I28,N:N,0)+1,0),I28)</f>
        <v>가</v>
      </c>
      <c r="J29" s="24" t="str">
        <f t="shared" si="0"/>
        <v>1E+96</v>
      </c>
      <c r="K29" s="24">
        <f t="shared" si="7"/>
        <v>1.2549999999999999</v>
      </c>
      <c r="L29" s="24">
        <f t="shared" si="5"/>
        <v>4.0999999999999996</v>
      </c>
      <c r="N29" s="24" t="s">
        <v>55</v>
      </c>
      <c r="O29" s="24">
        <v>88</v>
      </c>
      <c r="P29" s="25">
        <f t="shared" si="1"/>
        <v>9.9999999999999996E+87</v>
      </c>
      <c r="Q29" s="25" t="str">
        <f t="shared" si="8"/>
        <v>1E+88</v>
      </c>
    </row>
    <row r="30" spans="1:17">
      <c r="E30" s="24">
        <v>22</v>
      </c>
      <c r="F30" s="25">
        <f t="shared" si="3"/>
        <v>2.6E+99</v>
      </c>
      <c r="G30" s="25" t="str">
        <f t="shared" si="4"/>
        <v>2600가</v>
      </c>
      <c r="H30" s="25">
        <f t="shared" si="6"/>
        <v>2663.4895000000001</v>
      </c>
      <c r="I30" s="24" t="str" cm="1">
        <f t="array" ref="I30">IF(AND(H29&gt;100,H30&lt;100),INDEX(N:N,MATCH(I29,N:N,0)+1,0),I29)</f>
        <v>가</v>
      </c>
      <c r="J30" s="24" t="str">
        <f t="shared" si="0"/>
        <v>1E+96</v>
      </c>
      <c r="K30" s="24">
        <f t="shared" si="7"/>
        <v>1.2689999999999999</v>
      </c>
      <c r="L30" s="24">
        <f t="shared" si="5"/>
        <v>4.2</v>
      </c>
      <c r="N30" s="24" t="s">
        <v>26</v>
      </c>
      <c r="O30" s="24">
        <v>92</v>
      </c>
      <c r="P30" s="25">
        <f t="shared" si="1"/>
        <v>1E+92</v>
      </c>
      <c r="Q30" s="25" t="str">
        <f t="shared" si="8"/>
        <v>1E+92</v>
      </c>
    </row>
    <row r="31" spans="1:17">
      <c r="E31" s="24">
        <v>23</v>
      </c>
      <c r="F31" s="25">
        <f t="shared" si="3"/>
        <v>9.3000000000000002E+99</v>
      </c>
      <c r="G31" s="25" t="str">
        <f t="shared" si="4"/>
        <v>9300가</v>
      </c>
      <c r="H31" s="25">
        <f t="shared" si="6"/>
        <v>9322.2132999999994</v>
      </c>
      <c r="I31" s="24" t="str" cm="1">
        <f t="array" ref="I31">IF(AND(H30&gt;100,H31&lt;100),INDEX(N:N,MATCH(I30,N:N,0)+1,0),I30)</f>
        <v>가</v>
      </c>
      <c r="J31" s="24" t="str">
        <f t="shared" si="0"/>
        <v>1E+96</v>
      </c>
      <c r="K31" s="24">
        <f t="shared" si="7"/>
        <v>1.2829999999999999</v>
      </c>
      <c r="L31" s="24">
        <f t="shared" si="5"/>
        <v>4.3</v>
      </c>
      <c r="N31" s="24" t="s">
        <v>56</v>
      </c>
      <c r="O31" s="24">
        <v>96</v>
      </c>
      <c r="P31" s="25">
        <f t="shared" si="1"/>
        <v>1E+96</v>
      </c>
      <c r="Q31" s="25" t="str">
        <f t="shared" si="8"/>
        <v>1E+96</v>
      </c>
    </row>
    <row r="32" spans="1:17">
      <c r="E32" s="24">
        <v>24</v>
      </c>
      <c r="F32" s="25">
        <f t="shared" si="3"/>
        <v>4.0000000000000001E+100</v>
      </c>
      <c r="G32" s="25" t="str">
        <f t="shared" si="4"/>
        <v>4언</v>
      </c>
      <c r="H32" s="25">
        <f t="shared" si="6"/>
        <v>3.2628000000000004</v>
      </c>
      <c r="I32" s="24" t="str" cm="1">
        <f t="array" ref="I32">IF(AND(H31&gt;100,H32&lt;100),INDEX(N:N,MATCH(I31,N:N,0)+1,0),I31)</f>
        <v>언</v>
      </c>
      <c r="J32" s="24" t="str">
        <f t="shared" si="0"/>
        <v>1E+100</v>
      </c>
      <c r="K32" s="24">
        <f t="shared" si="7"/>
        <v>1.2969999999999999</v>
      </c>
      <c r="L32" s="24">
        <f t="shared" si="5"/>
        <v>4.4000000000000004</v>
      </c>
      <c r="M32" s="24"/>
      <c r="N32" s="24" t="s">
        <v>57</v>
      </c>
      <c r="O32" s="24">
        <v>100</v>
      </c>
      <c r="P32" s="25">
        <f t="shared" si="1"/>
        <v>1E+100</v>
      </c>
      <c r="Q32" s="25" t="str">
        <f t="shared" si="8"/>
        <v>1E+100</v>
      </c>
    </row>
    <row r="33" spans="5:26">
      <c r="E33" s="24">
        <v>25</v>
      </c>
      <c r="F33" s="25">
        <f t="shared" si="3"/>
        <v>9.9999999999999998E+100</v>
      </c>
      <c r="G33" s="25" t="str">
        <f t="shared" si="4"/>
        <v>10언</v>
      </c>
      <c r="H33" s="25">
        <f t="shared" si="6"/>
        <v>11.4198</v>
      </c>
      <c r="I33" s="24" t="str" cm="1">
        <f t="array" ref="I33">IF(AND(H32&gt;100,H33&lt;100),INDEX(N:N,MATCH(I32,N:N,0)+1,0),I32)</f>
        <v>언</v>
      </c>
      <c r="J33" s="24" t="str">
        <f t="shared" si="0"/>
        <v>1E+100</v>
      </c>
      <c r="K33" s="24">
        <f t="shared" si="7"/>
        <v>1.3109999999999999</v>
      </c>
      <c r="L33" s="24">
        <f t="shared" si="5"/>
        <v>4.5</v>
      </c>
      <c r="M33" s="18"/>
      <c r="N33" s="24" t="s">
        <v>58</v>
      </c>
      <c r="O33" s="24">
        <v>104</v>
      </c>
      <c r="P33" s="25">
        <f t="shared" si="1"/>
        <v>1E+104</v>
      </c>
      <c r="Q33" s="25" t="str">
        <f t="shared" si="8"/>
        <v>1E+104</v>
      </c>
      <c r="R33" s="17"/>
      <c r="S33" s="17"/>
      <c r="T33" s="17"/>
      <c r="U33" s="17"/>
      <c r="V33" s="17"/>
      <c r="W33" s="17"/>
      <c r="X33" s="17"/>
      <c r="Y33" s="17"/>
      <c r="Z33" s="17"/>
    </row>
    <row r="34" spans="5:26">
      <c r="E34" s="24">
        <v>26</v>
      </c>
      <c r="F34" s="25">
        <f t="shared" si="3"/>
        <v>2.9999999999999999E+101</v>
      </c>
      <c r="G34" s="25" t="str">
        <f t="shared" si="4"/>
        <v>30언</v>
      </c>
      <c r="H34" s="25">
        <f t="shared" si="6"/>
        <v>39.969299999999997</v>
      </c>
      <c r="I34" s="24" t="str" cm="1">
        <f t="array" ref="I34">IF(AND(H33&gt;100,H34&lt;100),INDEX(N:N,MATCH(I33,N:N,0)+1,0),I33)</f>
        <v>언</v>
      </c>
      <c r="J34" s="24" t="str">
        <f t="shared" si="0"/>
        <v>1E+100</v>
      </c>
      <c r="K34" s="24">
        <f t="shared" si="7"/>
        <v>1.325</v>
      </c>
      <c r="L34" s="24">
        <f t="shared" si="5"/>
        <v>4.6999999999999993</v>
      </c>
      <c r="M34" s="18"/>
      <c r="N34" s="24" t="s">
        <v>59</v>
      </c>
      <c r="O34" s="24">
        <v>108</v>
      </c>
      <c r="P34" s="25">
        <f t="shared" si="1"/>
        <v>1E+108</v>
      </c>
      <c r="Q34" s="25" t="str">
        <f t="shared" si="8"/>
        <v>1E+108</v>
      </c>
      <c r="R34" s="17"/>
      <c r="S34" s="17"/>
      <c r="T34" s="17"/>
      <c r="U34" s="17"/>
      <c r="V34" s="17"/>
      <c r="W34" s="17"/>
      <c r="X34" s="17"/>
      <c r="Y34" s="17"/>
      <c r="Z34" s="17"/>
    </row>
    <row r="35" spans="5:26">
      <c r="E35" s="24">
        <v>27</v>
      </c>
      <c r="F35" s="25">
        <f t="shared" si="3"/>
        <v>1.3E+102</v>
      </c>
      <c r="G35" s="25" t="str">
        <f t="shared" si="4"/>
        <v>130언</v>
      </c>
      <c r="H35" s="25">
        <f t="shared" si="6"/>
        <v>139.89260000000002</v>
      </c>
      <c r="I35" s="24" t="str" cm="1">
        <f t="array" ref="I35">IF(AND(H34&gt;100,H35&lt;100),INDEX(N:N,MATCH(I34,N:N,0)+1,0),I34)</f>
        <v>언</v>
      </c>
      <c r="J35" s="24" t="str">
        <f t="shared" si="0"/>
        <v>1E+100</v>
      </c>
      <c r="K35" s="24">
        <f t="shared" si="7"/>
        <v>1.339</v>
      </c>
      <c r="L35" s="24">
        <f t="shared" si="5"/>
        <v>4.8</v>
      </c>
      <c r="M35" s="18"/>
      <c r="N35" s="24" t="s">
        <v>60</v>
      </c>
      <c r="O35" s="24">
        <v>112</v>
      </c>
      <c r="P35" s="25">
        <f t="shared" si="1"/>
        <v>9.9999999999999993E+111</v>
      </c>
      <c r="Q35" s="25" t="str">
        <f t="shared" si="8"/>
        <v>1E+112</v>
      </c>
      <c r="R35" s="17"/>
      <c r="S35" s="17"/>
      <c r="T35" s="17"/>
      <c r="U35" s="17"/>
      <c r="V35" s="17"/>
      <c r="W35" s="17"/>
      <c r="X35" s="17"/>
      <c r="Y35" s="17"/>
      <c r="Z35" s="17"/>
    </row>
    <row r="36" spans="5:26">
      <c r="E36" s="24">
        <v>28</v>
      </c>
      <c r="F36" s="25">
        <f t="shared" si="3"/>
        <v>4.7999999999999999E+102</v>
      </c>
      <c r="G36" s="25" t="str">
        <f t="shared" si="4"/>
        <v>480언</v>
      </c>
      <c r="H36" s="25">
        <f t="shared" si="6"/>
        <v>489.6241</v>
      </c>
      <c r="I36" s="24" t="str" cm="1">
        <f t="array" ref="I36">IF(AND(H35&gt;100,H36&lt;100),INDEX(N:N,MATCH(I35,N:N,0)+1,0),I35)</f>
        <v>언</v>
      </c>
      <c r="J36" s="24" t="str">
        <f t="shared" si="0"/>
        <v>1E+100</v>
      </c>
      <c r="K36" s="24">
        <f t="shared" si="7"/>
        <v>1.3539999999999999</v>
      </c>
      <c r="L36" s="24">
        <f t="shared" si="5"/>
        <v>4.9000000000000004</v>
      </c>
      <c r="M36" s="18"/>
      <c r="N36" s="24" t="s">
        <v>61</v>
      </c>
      <c r="O36" s="24">
        <v>116</v>
      </c>
      <c r="P36" s="25">
        <f t="shared" si="1"/>
        <v>1E+116</v>
      </c>
      <c r="Q36" s="25" t="str">
        <f t="shared" si="8"/>
        <v>1E+116</v>
      </c>
      <c r="R36" s="17"/>
      <c r="S36" s="17"/>
      <c r="T36" s="17"/>
      <c r="U36" s="17"/>
      <c r="V36" s="17"/>
      <c r="W36" s="17"/>
      <c r="X36" s="17"/>
      <c r="Y36" s="17"/>
      <c r="Z36" s="17"/>
    </row>
    <row r="37" spans="5:26">
      <c r="E37" s="24">
        <v>29</v>
      </c>
      <c r="F37" s="25">
        <f t="shared" si="3"/>
        <v>1.7000000000000001E+103</v>
      </c>
      <c r="G37" s="25" t="str">
        <f t="shared" si="4"/>
        <v>1700언</v>
      </c>
      <c r="H37" s="25">
        <f t="shared" si="6"/>
        <v>1713.6843999999999</v>
      </c>
      <c r="I37" s="24" t="str" cm="1">
        <f t="array" ref="I37">IF(AND(H36&gt;100,H37&lt;100),INDEX(N:N,MATCH(I36,N:N,0)+1,0),I36)</f>
        <v>언</v>
      </c>
      <c r="J37" s="24" t="str">
        <f t="shared" si="0"/>
        <v>1E+100</v>
      </c>
      <c r="K37" s="24">
        <f t="shared" si="7"/>
        <v>1.369</v>
      </c>
      <c r="L37" s="24">
        <f t="shared" si="5"/>
        <v>5</v>
      </c>
      <c r="M37" s="18"/>
      <c r="N37" s="24" t="s">
        <v>64</v>
      </c>
      <c r="O37" s="24">
        <v>120</v>
      </c>
      <c r="P37" s="25">
        <f t="shared" si="1"/>
        <v>9.9999999999999998E+119</v>
      </c>
      <c r="Q37" s="25" t="str">
        <f t="shared" si="8"/>
        <v>1E+120</v>
      </c>
      <c r="R37" s="17"/>
      <c r="S37" s="17"/>
      <c r="T37" s="17"/>
      <c r="U37" s="17"/>
      <c r="V37" s="17"/>
      <c r="W37" s="17"/>
      <c r="X37" s="17"/>
      <c r="Y37" s="17"/>
      <c r="Z37" s="17"/>
    </row>
    <row r="38" spans="5:26">
      <c r="E38" s="24">
        <v>30</v>
      </c>
      <c r="F38" s="25">
        <f t="shared" si="3"/>
        <v>5.8999999999999999E+103</v>
      </c>
      <c r="G38" s="25" t="str">
        <f t="shared" si="4"/>
        <v>5900언</v>
      </c>
      <c r="H38" s="25">
        <f t="shared" si="6"/>
        <v>5997.8954000000003</v>
      </c>
      <c r="I38" s="24" t="str" cm="1">
        <f t="array" ref="I38">IF(AND(H37&gt;100,H38&lt;100),INDEX(N:N,MATCH(I37,N:N,0)+1,0),I37)</f>
        <v>언</v>
      </c>
      <c r="J38" s="24" t="str">
        <f t="shared" si="0"/>
        <v>1E+100</v>
      </c>
      <c r="K38" s="24">
        <f t="shared" si="7"/>
        <v>1.3839999999999999</v>
      </c>
      <c r="L38" s="24">
        <f t="shared" si="5"/>
        <v>5.0999999999999996</v>
      </c>
      <c r="M38" s="18"/>
      <c r="N38" s="24" t="s">
        <v>65</v>
      </c>
      <c r="O38" s="24">
        <v>124</v>
      </c>
      <c r="P38" s="25">
        <f t="shared" si="1"/>
        <v>9.9999999999999995E+123</v>
      </c>
      <c r="Q38" s="25" t="str">
        <f t="shared" si="8"/>
        <v>1E+124</v>
      </c>
      <c r="R38" s="17"/>
      <c r="S38" s="17"/>
      <c r="T38" s="17"/>
      <c r="U38" s="17"/>
      <c r="V38" s="17"/>
      <c r="W38" s="17"/>
      <c r="X38" s="17"/>
      <c r="Y38" s="17"/>
      <c r="Z38" s="17"/>
    </row>
    <row r="39" spans="5:26">
      <c r="E39" s="24">
        <v>31</v>
      </c>
      <c r="F39" s="25">
        <f t="shared" si="3"/>
        <v>3.0000000000000003E+104</v>
      </c>
      <c r="G39" s="25" t="str">
        <f t="shared" si="4"/>
        <v>3승</v>
      </c>
      <c r="H39" s="25">
        <f t="shared" si="6"/>
        <v>2.0993000000000004</v>
      </c>
      <c r="I39" s="24" t="str" cm="1">
        <f t="array" ref="I39">IF(AND(H38&gt;100,H39&lt;100),INDEX(N:N,MATCH(I38,N:N,0)+1,0),I38)</f>
        <v>승</v>
      </c>
      <c r="J39" s="24" t="str">
        <f t="shared" si="0"/>
        <v>1E+104</v>
      </c>
      <c r="K39" s="24">
        <f t="shared" si="7"/>
        <v>1.3989999999999998</v>
      </c>
      <c r="L39" s="24">
        <f t="shared" si="5"/>
        <v>5.6</v>
      </c>
      <c r="N39" s="24" t="s">
        <v>62</v>
      </c>
      <c r="O39" s="24">
        <v>128</v>
      </c>
      <c r="P39" s="25">
        <f t="shared" si="1"/>
        <v>1.0000000000000001E+128</v>
      </c>
      <c r="Q39" s="25" t="str">
        <f t="shared" si="8"/>
        <v>1E+128</v>
      </c>
    </row>
    <row r="40" spans="5:26">
      <c r="E40" s="24">
        <v>32</v>
      </c>
      <c r="F40" s="25">
        <f t="shared" si="3"/>
        <v>8E+104</v>
      </c>
      <c r="G40" s="25" t="str">
        <f t="shared" si="4"/>
        <v>8승</v>
      </c>
      <c r="H40" s="25">
        <f t="shared" si="6"/>
        <v>7.3475999999999999</v>
      </c>
      <c r="I40" s="24" t="str" cm="1">
        <f t="array" ref="I40">IF(AND(H39&gt;100,H40&lt;100),INDEX(N:N,MATCH(I39,N:N,0)+1,0),I39)</f>
        <v>승</v>
      </c>
      <c r="J40" s="24" t="str">
        <f t="shared" si="0"/>
        <v>1E+104</v>
      </c>
      <c r="K40" s="24">
        <f t="shared" si="7"/>
        <v>1.4139999999999999</v>
      </c>
      <c r="L40" s="24">
        <f t="shared" si="5"/>
        <v>5.7</v>
      </c>
      <c r="N40" s="24" t="s">
        <v>63</v>
      </c>
      <c r="O40" s="24">
        <v>132</v>
      </c>
      <c r="P40" s="25">
        <f t="shared" si="1"/>
        <v>9.9999999999999999E+131</v>
      </c>
      <c r="Q40" s="25" t="str">
        <f t="shared" si="8"/>
        <v>1E+132</v>
      </c>
    </row>
    <row r="41" spans="5:26">
      <c r="E41" s="24">
        <v>33</v>
      </c>
      <c r="F41" s="25">
        <f t="shared" si="3"/>
        <v>1.9999999999999999E+105</v>
      </c>
      <c r="G41" s="25" t="str">
        <f t="shared" si="4"/>
        <v>20승</v>
      </c>
      <c r="H41" s="25">
        <f t="shared" si="6"/>
        <v>25.7166</v>
      </c>
      <c r="I41" s="24" t="str" cm="1">
        <f t="array" ref="I41">IF(AND(H40&gt;100,H41&lt;100),INDEX(N:N,MATCH(I40,N:N,0)+1,0),I40)</f>
        <v>승</v>
      </c>
      <c r="J41" s="24" t="str">
        <f t="shared" ref="J41:J66" si="9">VLOOKUP(I41,N:Q,4,FALSE)</f>
        <v>1E+104</v>
      </c>
      <c r="K41" s="24">
        <f t="shared" si="7"/>
        <v>1.4289999999999998</v>
      </c>
      <c r="L41" s="24">
        <f t="shared" si="5"/>
        <v>5.8</v>
      </c>
    </row>
    <row r="42" spans="5:26">
      <c r="E42" s="24">
        <v>34</v>
      </c>
      <c r="F42" s="25">
        <f t="shared" si="3"/>
        <v>9.0000000000000002E+105</v>
      </c>
      <c r="G42" s="25" t="str">
        <f t="shared" si="4"/>
        <v>90승</v>
      </c>
      <c r="H42" s="25">
        <f t="shared" si="6"/>
        <v>90.008099999999999</v>
      </c>
      <c r="I42" s="24" t="str" cm="1">
        <f t="array" ref="I42">IF(AND(H41&gt;100,H42&lt;100),INDEX(N:N,MATCH(I41,N:N,0)+1,0),I41)</f>
        <v>승</v>
      </c>
      <c r="J42" s="24" t="str">
        <f t="shared" si="9"/>
        <v>1E+104</v>
      </c>
      <c r="K42" s="24">
        <f t="shared" si="7"/>
        <v>1.4449999999999998</v>
      </c>
      <c r="L42" s="24">
        <f t="shared" si="5"/>
        <v>5.9</v>
      </c>
    </row>
    <row r="43" spans="5:26">
      <c r="E43" s="24">
        <v>35</v>
      </c>
      <c r="F43" s="25">
        <f t="shared" si="3"/>
        <v>3.0999999999999999E+106</v>
      </c>
      <c r="G43" s="25" t="str">
        <f t="shared" si="4"/>
        <v>310승</v>
      </c>
      <c r="H43" s="25">
        <f t="shared" si="6"/>
        <v>315.02839999999998</v>
      </c>
      <c r="I43" s="24" t="str" cm="1">
        <f t="array" ref="I43">IF(AND(H42&gt;100,H43&lt;100),INDEX(N:N,MATCH(I42,N:N,0)+1,0),I42)</f>
        <v>승</v>
      </c>
      <c r="J43" s="24" t="str">
        <f t="shared" si="9"/>
        <v>1E+104</v>
      </c>
      <c r="K43" s="24">
        <f t="shared" si="7"/>
        <v>1.4609999999999999</v>
      </c>
      <c r="L43" s="24">
        <f t="shared" si="5"/>
        <v>6</v>
      </c>
    </row>
    <row r="44" spans="5:26">
      <c r="E44" s="24">
        <v>36</v>
      </c>
      <c r="F44" s="25">
        <f t="shared" si="3"/>
        <v>1.1E+107</v>
      </c>
      <c r="G44" s="25" t="str">
        <f t="shared" si="4"/>
        <v>1100승</v>
      </c>
      <c r="H44" s="25">
        <f t="shared" si="6"/>
        <v>1102.5994000000001</v>
      </c>
      <c r="I44" s="24" t="str" cm="1">
        <f t="array" ref="I44">IF(AND(H43&gt;100,H44&lt;100),INDEX(N:N,MATCH(I43,N:N,0)+1,0),I43)</f>
        <v>승</v>
      </c>
      <c r="J44" s="24" t="str">
        <f t="shared" si="9"/>
        <v>1E+104</v>
      </c>
      <c r="K44" s="24">
        <f t="shared" si="7"/>
        <v>1.4769999999999999</v>
      </c>
      <c r="L44" s="24">
        <f t="shared" si="5"/>
        <v>6.2</v>
      </c>
    </row>
    <row r="45" spans="5:26">
      <c r="E45" s="24">
        <v>37</v>
      </c>
      <c r="F45" s="25">
        <f t="shared" si="3"/>
        <v>3.7999999999999998E+107</v>
      </c>
      <c r="G45" s="25" t="str">
        <f t="shared" si="4"/>
        <v>3800승</v>
      </c>
      <c r="H45" s="25">
        <f t="shared" si="6"/>
        <v>3859.0979000000002</v>
      </c>
      <c r="I45" s="24" t="str" cm="1">
        <f t="array" ref="I45">IF(AND(H44&gt;100,H45&lt;100),INDEX(N:N,MATCH(I44,N:N,0)+1,0),I44)</f>
        <v>승</v>
      </c>
      <c r="J45" s="24" t="str">
        <f t="shared" si="9"/>
        <v>1E+104</v>
      </c>
      <c r="K45" s="24">
        <f t="shared" si="7"/>
        <v>1.4929999999999999</v>
      </c>
      <c r="L45" s="24">
        <f t="shared" si="5"/>
        <v>6.3</v>
      </c>
    </row>
    <row r="46" spans="5:26">
      <c r="E46" s="24">
        <v>38</v>
      </c>
      <c r="F46" s="25">
        <f t="shared" si="3"/>
        <v>2.0000000000000001E+108</v>
      </c>
      <c r="G46" s="25" t="str">
        <f t="shared" si="4"/>
        <v>2마</v>
      </c>
      <c r="H46" s="25">
        <f t="shared" si="6"/>
        <v>1.3507</v>
      </c>
      <c r="I46" s="24" t="str" cm="1">
        <f t="array" ref="I46">IF(AND(H45&gt;100,H46&lt;100),INDEX(N:N,MATCH(I45,N:N,0)+1,0),I45)</f>
        <v>마</v>
      </c>
      <c r="J46" s="24" t="str">
        <f t="shared" si="9"/>
        <v>1E+108</v>
      </c>
      <c r="K46" s="24">
        <f t="shared" si="7"/>
        <v>1.5089999999999999</v>
      </c>
      <c r="L46" s="24">
        <f t="shared" si="5"/>
        <v>6.4</v>
      </c>
    </row>
    <row r="47" spans="5:26">
      <c r="E47" s="24">
        <v>39</v>
      </c>
      <c r="F47" s="25">
        <f t="shared" si="3"/>
        <v>4.9999999999999999E+108</v>
      </c>
      <c r="G47" s="25" t="str">
        <f t="shared" si="4"/>
        <v>5마</v>
      </c>
      <c r="H47" s="25">
        <f t="shared" si="6"/>
        <v>4.7275</v>
      </c>
      <c r="I47" s="24" t="str" cm="1">
        <f t="array" ref="I47">IF(AND(H46&gt;100,H47&lt;100),INDEX(N:N,MATCH(I46,N:N,0)+1,0),I46)</f>
        <v>마</v>
      </c>
      <c r="J47" s="24" t="str">
        <f t="shared" si="9"/>
        <v>1E+108</v>
      </c>
      <c r="K47" s="24">
        <f t="shared" si="7"/>
        <v>1.5249999999999999</v>
      </c>
      <c r="L47" s="24">
        <f t="shared" si="5"/>
        <v>6.5</v>
      </c>
    </row>
    <row r="48" spans="5:26">
      <c r="E48" s="24">
        <v>40</v>
      </c>
      <c r="F48" s="25">
        <f t="shared" si="3"/>
        <v>9.9999999999999998E+108</v>
      </c>
      <c r="G48" s="25" t="str">
        <f t="shared" si="4"/>
        <v>10마</v>
      </c>
      <c r="H48" s="25">
        <f t="shared" si="6"/>
        <v>16.546299999999999</v>
      </c>
      <c r="I48" s="24" t="str" cm="1">
        <f t="array" ref="I48">IF(AND(H47&gt;100,H48&lt;100),INDEX(N:N,MATCH(I47,N:N,0)+1,0),I47)</f>
        <v>마</v>
      </c>
      <c r="J48" s="24" t="str">
        <f t="shared" si="9"/>
        <v>1E+108</v>
      </c>
      <c r="K48" s="24">
        <f t="shared" si="7"/>
        <v>1.5419999999999998</v>
      </c>
      <c r="L48" s="24">
        <f t="shared" si="5"/>
        <v>6.6</v>
      </c>
    </row>
    <row r="49" spans="5:12">
      <c r="E49" s="24">
        <v>41</v>
      </c>
      <c r="F49" s="25">
        <f t="shared" si="3"/>
        <v>5.0000000000000001E+109</v>
      </c>
      <c r="G49" s="25" t="str">
        <f t="shared" si="4"/>
        <v>50마</v>
      </c>
      <c r="H49" s="25">
        <f t="shared" si="6"/>
        <v>57.912100000000002</v>
      </c>
      <c r="I49" s="24" t="str" cm="1">
        <f t="array" ref="I49">IF(AND(H48&gt;100,H49&lt;100),INDEX(N:N,MATCH(I48,N:N,0)+1,0),I48)</f>
        <v>마</v>
      </c>
      <c r="J49" s="24" t="str">
        <f t="shared" si="9"/>
        <v>1E+108</v>
      </c>
      <c r="K49" s="24">
        <f t="shared" si="7"/>
        <v>1.5589999999999999</v>
      </c>
      <c r="L49" s="24">
        <f t="shared" si="5"/>
        <v>7.4</v>
      </c>
    </row>
    <row r="50" spans="5:12">
      <c r="E50" s="24">
        <v>42</v>
      </c>
      <c r="F50" s="25">
        <f t="shared" si="3"/>
        <v>2E+110</v>
      </c>
      <c r="G50" s="25" t="str">
        <f t="shared" si="4"/>
        <v>200마</v>
      </c>
      <c r="H50" s="25">
        <f t="shared" si="6"/>
        <v>202.69239999999999</v>
      </c>
      <c r="I50" s="24" t="str" cm="1">
        <f t="array" ref="I50">IF(AND(H49&gt;100,H50&lt;100),INDEX(N:N,MATCH(I49,N:N,0)+1,0),I49)</f>
        <v>마</v>
      </c>
      <c r="J50" s="24" t="str">
        <f t="shared" si="9"/>
        <v>1E+108</v>
      </c>
      <c r="K50" s="24">
        <f t="shared" si="7"/>
        <v>1.5759999999999998</v>
      </c>
      <c r="L50" s="24">
        <f t="shared" si="5"/>
        <v>7.5</v>
      </c>
    </row>
    <row r="51" spans="5:12">
      <c r="E51" s="24">
        <v>43</v>
      </c>
      <c r="F51" s="25">
        <f t="shared" si="3"/>
        <v>6.9999999999999998E+110</v>
      </c>
      <c r="G51" s="25" t="str">
        <f t="shared" si="4"/>
        <v>700마</v>
      </c>
      <c r="H51" s="25">
        <f t="shared" si="6"/>
        <v>709.42340000000002</v>
      </c>
      <c r="I51" s="24" t="str" cm="1">
        <f t="array" ref="I51">IF(AND(H50&gt;100,H51&lt;100),INDEX(N:N,MATCH(I50,N:N,0)+1,0),I50)</f>
        <v>마</v>
      </c>
      <c r="J51" s="24" t="str">
        <f t="shared" si="9"/>
        <v>1E+108</v>
      </c>
      <c r="K51" s="24">
        <f t="shared" si="7"/>
        <v>1.593</v>
      </c>
      <c r="L51" s="24">
        <f t="shared" si="5"/>
        <v>7.6</v>
      </c>
    </row>
    <row r="52" spans="5:12">
      <c r="E52" s="24">
        <v>44</v>
      </c>
      <c r="F52" s="25">
        <f t="shared" si="3"/>
        <v>2.4000000000000001E+111</v>
      </c>
      <c r="G52" s="25" t="str">
        <f t="shared" si="4"/>
        <v>2400마</v>
      </c>
      <c r="H52" s="25">
        <f t="shared" si="6"/>
        <v>2482.9819000000002</v>
      </c>
      <c r="I52" s="24" t="str" cm="1">
        <f t="array" ref="I52">IF(AND(H51&gt;100,H52&lt;100),INDEX(N:N,MATCH(I51,N:N,0)+1,0),I51)</f>
        <v>마</v>
      </c>
      <c r="J52" s="24" t="str">
        <f t="shared" si="9"/>
        <v>1E+108</v>
      </c>
      <c r="K52" s="24">
        <f t="shared" si="7"/>
        <v>1.6099999999999999</v>
      </c>
      <c r="L52" s="24">
        <f t="shared" si="5"/>
        <v>7.7000000000000011</v>
      </c>
    </row>
    <row r="53" spans="5:12">
      <c r="E53" s="24">
        <v>45</v>
      </c>
      <c r="F53" s="25">
        <f t="shared" si="3"/>
        <v>8.5999999999999999E+111</v>
      </c>
      <c r="G53" s="25" t="str">
        <f t="shared" si="4"/>
        <v>8600마</v>
      </c>
      <c r="H53" s="25">
        <f t="shared" si="6"/>
        <v>8690.4367000000002</v>
      </c>
      <c r="I53" s="24" t="str" cm="1">
        <f t="array" ref="I53">IF(AND(H52&gt;100,H53&lt;100),INDEX(N:N,MATCH(I52,N:N,0)+1,0),I52)</f>
        <v>마</v>
      </c>
      <c r="J53" s="24" t="str">
        <f t="shared" si="9"/>
        <v>1E+108</v>
      </c>
      <c r="K53" s="24">
        <f t="shared" si="7"/>
        <v>1.6269999999999998</v>
      </c>
      <c r="L53" s="24">
        <f t="shared" si="5"/>
        <v>7.8000000000000007</v>
      </c>
    </row>
    <row r="54" spans="5:12">
      <c r="E54" s="24">
        <v>46</v>
      </c>
      <c r="F54" s="25">
        <f t="shared" si="3"/>
        <v>3.9999999999999997E+112</v>
      </c>
      <c r="G54" s="25" t="str">
        <f t="shared" si="4"/>
        <v>4살</v>
      </c>
      <c r="H54" s="25">
        <f t="shared" si="6"/>
        <v>3.0417000000000001</v>
      </c>
      <c r="I54" s="24" t="str" cm="1">
        <f t="array" ref="I54">IF(AND(H53&gt;100,H54&lt;100),INDEX(N:N,MATCH(I53,N:N,0)+1,0),I53)</f>
        <v>살</v>
      </c>
      <c r="J54" s="24" t="str">
        <f t="shared" si="9"/>
        <v>1E+112</v>
      </c>
      <c r="K54" s="24">
        <f t="shared" si="7"/>
        <v>1.6449999999999998</v>
      </c>
      <c r="L54" s="24">
        <f t="shared" si="5"/>
        <v>8</v>
      </c>
    </row>
    <row r="55" spans="5:12">
      <c r="E55" s="24">
        <v>47</v>
      </c>
      <c r="F55" s="25">
        <f t="shared" si="3"/>
        <v>1E+113</v>
      </c>
      <c r="G55" s="25" t="str">
        <f t="shared" si="4"/>
        <v>10살</v>
      </c>
      <c r="H55" s="25">
        <f t="shared" si="6"/>
        <v>10.645999999999999</v>
      </c>
      <c r="I55" s="24" t="str" cm="1">
        <f t="array" ref="I55">IF(AND(H54&gt;100,H55&lt;100),INDEX(N:N,MATCH(I54,N:N,0)+1,0),I54)</f>
        <v>살</v>
      </c>
      <c r="J55" s="24" t="str">
        <f t="shared" si="9"/>
        <v>1E+112</v>
      </c>
      <c r="K55" s="24">
        <f t="shared" si="7"/>
        <v>1.6629999999999998</v>
      </c>
      <c r="L55" s="24">
        <f t="shared" si="5"/>
        <v>8.1</v>
      </c>
    </row>
    <row r="56" spans="5:12">
      <c r="E56" s="24">
        <v>48</v>
      </c>
      <c r="F56" s="25">
        <f t="shared" si="3"/>
        <v>2.9999999999999997E+113</v>
      </c>
      <c r="G56" s="25" t="str">
        <f t="shared" si="4"/>
        <v>30살</v>
      </c>
      <c r="H56" s="25">
        <f t="shared" si="6"/>
        <v>37.261000000000003</v>
      </c>
      <c r="I56" s="24" t="str" cm="1">
        <f t="array" ref="I56">IF(AND(H55&gt;100,H56&lt;100),INDEX(N:N,MATCH(I55,N:N,0)+1,0),I55)</f>
        <v>살</v>
      </c>
      <c r="J56" s="24" t="str">
        <f t="shared" si="9"/>
        <v>1E+112</v>
      </c>
      <c r="K56" s="24">
        <f t="shared" si="7"/>
        <v>1.6809999999999998</v>
      </c>
      <c r="L56" s="24">
        <f t="shared" si="5"/>
        <v>8.2000000000000011</v>
      </c>
    </row>
    <row r="57" spans="5:12">
      <c r="E57" s="24">
        <v>49</v>
      </c>
      <c r="F57" s="25">
        <f t="shared" si="3"/>
        <v>1.3E+114</v>
      </c>
      <c r="G57" s="25" t="str">
        <f t="shared" si="4"/>
        <v>130살</v>
      </c>
      <c r="H57" s="25">
        <f t="shared" si="6"/>
        <v>130.4135</v>
      </c>
      <c r="I57" s="24" t="str" cm="1">
        <f t="array" ref="I57">IF(AND(H56&gt;100,H57&lt;100),INDEX(N:N,MATCH(I56,N:N,0)+1,0),I56)</f>
        <v>살</v>
      </c>
      <c r="J57" s="24" t="str">
        <f t="shared" si="9"/>
        <v>1E+112</v>
      </c>
      <c r="K57" s="24">
        <f t="shared" si="7"/>
        <v>1.6989999999999998</v>
      </c>
      <c r="L57" s="24">
        <f t="shared" si="5"/>
        <v>8.3000000000000007</v>
      </c>
    </row>
    <row r="58" spans="5:12">
      <c r="E58" s="24">
        <v>50</v>
      </c>
      <c r="F58" s="25">
        <f t="shared" si="3"/>
        <v>4.4999999999999995E+114</v>
      </c>
      <c r="G58" s="25" t="str">
        <f t="shared" si="4"/>
        <v>450살</v>
      </c>
      <c r="H58" s="25">
        <f t="shared" si="6"/>
        <v>456.44729999999998</v>
      </c>
      <c r="I58" s="24" t="str" cm="1">
        <f t="array" ref="I58">IF(AND(H57&gt;100,H58&lt;100),INDEX(N:N,MATCH(I57,N:N,0)+1,0),I57)</f>
        <v>살</v>
      </c>
      <c r="J58" s="24" t="str">
        <f t="shared" si="9"/>
        <v>1E+112</v>
      </c>
      <c r="K58" s="24">
        <f t="shared" si="7"/>
        <v>1.7169999999999999</v>
      </c>
      <c r="L58" s="24">
        <f t="shared" si="5"/>
        <v>8.4</v>
      </c>
    </row>
    <row r="59" spans="5:12">
      <c r="E59" s="24">
        <v>51</v>
      </c>
      <c r="F59" s="25">
        <f t="shared" si="3"/>
        <v>1.4999999999999998E+115</v>
      </c>
      <c r="G59" s="25" t="str">
        <f t="shared" si="4"/>
        <v>1500살</v>
      </c>
      <c r="H59" s="25">
        <f t="shared" si="6"/>
        <v>1597.5655999999999</v>
      </c>
      <c r="I59" s="24" t="str" cm="1">
        <f t="array" ref="I59">IF(AND(H58&gt;100,H59&lt;100),INDEX(N:N,MATCH(I58,N:N,0)+1,0),I58)</f>
        <v>살</v>
      </c>
      <c r="J59" s="24" t="str">
        <f t="shared" si="9"/>
        <v>1E+112</v>
      </c>
      <c r="K59" s="24">
        <f t="shared" si="7"/>
        <v>1.736</v>
      </c>
      <c r="L59" s="24">
        <f t="shared" si="5"/>
        <v>8.9</v>
      </c>
    </row>
    <row r="60" spans="5:12">
      <c r="E60" s="24">
        <v>52</v>
      </c>
      <c r="F60" s="25">
        <f t="shared" si="3"/>
        <v>5.4999999999999996E+115</v>
      </c>
      <c r="G60" s="25" t="str">
        <f t="shared" si="4"/>
        <v>5500살</v>
      </c>
      <c r="H60" s="25">
        <f t="shared" si="6"/>
        <v>5591.4795999999997</v>
      </c>
      <c r="I60" s="24" t="str" cm="1">
        <f t="array" ref="I60">IF(AND(H59&gt;100,H60&lt;100),INDEX(N:N,MATCH(I59,N:N,0)+1,0),I59)</f>
        <v>살</v>
      </c>
      <c r="J60" s="24" t="str">
        <f t="shared" si="9"/>
        <v>1E+112</v>
      </c>
      <c r="K60" s="24">
        <f t="shared" si="7"/>
        <v>1.7549999999999999</v>
      </c>
      <c r="L60" s="24">
        <f t="shared" si="5"/>
        <v>9.0000000000000018</v>
      </c>
    </row>
    <row r="61" spans="5:12">
      <c r="E61" s="24">
        <v>53</v>
      </c>
      <c r="F61" s="25">
        <f t="shared" si="3"/>
        <v>2E+116</v>
      </c>
      <c r="G61" s="25" t="str">
        <f t="shared" si="4"/>
        <v>2섬</v>
      </c>
      <c r="H61" s="25">
        <f t="shared" si="6"/>
        <v>1.9571000000000001</v>
      </c>
      <c r="I61" s="24" t="str" cm="1">
        <f t="array" ref="I61">IF(AND(H60&gt;100,H61&lt;100),INDEX(N:N,MATCH(I60,N:N,0)+1,0),I60)</f>
        <v>섬</v>
      </c>
      <c r="J61" s="24" t="str">
        <f t="shared" si="9"/>
        <v>1E+116</v>
      </c>
      <c r="K61" s="24">
        <f t="shared" si="7"/>
        <v>1.7739999999999998</v>
      </c>
      <c r="L61" s="24">
        <f t="shared" si="5"/>
        <v>9.1</v>
      </c>
    </row>
    <row r="62" spans="5:12">
      <c r="E62" s="24">
        <v>54</v>
      </c>
      <c r="F62" s="25">
        <f t="shared" si="3"/>
        <v>6.9999999999999999E+116</v>
      </c>
      <c r="G62" s="25" t="str">
        <f t="shared" si="4"/>
        <v>7섬</v>
      </c>
      <c r="H62" s="25">
        <f t="shared" si="6"/>
        <v>6.8498999999999999</v>
      </c>
      <c r="I62" s="24" t="str" cm="1">
        <f t="array" ref="I62">IF(AND(H61&gt;100,H62&lt;100),INDEX(N:N,MATCH(I61,N:N,0)+1,0),I61)</f>
        <v>섬</v>
      </c>
      <c r="J62" s="24" t="str">
        <f t="shared" si="9"/>
        <v>1E+116</v>
      </c>
      <c r="K62" s="24">
        <f t="shared" si="7"/>
        <v>1.7929999999999999</v>
      </c>
      <c r="L62" s="24">
        <f t="shared" si="5"/>
        <v>9.2000000000000011</v>
      </c>
    </row>
    <row r="63" spans="5:12">
      <c r="E63" s="24">
        <v>55</v>
      </c>
      <c r="F63" s="25">
        <f t="shared" si="3"/>
        <v>2.0000000000000001E+117</v>
      </c>
      <c r="G63" s="25" t="str">
        <f t="shared" si="4"/>
        <v>20섬</v>
      </c>
      <c r="H63" s="25">
        <f t="shared" si="6"/>
        <v>23.974699999999999</v>
      </c>
      <c r="I63" s="24" t="str" cm="1">
        <f t="array" ref="I63">IF(AND(H62&gt;100,H63&lt;100),INDEX(N:N,MATCH(I62,N:N,0)+1,0),I62)</f>
        <v>섬</v>
      </c>
      <c r="J63" s="24" t="str">
        <f t="shared" si="9"/>
        <v>1E+116</v>
      </c>
      <c r="K63" s="24">
        <f t="shared" si="7"/>
        <v>1.8119999999999998</v>
      </c>
      <c r="L63" s="24">
        <f t="shared" si="5"/>
        <v>9.2999999999999989</v>
      </c>
    </row>
    <row r="64" spans="5:12">
      <c r="E64" s="24">
        <v>56</v>
      </c>
      <c r="F64" s="25">
        <f t="shared" si="3"/>
        <v>8.0000000000000004E+117</v>
      </c>
      <c r="G64" s="25" t="str">
        <f t="shared" si="4"/>
        <v>80섬</v>
      </c>
      <c r="H64" s="25">
        <f t="shared" si="6"/>
        <v>83.911500000000004</v>
      </c>
      <c r="I64" s="24" t="str" cm="1">
        <f t="array" ref="I64">IF(AND(H63&gt;100,H64&lt;100),INDEX(N:N,MATCH(I63,N:N,0)+1,0),I63)</f>
        <v>섬</v>
      </c>
      <c r="J64" s="24" t="str">
        <f t="shared" si="9"/>
        <v>1E+116</v>
      </c>
      <c r="K64" s="24">
        <f t="shared" si="7"/>
        <v>1.8319999999999999</v>
      </c>
      <c r="L64" s="24">
        <f t="shared" si="5"/>
        <v>9.5000000000000018</v>
      </c>
    </row>
    <row r="65" spans="5:12">
      <c r="E65" s="24">
        <v>57</v>
      </c>
      <c r="F65" s="25">
        <f t="shared" si="3"/>
        <v>2.9000000000000002E+118</v>
      </c>
      <c r="G65" s="25" t="str">
        <f t="shared" si="4"/>
        <v>290섬</v>
      </c>
      <c r="H65" s="25">
        <f t="shared" si="6"/>
        <v>293.69029999999998</v>
      </c>
      <c r="I65" s="24" t="str" cm="1">
        <f t="array" ref="I65">IF(AND(H64&gt;100,H65&lt;100),INDEX(N:N,MATCH(I64,N:N,0)+1,0),I64)</f>
        <v>섬</v>
      </c>
      <c r="J65" s="24" t="str">
        <f t="shared" si="9"/>
        <v>1E+116</v>
      </c>
      <c r="K65" s="24">
        <f t="shared" si="7"/>
        <v>1.8519999999999999</v>
      </c>
      <c r="L65" s="24">
        <f t="shared" si="5"/>
        <v>9.6</v>
      </c>
    </row>
    <row r="66" spans="5:12">
      <c r="E66" s="24">
        <v>58</v>
      </c>
      <c r="F66" s="25">
        <f t="shared" si="3"/>
        <v>9.9999999999999994E+118</v>
      </c>
      <c r="G66" s="25" t="str">
        <f t="shared" si="4"/>
        <v>1000섬</v>
      </c>
      <c r="H66" s="25">
        <f t="shared" si="6"/>
        <v>1027.9160999999999</v>
      </c>
      <c r="I66" s="24" t="str" cm="1">
        <f t="array" ref="I66">IF(AND(H65&gt;100,H66&lt;100),INDEX(N:N,MATCH(I65,N:N,0)+1,0),I65)</f>
        <v>섬</v>
      </c>
      <c r="J66" s="24" t="str">
        <f t="shared" si="9"/>
        <v>1E+116</v>
      </c>
      <c r="K66" s="24">
        <f t="shared" si="7"/>
        <v>1.8719999999999999</v>
      </c>
      <c r="L66" s="24">
        <f t="shared" si="5"/>
        <v>9.7000000000000011</v>
      </c>
    </row>
    <row r="67" spans="5:12">
      <c r="E67" s="24">
        <v>59</v>
      </c>
      <c r="F67" s="25">
        <f t="shared" ref="F67:F75" si="10">IF(H67&lt;10,ROUNDUP(H67,0),IF(H67&lt;100,ROUNDDOWN(H67,-1),IF(H67&lt;1000,ROUNDDOWN(H67,-1),IF(H67&lt;10000,ROUNDDOWN(H67,-2),0))))*J67</f>
        <v>3.5000000000000001E+119</v>
      </c>
      <c r="G67" s="25" t="str">
        <f t="shared" ref="G67:G75" si="11">IF(H67&lt;10,ROUNDUP(H67,0),IF(H67&lt;100,ROUNDDOWN(H67,-1),IF(H67&lt;1000,ROUNDDOWN(H67,-1),IF(H67&lt;10000,ROUNDDOWN(H67,-2),0))))&amp;I67</f>
        <v>3500섬</v>
      </c>
      <c r="H67" s="25">
        <f t="shared" si="6"/>
        <v>3597.7064</v>
      </c>
      <c r="I67" s="24" t="str" cm="1">
        <f t="array" ref="I67">IF(AND(H66&gt;100,H67&lt;100),INDEX(N:N,MATCH(I66,N:N,0)+1,0),I66)</f>
        <v>섬</v>
      </c>
      <c r="J67" s="24" t="str">
        <f t="shared" ref="J67:J75" si="12">VLOOKUP(I67,N:Q,4,FALSE)</f>
        <v>1E+116</v>
      </c>
      <c r="K67" s="24">
        <f t="shared" si="7"/>
        <v>1.8919999999999999</v>
      </c>
      <c r="L67" s="24">
        <f t="shared" ref="L67:L75" si="13">E67*$B$18+IF(E67&gt;=5,ROUNDUP((E67/5),0)*$B$19,0)+IF(E67&gt;=10,ROUNDUP((E67/10),0)*$B$20,0)+IF(E67&gt;=20,ROUNDUP((E67/20),0)*$B$21,0)</f>
        <v>9.8000000000000007</v>
      </c>
    </row>
    <row r="68" spans="5:12">
      <c r="E68" s="24">
        <v>60</v>
      </c>
      <c r="F68" s="25">
        <f t="shared" si="10"/>
        <v>2E+120</v>
      </c>
      <c r="G68" s="25" t="str">
        <f t="shared" si="11"/>
        <v>2찰</v>
      </c>
      <c r="H68" s="25">
        <f t="shared" si="6"/>
        <v>1.2592000000000001</v>
      </c>
      <c r="I68" s="24" t="str" cm="1">
        <f t="array" ref="I68">IF(AND(H67&gt;100,H68&lt;100),INDEX(N:N,MATCH(I67,N:N,0)+1,0),I67)</f>
        <v>찰</v>
      </c>
      <c r="J68" s="24" t="str">
        <f t="shared" si="12"/>
        <v>1E+120</v>
      </c>
      <c r="K68" s="24">
        <f t="shared" si="7"/>
        <v>1.9119999999999999</v>
      </c>
      <c r="L68" s="24">
        <f t="shared" si="13"/>
        <v>9.9</v>
      </c>
    </row>
    <row r="69" spans="5:12">
      <c r="E69" s="24">
        <v>61</v>
      </c>
      <c r="F69" s="25">
        <f t="shared" si="10"/>
        <v>4.9999999999999996E+120</v>
      </c>
      <c r="G69" s="25" t="str">
        <f t="shared" si="11"/>
        <v>5찰</v>
      </c>
      <c r="H69" s="25">
        <f t="shared" si="6"/>
        <v>4.4071999999999996</v>
      </c>
      <c r="I69" s="24" t="str" cm="1">
        <f t="array" ref="I69">IF(AND(H68&gt;100,H69&lt;100),INDEX(N:N,MATCH(I68,N:N,0)+1,0),I68)</f>
        <v>찰</v>
      </c>
      <c r="J69" s="24" t="str">
        <f t="shared" si="12"/>
        <v>1E+120</v>
      </c>
      <c r="K69" s="24">
        <f t="shared" si="7"/>
        <v>1.9329999999999998</v>
      </c>
      <c r="L69" s="24">
        <f t="shared" si="13"/>
        <v>10.7</v>
      </c>
    </row>
    <row r="70" spans="5:12">
      <c r="E70" s="24">
        <v>62</v>
      </c>
      <c r="F70" s="25">
        <f t="shared" si="10"/>
        <v>9.9999999999999992E+120</v>
      </c>
      <c r="G70" s="25" t="str">
        <f t="shared" si="11"/>
        <v>10찰</v>
      </c>
      <c r="H70" s="25">
        <f t="shared" si="6"/>
        <v>15.4252</v>
      </c>
      <c r="I70" s="24" t="str" cm="1">
        <f t="array" ref="I70">IF(AND(H69&gt;100,H70&lt;100),INDEX(N:N,MATCH(I69,N:N,0)+1,0),I69)</f>
        <v>찰</v>
      </c>
      <c r="J70" s="24" t="str">
        <f t="shared" si="12"/>
        <v>1E+120</v>
      </c>
      <c r="K70" s="24">
        <f t="shared" si="7"/>
        <v>1.954</v>
      </c>
      <c r="L70" s="24">
        <f t="shared" si="13"/>
        <v>10.799999999999999</v>
      </c>
    </row>
    <row r="71" spans="5:12">
      <c r="E71" s="24">
        <v>63</v>
      </c>
      <c r="F71" s="25">
        <f t="shared" si="10"/>
        <v>5.0000000000000001E+121</v>
      </c>
      <c r="G71" s="25" t="str">
        <f t="shared" si="11"/>
        <v>50찰</v>
      </c>
      <c r="H71" s="25">
        <f t="shared" si="6"/>
        <v>53.988199999999999</v>
      </c>
      <c r="I71" s="24" t="str" cm="1">
        <f t="array" ref="I71">IF(AND(H70&gt;100,H71&lt;100),INDEX(N:N,MATCH(I70,N:N,0)+1,0),I70)</f>
        <v>찰</v>
      </c>
      <c r="J71" s="24" t="str">
        <f t="shared" si="12"/>
        <v>1E+120</v>
      </c>
      <c r="K71" s="24">
        <f t="shared" si="7"/>
        <v>1.9749999999999999</v>
      </c>
      <c r="L71" s="24">
        <f t="shared" si="13"/>
        <v>10.9</v>
      </c>
    </row>
    <row r="72" spans="5:12">
      <c r="E72" s="24">
        <v>64</v>
      </c>
      <c r="F72" s="25">
        <f t="shared" si="10"/>
        <v>1.8000000000000001E+122</v>
      </c>
      <c r="G72" s="25" t="str">
        <f t="shared" si="11"/>
        <v>180찰</v>
      </c>
      <c r="H72" s="25">
        <f t="shared" si="6"/>
        <v>188.95869999999999</v>
      </c>
      <c r="I72" s="24" t="str" cm="1">
        <f t="array" ref="I72">IF(AND(H71&gt;100,H72&lt;100),INDEX(N:N,MATCH(I71,N:N,0)+1,0),I71)</f>
        <v>찰</v>
      </c>
      <c r="J72" s="24" t="str">
        <f t="shared" si="12"/>
        <v>1E+120</v>
      </c>
      <c r="K72" s="24">
        <f t="shared" si="7"/>
        <v>1.996</v>
      </c>
      <c r="L72" s="24">
        <f t="shared" si="13"/>
        <v>11</v>
      </c>
    </row>
    <row r="73" spans="5:12">
      <c r="E73" s="24">
        <v>65</v>
      </c>
      <c r="F73" s="25">
        <f t="shared" si="10"/>
        <v>6.5999999999999998E+122</v>
      </c>
      <c r="G73" s="25" t="str">
        <f t="shared" si="11"/>
        <v>660찰</v>
      </c>
      <c r="H73" s="25">
        <f t="shared" si="6"/>
        <v>661.35550000000001</v>
      </c>
      <c r="I73" s="24" t="str" cm="1">
        <f t="array" ref="I73">IF(AND(H72&gt;100,H73&lt;100),INDEX(N:N,MATCH(I72,N:N,0)+1,0),I72)</f>
        <v>찰</v>
      </c>
      <c r="J73" s="24" t="str">
        <f t="shared" si="12"/>
        <v>1E+120</v>
      </c>
      <c r="K73" s="24">
        <f t="shared" si="7"/>
        <v>2.0169999999999999</v>
      </c>
      <c r="L73" s="24">
        <f t="shared" si="13"/>
        <v>11.1</v>
      </c>
    </row>
    <row r="74" spans="5:12">
      <c r="E74" s="24">
        <v>66</v>
      </c>
      <c r="F74" s="25">
        <f t="shared" si="10"/>
        <v>2.2999999999999999E+123</v>
      </c>
      <c r="G74" s="25" t="str">
        <f t="shared" si="11"/>
        <v>2300찰</v>
      </c>
      <c r="H74" s="25">
        <f t="shared" si="6"/>
        <v>2314.7443000000003</v>
      </c>
      <c r="I74" s="24" t="str" cm="1">
        <f t="array" ref="I74">IF(AND(H73&gt;100,H74&lt;100),INDEX(N:N,MATCH(I73,N:N,0)+1,0),I73)</f>
        <v>찰</v>
      </c>
      <c r="J74" s="24" t="str">
        <f t="shared" si="12"/>
        <v>1E+120</v>
      </c>
      <c r="K74" s="24">
        <f t="shared" si="7"/>
        <v>2.0389999999999997</v>
      </c>
      <c r="L74" s="24">
        <f t="shared" si="13"/>
        <v>11.299999999999999</v>
      </c>
    </row>
    <row r="75" spans="5:12">
      <c r="E75" s="24">
        <v>67</v>
      </c>
      <c r="F75" s="25">
        <f t="shared" si="10"/>
        <v>8.0999999999999998E+123</v>
      </c>
      <c r="G75" s="25" t="str">
        <f t="shared" si="11"/>
        <v>8100찰</v>
      </c>
      <c r="H75" s="25">
        <f t="shared" si="6"/>
        <v>8101.6050999999998</v>
      </c>
      <c r="I75" s="24" t="str" cm="1">
        <f t="array" ref="I75">IF(AND(H74&gt;100,H75&lt;100),INDEX(N:N,MATCH(I74,N:N,0)+1,0),I74)</f>
        <v>찰</v>
      </c>
      <c r="J75" s="24" t="str">
        <f t="shared" si="12"/>
        <v>1E+120</v>
      </c>
      <c r="K75" s="24">
        <f t="shared" si="7"/>
        <v>2.0609999999999999</v>
      </c>
      <c r="L75" s="24">
        <f t="shared" si="13"/>
        <v>11.399999999999999</v>
      </c>
    </row>
    <row r="76" spans="5:12">
      <c r="E76" s="24">
        <v>68</v>
      </c>
      <c r="F76" s="25">
        <f t="shared" ref="F76:F84" si="14">IF(H76&lt;10,ROUNDUP(H76,0),IF(H76&lt;100,ROUNDDOWN(H76,-1),IF(H76&lt;1000,ROUNDDOWN(H76,-1),IF(H76&lt;10000,ROUNDDOWN(H76,-2),0))))*J76</f>
        <v>3E+124</v>
      </c>
      <c r="G76" s="25" t="str">
        <f t="shared" ref="G76:G84" si="15">IF(H76&lt;10,ROUNDUP(H76,0),IF(H76&lt;100,ROUNDDOWN(H76,-1),IF(H76&lt;1000,ROUNDDOWN(H76,-1),IF(H76&lt;10000,ROUNDDOWN(H76,-2),0))))&amp;I76</f>
        <v>3교</v>
      </c>
      <c r="H76" s="25">
        <f t="shared" si="6"/>
        <v>2.8356000000000003</v>
      </c>
      <c r="I76" s="24" t="str" cm="1">
        <f t="array" ref="I76">IF(AND(H75&gt;100,H76&lt;100),INDEX(N:N,MATCH(I75,N:N,0)+1,0),I75)</f>
        <v>교</v>
      </c>
      <c r="J76" s="24" t="str">
        <f t="shared" ref="J76:J84" si="16">VLOOKUP(I76,N:Q,4,FALSE)</f>
        <v>1E+124</v>
      </c>
      <c r="K76" s="24">
        <f t="shared" si="7"/>
        <v>2.0829999999999997</v>
      </c>
      <c r="L76" s="24">
        <f t="shared" ref="L76:L84" si="17">E76*$B$18+IF(E76&gt;=5,ROUNDUP((E76/5),0)*$B$19,0)+IF(E76&gt;=10,ROUNDUP((E76/10),0)*$B$20,0)+IF(E76&gt;=20,ROUNDUP((E76/20),0)*$B$21,0)</f>
        <v>11.5</v>
      </c>
    </row>
    <row r="77" spans="5:12">
      <c r="E77" s="24">
        <v>69</v>
      </c>
      <c r="F77" s="25">
        <f t="shared" si="14"/>
        <v>9.9999999999999992E+124</v>
      </c>
      <c r="G77" s="25" t="str">
        <f t="shared" si="15"/>
        <v>10교</v>
      </c>
      <c r="H77" s="25">
        <f t="shared" si="6"/>
        <v>9.9245999999999999</v>
      </c>
      <c r="I77" s="24" t="str" cm="1">
        <f t="array" ref="I77">IF(AND(H76&gt;100,H77&lt;100),INDEX(N:N,MATCH(I76,N:N,0)+1,0),I76)</f>
        <v>교</v>
      </c>
      <c r="J77" s="24" t="str">
        <f t="shared" si="16"/>
        <v>1E+124</v>
      </c>
      <c r="K77" s="24">
        <f t="shared" si="7"/>
        <v>2.105</v>
      </c>
      <c r="L77" s="24">
        <f t="shared" si="17"/>
        <v>11.6</v>
      </c>
    </row>
    <row r="78" spans="5:12">
      <c r="E78" s="24">
        <v>70</v>
      </c>
      <c r="F78" s="25">
        <f t="shared" si="14"/>
        <v>2.9999999999999998E+125</v>
      </c>
      <c r="G78" s="25" t="str">
        <f t="shared" si="15"/>
        <v>30교</v>
      </c>
      <c r="H78" s="25">
        <f t="shared" si="6"/>
        <v>34.7361</v>
      </c>
      <c r="I78" s="24" t="str" cm="1">
        <f t="array" ref="I78">IF(AND(H77&gt;100,H78&lt;100),INDEX(N:N,MATCH(I77,N:N,0)+1,0),I77)</f>
        <v>교</v>
      </c>
      <c r="J78" s="24" t="str">
        <f t="shared" si="16"/>
        <v>1E+124</v>
      </c>
      <c r="K78" s="24">
        <f t="shared" si="7"/>
        <v>2.1279999999999997</v>
      </c>
      <c r="L78" s="24">
        <f t="shared" si="17"/>
        <v>11.7</v>
      </c>
    </row>
    <row r="79" spans="5:12">
      <c r="E79" s="24">
        <v>71</v>
      </c>
      <c r="F79" s="25">
        <f t="shared" si="14"/>
        <v>1.1999999999999999E+126</v>
      </c>
      <c r="G79" s="25" t="str">
        <f t="shared" si="15"/>
        <v>120교</v>
      </c>
      <c r="H79" s="25">
        <f t="shared" si="6"/>
        <v>121.57640000000001</v>
      </c>
      <c r="I79" s="24" t="str" cm="1">
        <f t="array" ref="I79">IF(AND(H78&gt;100,H79&lt;100),INDEX(N:N,MATCH(I78,N:N,0)+1,0),I78)</f>
        <v>교</v>
      </c>
      <c r="J79" s="24" t="str">
        <f t="shared" si="16"/>
        <v>1E+124</v>
      </c>
      <c r="K79" s="24">
        <f t="shared" si="7"/>
        <v>2.1509999999999998</v>
      </c>
      <c r="L79" s="24">
        <f t="shared" si="17"/>
        <v>12.200000000000001</v>
      </c>
    </row>
    <row r="80" spans="5:12">
      <c r="E80" s="24">
        <v>72</v>
      </c>
      <c r="F80" s="25">
        <f t="shared" si="14"/>
        <v>4.1999999999999998E+126</v>
      </c>
      <c r="G80" s="25" t="str">
        <f t="shared" si="15"/>
        <v>420교</v>
      </c>
      <c r="H80" s="25">
        <f t="shared" si="6"/>
        <v>425.51740000000001</v>
      </c>
      <c r="I80" s="24" t="str" cm="1">
        <f t="array" ref="I80">IF(AND(H79&gt;100,H80&lt;100),INDEX(N:N,MATCH(I79,N:N,0)+1,0),I79)</f>
        <v>교</v>
      </c>
      <c r="J80" s="24" t="str">
        <f t="shared" si="16"/>
        <v>1E+124</v>
      </c>
      <c r="K80" s="24">
        <f t="shared" si="7"/>
        <v>2.1739999999999999</v>
      </c>
      <c r="L80" s="24">
        <f t="shared" si="17"/>
        <v>12.299999999999999</v>
      </c>
    </row>
    <row r="81" spans="5:12">
      <c r="E81" s="24">
        <v>73</v>
      </c>
      <c r="F81" s="25">
        <f t="shared" si="14"/>
        <v>1.3999999999999999E+127</v>
      </c>
      <c r="G81" s="25" t="str">
        <f t="shared" si="15"/>
        <v>1400교</v>
      </c>
      <c r="H81" s="25">
        <f t="shared" si="6"/>
        <v>1489.3108999999999</v>
      </c>
      <c r="I81" s="24" t="str" cm="1">
        <f t="array" ref="I81">IF(AND(H80&gt;100,H81&lt;100),INDEX(N:N,MATCH(I80,N:N,0)+1,0),I80)</f>
        <v>교</v>
      </c>
      <c r="J81" s="24" t="str">
        <f t="shared" si="16"/>
        <v>1E+124</v>
      </c>
      <c r="K81" s="24">
        <f t="shared" si="7"/>
        <v>2.1970000000000001</v>
      </c>
      <c r="L81" s="24">
        <f t="shared" si="17"/>
        <v>12.4</v>
      </c>
    </row>
    <row r="82" spans="5:12">
      <c r="E82" s="24">
        <v>74</v>
      </c>
      <c r="F82" s="25">
        <f t="shared" si="14"/>
        <v>5.1999999999999994E+127</v>
      </c>
      <c r="G82" s="25" t="str">
        <f t="shared" si="15"/>
        <v>5200교</v>
      </c>
      <c r="H82" s="25">
        <f t="shared" si="6"/>
        <v>5212.5882000000001</v>
      </c>
      <c r="I82" s="24" t="str" cm="1">
        <f t="array" ref="I82">IF(AND(H81&gt;100,H82&lt;100),INDEX(N:N,MATCH(I81,N:N,0)+1,0),I81)</f>
        <v>교</v>
      </c>
      <c r="J82" s="24" t="str">
        <f t="shared" si="16"/>
        <v>1E+124</v>
      </c>
      <c r="K82" s="24">
        <f t="shared" si="7"/>
        <v>2.2210000000000001</v>
      </c>
      <c r="L82" s="24">
        <f t="shared" si="17"/>
        <v>12.5</v>
      </c>
    </row>
    <row r="83" spans="5:12">
      <c r="E83" s="24">
        <v>75</v>
      </c>
      <c r="F83" s="25">
        <f t="shared" si="14"/>
        <v>2.0000000000000002E+128</v>
      </c>
      <c r="G83" s="25" t="str">
        <f t="shared" si="15"/>
        <v>2c</v>
      </c>
      <c r="H83" s="25">
        <f t="shared" si="6"/>
        <v>1.8245</v>
      </c>
      <c r="I83" s="24" t="str" cm="1">
        <f t="array" ref="I83">IF(AND(H82&gt;100,H83&lt;100),INDEX(N:N,MATCH(I82,N:N,0)+1,0),I82)</f>
        <v>c</v>
      </c>
      <c r="J83" s="24" t="str">
        <f t="shared" si="16"/>
        <v>1E+128</v>
      </c>
      <c r="K83" s="24">
        <f t="shared" si="7"/>
        <v>2.2450000000000001</v>
      </c>
      <c r="L83" s="24">
        <f t="shared" si="17"/>
        <v>12.6</v>
      </c>
    </row>
    <row r="84" spans="5:12">
      <c r="E84" s="24">
        <v>76</v>
      </c>
      <c r="F84" s="25">
        <f t="shared" si="14"/>
        <v>7.0000000000000009E+128</v>
      </c>
      <c r="G84" s="25" t="str">
        <f t="shared" si="15"/>
        <v>7c</v>
      </c>
      <c r="H84" s="25">
        <f t="shared" si="6"/>
        <v>6.3857999999999997</v>
      </c>
      <c r="I84" s="24" t="str" cm="1">
        <f t="array" ref="I84">IF(AND(H83&gt;100,H84&lt;100),INDEX(N:N,MATCH(I83,N:N,0)+1,0),I83)</f>
        <v>c</v>
      </c>
      <c r="J84" s="24" t="str">
        <f t="shared" si="16"/>
        <v>1E+128</v>
      </c>
      <c r="K84" s="24">
        <f t="shared" si="7"/>
        <v>2.2689999999999997</v>
      </c>
      <c r="L84" s="24">
        <f t="shared" si="17"/>
        <v>12.8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TestMonkey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2023-05-31T02:52:03Z</dcterms:modified>
</cp:coreProperties>
</file>