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liss/Documents/repos/rechnungMARSters/"/>
    </mc:Choice>
  </mc:AlternateContent>
  <xr:revisionPtr revIDLastSave="0" documentId="13_ncr:1_{25DECCA9-30DB-114E-9CAF-9F7FD5355751}" xr6:coauthVersionLast="47" xr6:coauthVersionMax="47" xr10:uidLastSave="{00000000-0000-0000-0000-000000000000}"/>
  <bookViews>
    <workbookView xWindow="1760" yWindow="2260" windowWidth="27640" windowHeight="1686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31" i="1" l="1"/>
  <c r="H72" i="1"/>
  <c r="D79" i="1"/>
  <c r="F31" i="1"/>
  <c r="B36" i="1" s="1"/>
  <c r="F8" i="1" l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/>
  <c r="B42" i="1" l="1"/>
  <c r="B44" i="1" s="1"/>
  <c r="B45" i="1" s="1"/>
  <c r="B46" i="1" s="1"/>
  <c r="B48" i="1" l="1"/>
  <c r="B47" i="1"/>
  <c r="B49" i="1" s="1"/>
  <c r="B51" i="1" s="1"/>
  <c r="B53" i="1" s="1"/>
</calcChain>
</file>

<file path=xl/sharedStrings.xml><?xml version="1.0" encoding="utf-8"?>
<sst xmlns="http://schemas.openxmlformats.org/spreadsheetml/2006/main" count="83" uniqueCount="75">
  <si>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</si>
  <si>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</si>
  <si>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</si>
  <si>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</si>
  <si>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</si>
  <si>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</si>
  <si>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</si>
  <si>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</si>
  <si>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</si>
  <si>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</si>
  <si>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</si>
  <si>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</si>
  <si>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</si>
  <si>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</si>
  <si>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</si>
  <si>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</si>
  <si>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</si>
  <si>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</si>
  <si>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</si>
  <si>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</si>
  <si>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</si>
  <si>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</si>
  <si>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</si>
  <si>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</si>
  <si>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</si>
  <si>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</si>
  <si>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</si>
  <si>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</si>
  <si>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</si>
  <si>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</si>
  <si>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</si>
  <si>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</si>
  <si>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</si>
  <si>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</si>
  <si>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</si>
  <si>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</si>
  <si>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</si>
  <si>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Nettoverkaufspreis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</si>
  <si>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</si>
  <si>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</si>
  <si>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</si>
  <si>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</si>
  <si>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</si>
  <si>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</si>
  <si>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</si>
  <si>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</si>
  <si>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</si>
  <si>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</si>
  <si>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</si>
  <si>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</si>
  <si>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</si>
  <si>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</si>
  <si>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</si>
  <si>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</si>
  <si>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</si>
  <si>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</si>
  <si>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</si>
  <si>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sollten wir in der rechnung erwaehnen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</si>
  <si>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</si>
  <si>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</si>
  <si>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</si>
  <si>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</si>
  <si>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</si>
  <si>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</si>
  <si>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Ben Dover</t>
  </si>
  <si>
    <t>NASAH AG</t>
  </si>
  <si>
    <t>80331 München</t>
  </si>
  <si>
    <t>Stunden</t>
  </si>
  <si>
    <t>Satz/h (€)</t>
  </si>
  <si>
    <t>Gesamt (€)</t>
  </si>
  <si>
    <t>Netzwerktechnik-Spezialist</t>
  </si>
  <si>
    <t>Hardwareinstallation (Roboterteam)</t>
  </si>
  <si>
    <t>Spezialsoftwareentwicklung</t>
  </si>
  <si>
    <t>Summe netto</t>
  </si>
  <si>
    <t>Projektleitung und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</si>
</sst>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59" zoomScale="143" workbookViewId="0">
      <selection activeCell="B81" sqref="B81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61</v>
      </c>
      <c r="I6" s="42" t="s">
        <v>64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62</v>
      </c>
      <c r="I7" s="42" t="s">
        <v>65</v>
      </c>
    </row>
    <row r="8" spans="1:9" x14ac:dyDescent="0.2">
      <c r="A8" t="s">
        <v>6</v>
      </c>
      <c r="C8" s="3"/>
      <c r="D8" s="5">
        <f>H72</f>
        <v>8400</v>
      </c>
      <c r="E8" s="4"/>
      <c r="F8" s="6">
        <f>H72 *1.2</f>
        <v>10080</v>
      </c>
      <c r="H8" s="42" t="s">
        <v>63</v>
      </c>
      <c r="I8" s="42" t="s">
        <v>66</v>
      </c>
    </row>
    <row r="9" spans="1:9" x14ac:dyDescent="0.2">
      <c r="A9" t="s">
        <v>7</v>
      </c>
      <c r="C9" s="7">
        <v>5</v>
      </c>
      <c r="D9" s="5">
        <f>(D8*C9)/100</f>
        <v>420</v>
      </c>
      <c r="E9" s="8">
        <v>6</v>
      </c>
      <c r="F9" s="6">
        <f>(F8*E9)/100</f>
        <v>604.79999999999995</v>
      </c>
    </row>
    <row r="10" spans="1:9" x14ac:dyDescent="0.2">
      <c r="A10" t="s">
        <v>8</v>
      </c>
      <c r="C10" s="3"/>
      <c r="D10" s="5">
        <f>D8-D9</f>
        <v>7980</v>
      </c>
      <c r="E10" s="4"/>
      <c r="F10" s="6">
        <f>F8-F9</f>
        <v>9475.2000000000007</v>
      </c>
    </row>
    <row r="11" spans="1:9" x14ac:dyDescent="0.2">
      <c r="A11" t="s">
        <v>9</v>
      </c>
      <c r="C11" s="7">
        <v>2</v>
      </c>
      <c r="D11" s="5">
        <f>(D10*C11)/100</f>
        <v>159.6</v>
      </c>
      <c r="E11" s="8">
        <v>3</v>
      </c>
      <c r="F11" s="6">
        <f>(F10*E11)/100</f>
        <v>284.25600000000003</v>
      </c>
    </row>
    <row r="12" spans="1:9" x14ac:dyDescent="0.2">
      <c r="A12" t="s">
        <v>10</v>
      </c>
      <c r="C12" s="3"/>
      <c r="D12" s="5">
        <f>D10-D11</f>
        <v>7820.4</v>
      </c>
      <c r="E12" s="4"/>
      <c r="F12" s="6">
        <f>F10-F11</f>
        <v>9190.9440000000013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7820.4</v>
      </c>
      <c r="E14" s="14"/>
      <c r="F14" s="15">
        <f>F12+F13</f>
        <v>9190.9440000000013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5</v>
      </c>
      <c r="D27" s="22">
        <f t="shared" si="0"/>
        <v>0.25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0.25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B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9190.9440000000013</v>
      </c>
      <c r="C41" s="31"/>
    </row>
    <row r="42" spans="1:9" x14ac:dyDescent="0.2">
      <c r="A42" s="29" t="s">
        <v>29</v>
      </c>
      <c r="B42" s="32">
        <f>B41*0.3</f>
        <v>2757.2832000000003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59</v>
      </c>
    </row>
    <row r="44" spans="1:9" x14ac:dyDescent="0.2">
      <c r="A44" s="29" t="s">
        <v>31</v>
      </c>
      <c r="B44" s="30">
        <f>(B41+B42+B43)</f>
        <v>11948.227200000001</v>
      </c>
      <c r="C44" s="31"/>
      <c r="E44" s="41"/>
    </row>
    <row r="45" spans="1:9" x14ac:dyDescent="0.2">
      <c r="A45" s="29" t="s">
        <v>58</v>
      </c>
      <c r="B45" s="32">
        <f>B44 * 0.2</f>
        <v>2389.6454400000002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14337.872640000001</v>
      </c>
      <c r="C46" s="31"/>
    </row>
    <row r="47" spans="1:9" x14ac:dyDescent="0.2">
      <c r="A47" s="29" t="s">
        <v>33</v>
      </c>
      <c r="B47" s="33">
        <f>(B46*0.02)</f>
        <v>286.75745280000001</v>
      </c>
      <c r="C47" s="34">
        <v>0.02</v>
      </c>
    </row>
    <row r="48" spans="1:9" x14ac:dyDescent="0.2">
      <c r="A48" s="29" t="s">
        <v>34</v>
      </c>
      <c r="B48" s="33">
        <f>B46*0.01</f>
        <v>143.37872640000001</v>
      </c>
      <c r="C48" s="34">
        <v>0.01</v>
      </c>
    </row>
    <row r="49" spans="1:6" x14ac:dyDescent="0.2">
      <c r="A49" s="29" t="s">
        <v>35</v>
      </c>
      <c r="B49" s="30">
        <f>(B46+B47+B48)</f>
        <v>14768.008819200002</v>
      </c>
      <c r="C49" s="31"/>
    </row>
    <row r="50" spans="1:6" x14ac:dyDescent="0.2">
      <c r="A50" s="29" t="s">
        <v>36</v>
      </c>
      <c r="B50" s="33">
        <v>10</v>
      </c>
      <c r="C50" s="34"/>
      <c r="D50" t="s">
        <v>57</v>
      </c>
    </row>
    <row r="51" spans="1:6" x14ac:dyDescent="0.2">
      <c r="A51" s="29" t="s">
        <v>37</v>
      </c>
      <c r="B51" s="33">
        <f>B49/((100-B50)/100)</f>
        <v>16408.898688000001</v>
      </c>
      <c r="C51" s="31"/>
    </row>
    <row r="52" spans="1:6" x14ac:dyDescent="0.2">
      <c r="A52" s="29" t="s">
        <v>38</v>
      </c>
      <c r="B52" s="33">
        <v>19</v>
      </c>
      <c r="C52" s="31"/>
    </row>
    <row r="53" spans="1:6" x14ac:dyDescent="0.2">
      <c r="A53" s="29" t="s">
        <v>39</v>
      </c>
      <c r="B53" s="33">
        <f>B51*(1+(B52/100))</f>
        <v>19526.589438719999</v>
      </c>
      <c r="C53" s="31"/>
    </row>
    <row r="60" spans="1:6" x14ac:dyDescent="0.2">
      <c r="A60" s="35" t="s">
        <v>40</v>
      </c>
      <c r="B60" s="36" t="s">
        <v>41</v>
      </c>
      <c r="C60" s="36" t="s">
        <v>42</v>
      </c>
      <c r="D60" s="36" t="s">
        <v>43</v>
      </c>
      <c r="E60" s="36" t="s">
        <v>44</v>
      </c>
      <c r="F60" s="36" t="s">
        <v>45</v>
      </c>
    </row>
    <row r="61" spans="1:6" x14ac:dyDescent="0.2">
      <c r="A61" s="37">
        <v>1</v>
      </c>
      <c r="B61" s="37" t="s">
        <v>46</v>
      </c>
      <c r="C61" s="38">
        <v>0.19</v>
      </c>
      <c r="D61" s="39">
        <v>100</v>
      </c>
      <c r="E61" s="37">
        <v>10</v>
      </c>
      <c r="F61" s="39">
        <f t="shared" ref="F61:F70" si="2">D61*E61</f>
        <v>1000</v>
      </c>
    </row>
    <row r="62" spans="1:6" x14ac:dyDescent="0.2">
      <c r="A62" s="37">
        <v>2</v>
      </c>
      <c r="B62" s="37" t="s">
        <v>47</v>
      </c>
      <c r="C62" s="38">
        <v>0.19</v>
      </c>
      <c r="D62" s="39">
        <v>100</v>
      </c>
      <c r="E62" s="37">
        <v>11</v>
      </c>
      <c r="F62" s="39">
        <f t="shared" si="2"/>
        <v>1100</v>
      </c>
    </row>
    <row r="63" spans="1:6" x14ac:dyDescent="0.2">
      <c r="A63" s="37">
        <v>3</v>
      </c>
      <c r="B63" s="37" t="s">
        <v>48</v>
      </c>
      <c r="C63" s="38">
        <v>0.19</v>
      </c>
      <c r="D63" s="39">
        <v>100</v>
      </c>
      <c r="E63" s="37">
        <v>11</v>
      </c>
      <c r="F63" s="39">
        <f t="shared" si="2"/>
        <v>1100</v>
      </c>
    </row>
    <row r="64" spans="1:6" x14ac:dyDescent="0.2">
      <c r="A64" s="37">
        <v>4</v>
      </c>
      <c r="B64" s="37" t="s">
        <v>49</v>
      </c>
      <c r="C64" s="38">
        <v>0.19</v>
      </c>
      <c r="D64" s="39">
        <v>100</v>
      </c>
      <c r="E64" s="37">
        <v>11</v>
      </c>
      <c r="F64" s="39">
        <f t="shared" si="2"/>
        <v>1100</v>
      </c>
    </row>
    <row r="65" spans="1:8" x14ac:dyDescent="0.2">
      <c r="A65" s="37">
        <v>5</v>
      </c>
      <c r="B65" s="37" t="s">
        <v>50</v>
      </c>
      <c r="C65" s="38">
        <v>0.19</v>
      </c>
      <c r="D65" s="39">
        <v>100</v>
      </c>
      <c r="E65" s="37">
        <v>21</v>
      </c>
      <c r="F65" s="39">
        <f t="shared" si="2"/>
        <v>2100</v>
      </c>
    </row>
    <row r="66" spans="1:8" x14ac:dyDescent="0.2">
      <c r="A66" s="37">
        <v>6</v>
      </c>
      <c r="B66" s="37" t="s">
        <v>51</v>
      </c>
      <c r="C66" s="38">
        <v>0.19</v>
      </c>
      <c r="D66" s="39">
        <v>100</v>
      </c>
      <c r="E66" s="37">
        <v>8</v>
      </c>
      <c r="F66" s="39">
        <f t="shared" si="2"/>
        <v>800</v>
      </c>
    </row>
    <row r="67" spans="1:8" x14ac:dyDescent="0.2">
      <c r="A67" s="37">
        <v>7</v>
      </c>
      <c r="B67" s="37" t="s">
        <v>52</v>
      </c>
      <c r="C67" s="38">
        <v>0.19</v>
      </c>
      <c r="D67" s="39">
        <v>100</v>
      </c>
      <c r="E67" s="37">
        <v>4</v>
      </c>
      <c r="F67" s="39">
        <f t="shared" si="2"/>
        <v>400</v>
      </c>
    </row>
    <row r="68" spans="1:8" x14ac:dyDescent="0.2">
      <c r="A68" s="37">
        <v>8</v>
      </c>
      <c r="B68" s="37" t="s">
        <v>53</v>
      </c>
      <c r="C68" s="38">
        <v>0.19</v>
      </c>
      <c r="D68" s="39">
        <v>100</v>
      </c>
      <c r="E68" s="37">
        <v>2</v>
      </c>
      <c r="F68" s="39">
        <f t="shared" si="2"/>
        <v>200</v>
      </c>
    </row>
    <row r="69" spans="1:8" x14ac:dyDescent="0.2">
      <c r="A69" s="37">
        <v>9</v>
      </c>
      <c r="B69" s="37" t="s">
        <v>54</v>
      </c>
      <c r="C69" s="38">
        <v>0.19</v>
      </c>
      <c r="D69" s="39">
        <v>100</v>
      </c>
      <c r="E69" s="37">
        <v>5</v>
      </c>
      <c r="F69" s="39">
        <f t="shared" si="2"/>
        <v>500</v>
      </c>
    </row>
    <row r="70" spans="1:8" x14ac:dyDescent="0.2">
      <c r="A70" s="37">
        <v>10</v>
      </c>
      <c r="B70" s="37" t="s">
        <v>55</v>
      </c>
      <c r="C70" s="38">
        <v>0.19</v>
      </c>
      <c r="D70" s="39">
        <v>100</v>
      </c>
      <c r="E70" s="37">
        <v>1</v>
      </c>
      <c r="F70" s="39">
        <f t="shared" si="2"/>
        <v>100</v>
      </c>
    </row>
    <row r="72" spans="1:8" x14ac:dyDescent="0.2">
      <c r="G72" t="s">
        <v>56</v>
      </c>
      <c r="H72" s="40">
        <f>F61+F62+F63+F64+F65+F66+F67+F68+F69+F70</f>
        <v>8400</v>
      </c>
    </row>
    <row r="73" spans="1:8" ht="22" x14ac:dyDescent="0.3">
      <c r="A73" s="1" t="s">
        <v>60</v>
      </c>
      <c r="H73" s="41"/>
    </row>
    <row r="74" spans="1:8" x14ac:dyDescent="0.2">
      <c r="A74" s="43" t="s">
        <v>41</v>
      </c>
      <c r="B74" s="43" t="s">
        <v>67</v>
      </c>
      <c r="C74" s="43" t="s">
        <v>68</v>
      </c>
      <c r="D74" s="43" t="s">
        <v>69</v>
      </c>
    </row>
    <row r="75" spans="1:8" x14ac:dyDescent="0.2">
      <c r="A75" t="s">
        <v>70</v>
      </c>
      <c r="B75" s="44">
        <v>150</v>
      </c>
      <c r="C75" s="45">
        <v>1200</v>
      </c>
      <c r="D75" s="45">
        <f>B75*C75</f>
        <v>180000</v>
      </c>
    </row>
    <row r="76" spans="1:8" x14ac:dyDescent="0.2">
      <c r="A76" t="s">
        <v>74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71</v>
      </c>
      <c r="B77" s="44">
        <v>300</v>
      </c>
      <c r="C77" s="44">
        <v>600</v>
      </c>
      <c r="D77" s="45">
        <f>B77*C77</f>
        <v>180000</v>
      </c>
    </row>
    <row r="78" spans="1:8" x14ac:dyDescent="0.2">
      <c r="A78" t="s">
        <v>72</v>
      </c>
      <c r="B78" s="44">
        <v>200</v>
      </c>
      <c r="C78" s="45">
        <v>1000</v>
      </c>
      <c r="D78" s="45">
        <f>B78*C78</f>
        <v>200000</v>
      </c>
    </row>
    <row r="79" spans="1:8" x14ac:dyDescent="0.2">
      <c r="A79" s="46" t="s">
        <v>73</v>
      </c>
      <c r="B79" s="44"/>
      <c r="C79" s="44"/>
      <c r="D79" s="47">
        <f>D75+D76+D77+D78</f>
        <v>636500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bh4-lisslu</cp:lastModifiedBy>
  <dcterms:created xsi:type="dcterms:W3CDTF">2025-07-14T15:27:19Z</dcterms:created>
  <dcterms:modified xsi:type="dcterms:W3CDTF">2025-07-15T15:40:42Z</dcterms:modified>
</cp:coreProperties>
</file>