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bonin/Desktop/STAT204 Work/"/>
    </mc:Choice>
  </mc:AlternateContent>
  <xr:revisionPtr revIDLastSave="0" documentId="13_ncr:1_{CE5FCE4C-1275-5F4F-BB72-E8FBF24AA7B5}" xr6:coauthVersionLast="47" xr6:coauthVersionMax="47" xr10:uidLastSave="{00000000-0000-0000-0000-000000000000}"/>
  <bookViews>
    <workbookView xWindow="0" yWindow="460" windowWidth="28800" windowHeight="16440" activeTab="4" xr2:uid="{097DC402-1CA8-4372-9589-943463B81807}"/>
  </bookViews>
  <sheets>
    <sheet name="Ex-Temperatures" sheetId="11" r:id="rId1"/>
    <sheet name="Ex-Utility" sheetId="13" r:id="rId2"/>
    <sheet name="Ex-OnlineShopping" sheetId="7" r:id="rId3"/>
    <sheet name="Sheet2" sheetId="15" r:id="rId4"/>
    <sheet name="WS-RetirementFunds" sheetId="12" r:id="rId5"/>
    <sheet name="Ex-Invoices" sheetId="1" r:id="rId6"/>
    <sheet name="Scatter-SocialMedia" sheetId="10" r:id="rId7"/>
  </sheets>
  <definedNames>
    <definedName name="_xlchart.v1.0" hidden="1">'Ex-Temperatures'!$C$6:$C$11</definedName>
    <definedName name="_xlchart.v1.1" hidden="1">'Ex-Temperatures'!$D$5</definedName>
    <definedName name="_xlchart.v1.2" hidden="1">'Ex-Temperatures'!$D$6:$D$11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3" i="1"/>
  <c r="E13" i="1"/>
  <c r="S3" i="12"/>
  <c r="S4" i="12"/>
  <c r="S5" i="12"/>
  <c r="S6" i="12"/>
  <c r="S7" i="12"/>
  <c r="S8" i="12"/>
  <c r="S9" i="12"/>
  <c r="S10" i="12"/>
  <c r="S11" i="12"/>
  <c r="S2" i="12"/>
  <c r="E62" i="13"/>
  <c r="E59" i="13"/>
  <c r="E60" i="13"/>
  <c r="E61" i="13"/>
  <c r="E63" i="13"/>
  <c r="E64" i="13"/>
  <c r="E65" i="13"/>
  <c r="E66" i="13"/>
  <c r="E67" i="13"/>
  <c r="E58" i="13"/>
  <c r="D69" i="13"/>
  <c r="D68" i="13"/>
  <c r="D19" i="13"/>
  <c r="D4" i="13"/>
  <c r="D6" i="13" s="1"/>
  <c r="D3" i="13"/>
  <c r="D7" i="1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2" authorId="0" shapeId="0" xr:uid="{22E504C7-0AE1-3840-ABA9-C056EDBBB02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<sst xmlns="http://schemas.openxmlformats.org/spreadsheetml/2006/main" count="2483" uniqueCount="589">
  <si>
    <t>No Errors</t>
  </si>
  <si>
    <t xml:space="preserve">Errors </t>
  </si>
  <si>
    <t>Total</t>
  </si>
  <si>
    <t>Small Amount</t>
  </si>
  <si>
    <t>Medium Amount</t>
  </si>
  <si>
    <t>Large Amount</t>
  </si>
  <si>
    <t>C</t>
  </si>
  <si>
    <t>A</t>
  </si>
  <si>
    <t>Frequency</t>
  </si>
  <si>
    <t>Temperature</t>
  </si>
  <si>
    <t xml:space="preserve">Class                    </t>
  </si>
  <si>
    <t>Percentage</t>
  </si>
  <si>
    <t xml:space="preserve">30 but less than 40        </t>
  </si>
  <si>
    <t xml:space="preserve">10 but less than 20          </t>
  </si>
  <si>
    <t xml:space="preserve">20 but less than 30           </t>
  </si>
  <si>
    <t xml:space="preserve">40 but less than 50              </t>
  </si>
  <si>
    <t xml:space="preserve">50 but less than 60              </t>
  </si>
  <si>
    <t>TOTAL</t>
  </si>
  <si>
    <t>Reason</t>
  </si>
  <si>
    <t>B</t>
  </si>
  <si>
    <t>D</t>
  </si>
  <si>
    <t>E</t>
  </si>
  <si>
    <t>REASON</t>
  </si>
  <si>
    <t>Count</t>
  </si>
  <si>
    <t>Percent</t>
  </si>
  <si>
    <t>Cumulative %</t>
  </si>
  <si>
    <t>Use INSERT -&gt; Recommended graph to do  a SIDE-BY-SIDE-CHART (Clustered, Stacked…)</t>
  </si>
  <si>
    <r>
      <t>Contingency Table Showing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Frequency of Invoices Categorized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>By Size and The Presence Of Errors</t>
    </r>
    <r>
      <rPr>
        <sz val="14"/>
        <color theme="1"/>
        <rFont val="Calibri"/>
        <family val="2"/>
        <scheme val="minor"/>
      </rPr>
      <t xml:space="preserve">                    </t>
    </r>
  </si>
  <si>
    <r>
      <t xml:space="preserve">Contingency Table Based On </t>
    </r>
    <r>
      <rPr>
        <b/>
        <u/>
        <sz val="14"/>
        <color theme="1"/>
        <rFont val="Calibri (Body)_x0000_"/>
      </rPr>
      <t>Percentage</t>
    </r>
    <r>
      <rPr>
        <b/>
        <sz val="14"/>
        <color theme="1"/>
        <rFont val="Calibri"/>
        <family val="2"/>
        <scheme val="minor"/>
      </rPr>
      <t xml:space="preserve"> Of Overall Total</t>
    </r>
  </si>
  <si>
    <r>
      <rPr>
        <b/>
        <sz val="14"/>
        <color rgb="FFFF0000"/>
        <rFont val="Calibri"/>
        <family val="2"/>
        <scheme val="minor"/>
      </rPr>
      <t>NOTE:</t>
    </r>
    <r>
      <rPr>
        <b/>
        <sz val="14"/>
        <color theme="1"/>
        <rFont val="Calibri"/>
        <family val="2"/>
        <scheme val="minor"/>
      </rPr>
      <t xml:space="preserve"> A</t>
    </r>
    <r>
      <rPr>
        <sz val="14"/>
        <color theme="1"/>
        <rFont val="Calibri"/>
        <family val="2"/>
        <scheme val="minor"/>
      </rPr>
      <t xml:space="preserve">= Better prices; </t>
    </r>
    <r>
      <rPr>
        <b/>
        <sz val="14"/>
        <color theme="1"/>
        <rFont val="Calibri"/>
        <family val="2"/>
        <scheme val="minor"/>
      </rPr>
      <t>B</t>
    </r>
    <r>
      <rPr>
        <sz val="14"/>
        <color theme="1"/>
        <rFont val="Calibri"/>
        <family val="2"/>
        <scheme val="minor"/>
      </rPr>
      <t xml:space="preserve">= Avoiding holiday crowds or hassles;  </t>
    </r>
    <r>
      <rPr>
        <b/>
        <sz val="14"/>
        <color theme="1"/>
        <rFont val="Calibri"/>
        <family val="2"/>
        <scheme val="minor"/>
      </rPr>
      <t>C</t>
    </r>
    <r>
      <rPr>
        <sz val="14"/>
        <color theme="1"/>
        <rFont val="Calibri"/>
        <family val="2"/>
        <scheme val="minor"/>
      </rPr>
      <t xml:space="preserve">= Convenience; </t>
    </r>
    <r>
      <rPr>
        <b/>
        <sz val="14"/>
        <color theme="1"/>
        <rFont val="Calibri"/>
        <family val="2"/>
        <scheme val="minor"/>
      </rPr>
      <t>D</t>
    </r>
    <r>
      <rPr>
        <sz val="14"/>
        <color theme="1"/>
        <rFont val="Calibri"/>
        <family val="2"/>
        <scheme val="minor"/>
      </rPr>
      <t xml:space="preserve"> = Better Selection; </t>
    </r>
    <r>
      <rPr>
        <b/>
        <sz val="14"/>
        <color theme="1"/>
        <rFont val="Calibri"/>
        <family val="2"/>
        <scheme val="minor"/>
      </rPr>
      <t>E</t>
    </r>
    <r>
      <rPr>
        <sz val="14"/>
        <color theme="1"/>
        <rFont val="Calibri"/>
        <family val="2"/>
        <scheme val="minor"/>
      </rPr>
      <t>=Ships Directly</t>
    </r>
  </si>
  <si>
    <t>Country</t>
  </si>
  <si>
    <t>GDPperCapita($000)</t>
  </si>
  <si>
    <t>InternetUsage(%)</t>
  </si>
  <si>
    <t>SocialMediaUsage(%)</t>
  </si>
  <si>
    <t>page 129 Problem 3.49</t>
  </si>
  <si>
    <t>Russia</t>
  </si>
  <si>
    <t xml:space="preserve">A Pew Research Center found that social networking is popular but Internet access </t>
  </si>
  <si>
    <t>Ukraine</t>
  </si>
  <si>
    <t xml:space="preserve">is lacking in many nations around the world. </t>
  </si>
  <si>
    <t>Poland</t>
  </si>
  <si>
    <t>Lebanon</t>
  </si>
  <si>
    <r>
      <rPr>
        <b/>
        <sz val="12"/>
        <color rgb="FFC00000"/>
        <rFont val="Calibri"/>
        <family val="2"/>
        <scheme val="minor"/>
      </rPr>
      <t>GDP</t>
    </r>
    <r>
      <rPr>
        <sz val="12"/>
        <color theme="1"/>
        <rFont val="Calibri"/>
        <family val="2"/>
        <scheme val="minor"/>
      </rPr>
      <t xml:space="preserve"> at purchasing power parity (PPP, current inernational $) </t>
    </r>
  </si>
  <si>
    <t>Jordan</t>
  </si>
  <si>
    <t>per capita for each 31 emerging and developing countries.</t>
  </si>
  <si>
    <t>Tunisia</t>
  </si>
  <si>
    <t>Malaysia</t>
  </si>
  <si>
    <r>
      <t xml:space="preserve">Level of  </t>
    </r>
    <r>
      <rPr>
        <b/>
        <sz val="12"/>
        <color rgb="FFC00000"/>
        <rFont val="Calibri"/>
        <family val="2"/>
        <scheme val="minor"/>
      </rPr>
      <t>Internet Usage</t>
    </r>
    <r>
      <rPr>
        <sz val="12"/>
        <color theme="1"/>
        <rFont val="Calibri"/>
        <family val="2"/>
        <scheme val="minor"/>
      </rPr>
      <t>,  measured as the percentage of adults polled</t>
    </r>
  </si>
  <si>
    <t>Philippines</t>
  </si>
  <si>
    <t xml:space="preserve">who use the Internet at least occasionally, </t>
  </si>
  <si>
    <t>China</t>
  </si>
  <si>
    <t>Thailand</t>
  </si>
  <si>
    <r>
      <t xml:space="preserve">Level of </t>
    </r>
    <r>
      <rPr>
        <b/>
        <sz val="12"/>
        <color rgb="FFC00000"/>
        <rFont val="Calibri"/>
        <family val="2"/>
        <scheme val="minor"/>
      </rPr>
      <t>Social Media</t>
    </r>
    <r>
      <rPr>
        <sz val="12"/>
        <color theme="1"/>
        <rFont val="Calibri"/>
        <family val="2"/>
        <scheme val="minor"/>
      </rPr>
      <t xml:space="preserve"> networking measured as the percentage of Internet users polled</t>
    </r>
  </si>
  <si>
    <t>Vietnam</t>
  </si>
  <si>
    <t>who use social networking sites.</t>
  </si>
  <si>
    <t>Argentina</t>
  </si>
  <si>
    <t>Chile</t>
  </si>
  <si>
    <t>Colombia</t>
  </si>
  <si>
    <t>Nicaragua</t>
  </si>
  <si>
    <t>Venezuela</t>
  </si>
  <si>
    <t>Brazil</t>
  </si>
  <si>
    <t>Peru</t>
  </si>
  <si>
    <t>Mexico</t>
  </si>
  <si>
    <t>El Salvador</t>
  </si>
  <si>
    <t>South Africa</t>
  </si>
  <si>
    <t>India</t>
  </si>
  <si>
    <t>Egypt</t>
  </si>
  <si>
    <t>Indonesia</t>
  </si>
  <si>
    <t>Bangladash</t>
  </si>
  <si>
    <t>Ghana</t>
  </si>
  <si>
    <t>Kenya</t>
  </si>
  <si>
    <t>Senegal</t>
  </si>
  <si>
    <t>Tanzania</t>
  </si>
  <si>
    <t>Uganda</t>
  </si>
  <si>
    <t>Nigeria</t>
  </si>
  <si>
    <t>Is there a relationship between a country's GDP and their internet usage</t>
  </si>
  <si>
    <t>among their citizens?</t>
  </si>
  <si>
    <t>Create a scatter plot to visualize the correlation.</t>
  </si>
  <si>
    <t>Insert &gt; Charts &gt; Scatter (aka X Y Scatter)</t>
  </si>
  <si>
    <t>Example: A random sample of 400 invoices is drawn from a local company's 2020 sales.</t>
  </si>
  <si>
    <t>Each invoice is categorized as being written for a small, medium, or large dollar amount.</t>
  </si>
  <si>
    <t>Each invoice is also examined to identify if there are any errors in the invoice.</t>
  </si>
  <si>
    <t>This information is then organized in the contingency table below.</t>
  </si>
  <si>
    <t>1. What percentage of sampled invoices have no errors?</t>
  </si>
  <si>
    <t>2. What percentage of sampled invoices are for small amounts of money?</t>
  </si>
  <si>
    <t>3. Medium invoices have what percentage chance of having errros?</t>
  </si>
  <si>
    <t>4. While small invoices have what percentage chance of having errros?</t>
  </si>
  <si>
    <t>6. What percentage of invoices without errors are for small amounts?</t>
  </si>
  <si>
    <t>5. What percentage of invoices with errors are for medium amounts?</t>
  </si>
  <si>
    <t>Indicate which contigency table you are using to answer.</t>
  </si>
  <si>
    <t>Determine the correct percentage for each of the following questions.</t>
  </si>
  <si>
    <r>
      <t xml:space="preserve">Contingency Table Based On Percentage of </t>
    </r>
    <r>
      <rPr>
        <b/>
        <sz val="14"/>
        <color rgb="FFC00000"/>
        <rFont val="Calibri (Body)"/>
      </rPr>
      <t>Row</t>
    </r>
    <r>
      <rPr>
        <b/>
        <sz val="14"/>
        <color theme="1"/>
        <rFont val="Calibri"/>
        <family val="2"/>
        <scheme val="minor"/>
      </rPr>
      <t xml:space="preserve"> Totals</t>
    </r>
  </si>
  <si>
    <r>
      <t xml:space="preserve">Contingency Table Based On Percentage of </t>
    </r>
    <r>
      <rPr>
        <b/>
        <sz val="14"/>
        <color rgb="FFC00000"/>
        <rFont val="Calibri (Body)"/>
      </rPr>
      <t>Column</t>
    </r>
    <r>
      <rPr>
        <b/>
        <sz val="14"/>
        <color theme="1"/>
        <rFont val="Calibri"/>
        <family val="2"/>
        <scheme val="minor"/>
      </rPr>
      <t xml:space="preserve"> Totals</t>
    </r>
  </si>
  <si>
    <t>The table table to the left reports the response from a number of young adults when asked,</t>
  </si>
  <si>
    <t>"What is your main reason for shopping online this holiday season?"</t>
  </si>
  <si>
    <t>Use the responses to fill in the summary table below.</t>
  </si>
  <si>
    <t>Use the summary table to create (1) a bar chart  (2) a pie chart  (3) a pareto chart</t>
  </si>
  <si>
    <t>The data is summarized in a frequency distribution table below, where the class interval has width of 10 degrees.</t>
  </si>
  <si>
    <t>Less than 10 degrees F</t>
  </si>
  <si>
    <t>1. Create a histogram based on the frequency distribution table.</t>
  </si>
  <si>
    <t>2. Create a Percentage distribution and a percentage polygon.</t>
  </si>
  <si>
    <t>3. Create a cumulative percentage distribution and a cumulative percentage polygon.</t>
  </si>
  <si>
    <t>A manufacturer of insulation randomly selects 20 winter days and records the daily high temperature in the table to the left.</t>
  </si>
  <si>
    <t>Three</t>
  </si>
  <si>
    <t>High</t>
  </si>
  <si>
    <t>Value</t>
  </si>
  <si>
    <t>Small</t>
  </si>
  <si>
    <t>RF407</t>
  </si>
  <si>
    <t>Four</t>
  </si>
  <si>
    <t>Average</t>
  </si>
  <si>
    <t>RF406</t>
  </si>
  <si>
    <t>RF405</t>
  </si>
  <si>
    <t>RF404</t>
  </si>
  <si>
    <t>Two</t>
  </si>
  <si>
    <t>RF403</t>
  </si>
  <si>
    <t>One</t>
  </si>
  <si>
    <t>RF402</t>
  </si>
  <si>
    <t>RF401</t>
  </si>
  <si>
    <t>RF400</t>
  </si>
  <si>
    <t>RF399</t>
  </si>
  <si>
    <t>RF398</t>
  </si>
  <si>
    <t>RF397</t>
  </si>
  <si>
    <t>RF396</t>
  </si>
  <si>
    <t>RF395</t>
  </si>
  <si>
    <t>RF394</t>
  </si>
  <si>
    <t>RF393</t>
  </si>
  <si>
    <t>RF392</t>
  </si>
  <si>
    <t>RF391</t>
  </si>
  <si>
    <t>RF390</t>
  </si>
  <si>
    <t>RF389</t>
  </si>
  <si>
    <t>RF388</t>
  </si>
  <si>
    <t>RF387</t>
  </si>
  <si>
    <t>RF386</t>
  </si>
  <si>
    <t>RF385</t>
  </si>
  <si>
    <t>RF384</t>
  </si>
  <si>
    <t>RF383</t>
  </si>
  <si>
    <t>Growth</t>
  </si>
  <si>
    <t>RF382</t>
  </si>
  <si>
    <t>RF381</t>
  </si>
  <si>
    <t>RF380</t>
  </si>
  <si>
    <t>RF379</t>
  </si>
  <si>
    <t>RF378</t>
  </si>
  <si>
    <t>RF377</t>
  </si>
  <si>
    <t>RF376</t>
  </si>
  <si>
    <t>RF375</t>
  </si>
  <si>
    <t>RF374</t>
  </si>
  <si>
    <t>RF373</t>
  </si>
  <si>
    <t>RF372</t>
  </si>
  <si>
    <t>RF371</t>
  </si>
  <si>
    <t>RF370</t>
  </si>
  <si>
    <t>RF369</t>
  </si>
  <si>
    <t>RF368</t>
  </si>
  <si>
    <t>RF367</t>
  </si>
  <si>
    <t>RF366</t>
  </si>
  <si>
    <t>RF365</t>
  </si>
  <si>
    <t>RF364</t>
  </si>
  <si>
    <t>RF363</t>
  </si>
  <si>
    <t>RF362</t>
  </si>
  <si>
    <t>RF361</t>
  </si>
  <si>
    <t>RF360</t>
  </si>
  <si>
    <t>RF359</t>
  </si>
  <si>
    <t>RF358</t>
  </si>
  <si>
    <t>RF357</t>
  </si>
  <si>
    <t>RF356</t>
  </si>
  <si>
    <t>RF355</t>
  </si>
  <si>
    <t>RF354</t>
  </si>
  <si>
    <t>RF353</t>
  </si>
  <si>
    <t>RF352</t>
  </si>
  <si>
    <t>RF351</t>
  </si>
  <si>
    <t>RF350</t>
  </si>
  <si>
    <t>Five</t>
  </si>
  <si>
    <t>RF349</t>
  </si>
  <si>
    <t>RF348</t>
  </si>
  <si>
    <t>RF347</t>
  </si>
  <si>
    <t>RF346</t>
  </si>
  <si>
    <t>RF345</t>
  </si>
  <si>
    <t>RF344</t>
  </si>
  <si>
    <t>RF343</t>
  </si>
  <si>
    <t>RF342</t>
  </si>
  <si>
    <t>RF341</t>
  </si>
  <si>
    <t>RF340</t>
  </si>
  <si>
    <t>RF339</t>
  </si>
  <si>
    <t>RF338</t>
  </si>
  <si>
    <t>RF337</t>
  </si>
  <si>
    <t>RF336</t>
  </si>
  <si>
    <t>RF335</t>
  </si>
  <si>
    <t>RF334</t>
  </si>
  <si>
    <t>RF333</t>
  </si>
  <si>
    <t>RF332</t>
  </si>
  <si>
    <t>RF331</t>
  </si>
  <si>
    <t>RF330</t>
  </si>
  <si>
    <t>Low</t>
  </si>
  <si>
    <t>Mid-Cap</t>
  </si>
  <si>
    <t>RF329</t>
  </si>
  <si>
    <t>RF328</t>
  </si>
  <si>
    <t>RF327</t>
  </si>
  <si>
    <t>RF326</t>
  </si>
  <si>
    <t>RF325</t>
  </si>
  <si>
    <t>RF324</t>
  </si>
  <si>
    <t>RF323</t>
  </si>
  <si>
    <t>RF322</t>
  </si>
  <si>
    <t>RF321</t>
  </si>
  <si>
    <t>RF320</t>
  </si>
  <si>
    <t>RF319</t>
  </si>
  <si>
    <t>RF318</t>
  </si>
  <si>
    <t>RF317</t>
  </si>
  <si>
    <t>RF316</t>
  </si>
  <si>
    <t>RF315</t>
  </si>
  <si>
    <t>RF314</t>
  </si>
  <si>
    <t>RF313</t>
  </si>
  <si>
    <t>RF312</t>
  </si>
  <si>
    <t>RF311</t>
  </si>
  <si>
    <t>RF310</t>
  </si>
  <si>
    <t>RF309</t>
  </si>
  <si>
    <t>RF308</t>
  </si>
  <si>
    <t>RF307</t>
  </si>
  <si>
    <t>RF306</t>
  </si>
  <si>
    <t>RF305</t>
  </si>
  <si>
    <t>RF304</t>
  </si>
  <si>
    <t>RF303</t>
  </si>
  <si>
    <t>RF302</t>
  </si>
  <si>
    <t>RF301</t>
  </si>
  <si>
    <t>RF300</t>
  </si>
  <si>
    <t>RF299</t>
  </si>
  <si>
    <t>RF298</t>
  </si>
  <si>
    <t>RF297</t>
  </si>
  <si>
    <t>RF296</t>
  </si>
  <si>
    <t>RF295</t>
  </si>
  <si>
    <t>RF294</t>
  </si>
  <si>
    <t>RF293</t>
  </si>
  <si>
    <t>RF292</t>
  </si>
  <si>
    <t>RF291</t>
  </si>
  <si>
    <t>RF290</t>
  </si>
  <si>
    <t>RF289</t>
  </si>
  <si>
    <t>RF288</t>
  </si>
  <si>
    <t>RF287</t>
  </si>
  <si>
    <t>RF286</t>
  </si>
  <si>
    <t>RF285</t>
  </si>
  <si>
    <t>RF284</t>
  </si>
  <si>
    <t>RF283</t>
  </si>
  <si>
    <t>RF282</t>
  </si>
  <si>
    <t>RF281</t>
  </si>
  <si>
    <t>RF280</t>
  </si>
  <si>
    <t>RF279</t>
  </si>
  <si>
    <t>RF278</t>
  </si>
  <si>
    <t>RF277</t>
  </si>
  <si>
    <t>RF276</t>
  </si>
  <si>
    <t>RF275</t>
  </si>
  <si>
    <t>RF274</t>
  </si>
  <si>
    <t>RF273</t>
  </si>
  <si>
    <t>RF272</t>
  </si>
  <si>
    <t>RF271</t>
  </si>
  <si>
    <t>RF270</t>
  </si>
  <si>
    <t>RF269</t>
  </si>
  <si>
    <t>RF268</t>
  </si>
  <si>
    <t>RF267</t>
  </si>
  <si>
    <t>RF266</t>
  </si>
  <si>
    <t>RF265</t>
  </si>
  <si>
    <t>RF264</t>
  </si>
  <si>
    <t>RF263</t>
  </si>
  <si>
    <t>RF262</t>
  </si>
  <si>
    <t>RF261</t>
  </si>
  <si>
    <t>RF260</t>
  </si>
  <si>
    <t>RF259</t>
  </si>
  <si>
    <t>RF258</t>
  </si>
  <si>
    <t>RF257</t>
  </si>
  <si>
    <t>RF256</t>
  </si>
  <si>
    <t>RF255</t>
  </si>
  <si>
    <t>RF254</t>
  </si>
  <si>
    <t>RF253</t>
  </si>
  <si>
    <t>RF252</t>
  </si>
  <si>
    <t>RF251</t>
  </si>
  <si>
    <t>RF250</t>
  </si>
  <si>
    <t>RF249</t>
  </si>
  <si>
    <t>RF248</t>
  </si>
  <si>
    <t>RF247</t>
  </si>
  <si>
    <t>RF246</t>
  </si>
  <si>
    <t>RF245</t>
  </si>
  <si>
    <t>RF244</t>
  </si>
  <si>
    <t>RF243</t>
  </si>
  <si>
    <t>RF242</t>
  </si>
  <si>
    <t>RF241</t>
  </si>
  <si>
    <t>RF240</t>
  </si>
  <si>
    <t>RF239</t>
  </si>
  <si>
    <t>RF238</t>
  </si>
  <si>
    <t>RF237</t>
  </si>
  <si>
    <t>RF236</t>
  </si>
  <si>
    <t>RF235</t>
  </si>
  <si>
    <t>RF234</t>
  </si>
  <si>
    <t>RF233</t>
  </si>
  <si>
    <t>RF232</t>
  </si>
  <si>
    <t>RF231</t>
  </si>
  <si>
    <t>RF230</t>
  </si>
  <si>
    <t>RF229</t>
  </si>
  <si>
    <t>RF228</t>
  </si>
  <si>
    <t>RF227</t>
  </si>
  <si>
    <t>RF226</t>
  </si>
  <si>
    <t>RF225</t>
  </si>
  <si>
    <t>RF224</t>
  </si>
  <si>
    <t>RF223</t>
  </si>
  <si>
    <t>RF222</t>
  </si>
  <si>
    <t>RF221</t>
  </si>
  <si>
    <t>RF220</t>
  </si>
  <si>
    <t>RF219</t>
  </si>
  <si>
    <t>RF218</t>
  </si>
  <si>
    <t>RF217</t>
  </si>
  <si>
    <t>RF216</t>
  </si>
  <si>
    <t>RF215</t>
  </si>
  <si>
    <t>RF214</t>
  </si>
  <si>
    <t>RF213</t>
  </si>
  <si>
    <t>RF212</t>
  </si>
  <si>
    <t>RF211</t>
  </si>
  <si>
    <t>Large</t>
  </si>
  <si>
    <t>RF210</t>
  </si>
  <si>
    <t>RF209</t>
  </si>
  <si>
    <t>RF208</t>
  </si>
  <si>
    <t>RF207</t>
  </si>
  <si>
    <t>RF206</t>
  </si>
  <si>
    <t>RF205</t>
  </si>
  <si>
    <t>RF204</t>
  </si>
  <si>
    <t>RF203</t>
  </si>
  <si>
    <t>RF202</t>
  </si>
  <si>
    <t>RF201</t>
  </si>
  <si>
    <t>RF200</t>
  </si>
  <si>
    <t>RF199</t>
  </si>
  <si>
    <t>RF198</t>
  </si>
  <si>
    <t>RF197</t>
  </si>
  <si>
    <t>RF196</t>
  </si>
  <si>
    <t>RF195</t>
  </si>
  <si>
    <t>RF194</t>
  </si>
  <si>
    <t>RF193</t>
  </si>
  <si>
    <t>RF192</t>
  </si>
  <si>
    <t>RF191</t>
  </si>
  <si>
    <t>RF190</t>
  </si>
  <si>
    <t>RF189</t>
  </si>
  <si>
    <t>RF188</t>
  </si>
  <si>
    <t>RF187</t>
  </si>
  <si>
    <t>RF186</t>
  </si>
  <si>
    <t>RF185</t>
  </si>
  <si>
    <t>RF184</t>
  </si>
  <si>
    <t>RF183</t>
  </si>
  <si>
    <t>RF182</t>
  </si>
  <si>
    <t>RF181</t>
  </si>
  <si>
    <t>RF180</t>
  </si>
  <si>
    <t>RF179</t>
  </si>
  <si>
    <t>RF178</t>
  </si>
  <si>
    <t>RF177</t>
  </si>
  <si>
    <t>RF176</t>
  </si>
  <si>
    <t>RF175</t>
  </si>
  <si>
    <t>RF174</t>
  </si>
  <si>
    <t>RF173</t>
  </si>
  <si>
    <t>RF172</t>
  </si>
  <si>
    <t>RF171</t>
  </si>
  <si>
    <t>RF170</t>
  </si>
  <si>
    <t>RF169</t>
  </si>
  <si>
    <t>RF168</t>
  </si>
  <si>
    <t>RF167</t>
  </si>
  <si>
    <t>RF166</t>
  </si>
  <si>
    <t>RF165</t>
  </si>
  <si>
    <t>RF164</t>
  </si>
  <si>
    <t>RF163</t>
  </si>
  <si>
    <t>RF162</t>
  </si>
  <si>
    <t>RF161</t>
  </si>
  <si>
    <t>RF160</t>
  </si>
  <si>
    <t>RF159</t>
  </si>
  <si>
    <t>RF158</t>
  </si>
  <si>
    <t>RF157</t>
  </si>
  <si>
    <t>RF156</t>
  </si>
  <si>
    <t>RF155</t>
  </si>
  <si>
    <t>RF154</t>
  </si>
  <si>
    <t>RF153</t>
  </si>
  <si>
    <t>RF152</t>
  </si>
  <si>
    <t>RF151</t>
  </si>
  <si>
    <t>RF150</t>
  </si>
  <si>
    <t>RF149</t>
  </si>
  <si>
    <t>RF148</t>
  </si>
  <si>
    <t>RF147</t>
  </si>
  <si>
    <t>RF146</t>
  </si>
  <si>
    <t>RF145</t>
  </si>
  <si>
    <t>RF144</t>
  </si>
  <si>
    <t>RF143</t>
  </si>
  <si>
    <t>RF142</t>
  </si>
  <si>
    <t>RF141</t>
  </si>
  <si>
    <t>RF140</t>
  </si>
  <si>
    <t>RF139</t>
  </si>
  <si>
    <t>RF138</t>
  </si>
  <si>
    <t>RF137</t>
  </si>
  <si>
    <t>RF136</t>
  </si>
  <si>
    <t>RF135</t>
  </si>
  <si>
    <t>RF134</t>
  </si>
  <si>
    <t>RF133</t>
  </si>
  <si>
    <t>RF132</t>
  </si>
  <si>
    <t>RF131</t>
  </si>
  <si>
    <t>RF130</t>
  </si>
  <si>
    <t>RF129</t>
  </si>
  <si>
    <t>RF128</t>
  </si>
  <si>
    <t>RF127</t>
  </si>
  <si>
    <t>RF126</t>
  </si>
  <si>
    <t>RF125</t>
  </si>
  <si>
    <t>RF124</t>
  </si>
  <si>
    <t>RF123</t>
  </si>
  <si>
    <t>RF122</t>
  </si>
  <si>
    <t>RF121</t>
  </si>
  <si>
    <t>RF120</t>
  </si>
  <si>
    <t>RF119</t>
  </si>
  <si>
    <t>RF118</t>
  </si>
  <si>
    <t>RF117</t>
  </si>
  <si>
    <t>RF116</t>
  </si>
  <si>
    <t>RF115</t>
  </si>
  <si>
    <t>RF114</t>
  </si>
  <si>
    <t>RF113</t>
  </si>
  <si>
    <t>RF112</t>
  </si>
  <si>
    <t>RF111</t>
  </si>
  <si>
    <t>RF110</t>
  </si>
  <si>
    <t>RF109</t>
  </si>
  <si>
    <t>RF108</t>
  </si>
  <si>
    <t>RF107</t>
  </si>
  <si>
    <t>RF106</t>
  </si>
  <si>
    <t>RF105</t>
  </si>
  <si>
    <t>RF104</t>
  </si>
  <si>
    <t>RF103</t>
  </si>
  <si>
    <t>RF102</t>
  </si>
  <si>
    <t>RF101</t>
  </si>
  <si>
    <t>RF100</t>
  </si>
  <si>
    <t>RF099</t>
  </si>
  <si>
    <t>RF098</t>
  </si>
  <si>
    <t>RF097</t>
  </si>
  <si>
    <t>RF096</t>
  </si>
  <si>
    <t>RF095</t>
  </si>
  <si>
    <t>RF094</t>
  </si>
  <si>
    <t>RF093</t>
  </si>
  <si>
    <t>RF092</t>
  </si>
  <si>
    <t>RF091</t>
  </si>
  <si>
    <t>RF090</t>
  </si>
  <si>
    <t>RF089</t>
  </si>
  <si>
    <t>RF088</t>
  </si>
  <si>
    <t>RF087</t>
  </si>
  <si>
    <t>RF086</t>
  </si>
  <si>
    <t>RF085</t>
  </si>
  <si>
    <t>RF084</t>
  </si>
  <si>
    <t>RF083</t>
  </si>
  <si>
    <t>RF082</t>
  </si>
  <si>
    <t>RF081</t>
  </si>
  <si>
    <t>RF080</t>
  </si>
  <si>
    <t>RF079</t>
  </si>
  <si>
    <t>RF078</t>
  </si>
  <si>
    <t>RF077</t>
  </si>
  <si>
    <t>RF076</t>
  </si>
  <si>
    <t>RF075</t>
  </si>
  <si>
    <t>RF074</t>
  </si>
  <si>
    <t>RF073</t>
  </si>
  <si>
    <t>RF072</t>
  </si>
  <si>
    <t>RF071</t>
  </si>
  <si>
    <t>RF070</t>
  </si>
  <si>
    <t>RF069</t>
  </si>
  <si>
    <t>RF068</t>
  </si>
  <si>
    <t>RF067</t>
  </si>
  <si>
    <t>RF066</t>
  </si>
  <si>
    <t>RF065</t>
  </si>
  <si>
    <t>RF064</t>
  </si>
  <si>
    <t>RF063</t>
  </si>
  <si>
    <t>RF062</t>
  </si>
  <si>
    <t>RF061</t>
  </si>
  <si>
    <t>RF060</t>
  </si>
  <si>
    <t>RF059</t>
  </si>
  <si>
    <t>RF058</t>
  </si>
  <si>
    <t>RF057</t>
  </si>
  <si>
    <t>RF056</t>
  </si>
  <si>
    <t>RF055</t>
  </si>
  <si>
    <t>RF054</t>
  </si>
  <si>
    <t>RF053</t>
  </si>
  <si>
    <t>RF052</t>
  </si>
  <si>
    <t>RF051</t>
  </si>
  <si>
    <t>RF050</t>
  </si>
  <si>
    <t>RF049</t>
  </si>
  <si>
    <t>RF048</t>
  </si>
  <si>
    <t>RF047</t>
  </si>
  <si>
    <t>RF046</t>
  </si>
  <si>
    <t>RF045</t>
  </si>
  <si>
    <t>RF044</t>
  </si>
  <si>
    <t>RF043</t>
  </si>
  <si>
    <t>RF042</t>
  </si>
  <si>
    <t>RF041</t>
  </si>
  <si>
    <t>RF040</t>
  </si>
  <si>
    <t>RF039</t>
  </si>
  <si>
    <t>RF038</t>
  </si>
  <si>
    <t>RF037</t>
  </si>
  <si>
    <t>RF036</t>
  </si>
  <si>
    <t>RF035</t>
  </si>
  <si>
    <t>RF034</t>
  </si>
  <si>
    <t>RF033</t>
  </si>
  <si>
    <t>RF032</t>
  </si>
  <si>
    <t>RF031</t>
  </si>
  <si>
    <t>RF030</t>
  </si>
  <si>
    <t>RF029</t>
  </si>
  <si>
    <t>RF028</t>
  </si>
  <si>
    <t>RF027</t>
  </si>
  <si>
    <t>RF026</t>
  </si>
  <si>
    <t>RF025</t>
  </si>
  <si>
    <t>RF024</t>
  </si>
  <si>
    <t>RF023</t>
  </si>
  <si>
    <t>RF022</t>
  </si>
  <si>
    <t>RF021</t>
  </si>
  <si>
    <t>RF020</t>
  </si>
  <si>
    <t>RF019</t>
  </si>
  <si>
    <t>RF018</t>
  </si>
  <si>
    <t>RF017</t>
  </si>
  <si>
    <t>RF016</t>
  </si>
  <si>
    <t>RF015</t>
  </si>
  <si>
    <t>RF014</t>
  </si>
  <si>
    <t>RF013</t>
  </si>
  <si>
    <t>RF012</t>
  </si>
  <si>
    <t>RF011</t>
  </si>
  <si>
    <t>At least 25%</t>
  </si>
  <si>
    <t>RF010</t>
  </si>
  <si>
    <t>At least 20%, less than 25%</t>
  </si>
  <si>
    <t>RF009</t>
  </si>
  <si>
    <t>At least 15%, less than 20%</t>
  </si>
  <si>
    <t>RF008</t>
  </si>
  <si>
    <t>At least 10%, less than 15%</t>
  </si>
  <si>
    <t>RF007</t>
  </si>
  <si>
    <t>At least 5%, less than 10%</t>
  </si>
  <si>
    <t>RF006</t>
  </si>
  <si>
    <t>At least 0%, less than 5%</t>
  </si>
  <si>
    <t>RF005</t>
  </si>
  <si>
    <t>At least -5%, less than 0%</t>
  </si>
  <si>
    <t>RF004</t>
  </si>
  <si>
    <t>At least -10%, less than -5%</t>
  </si>
  <si>
    <t>RF003</t>
  </si>
  <si>
    <t>At least -15%, less than -10%</t>
  </si>
  <si>
    <t>RF002</t>
  </si>
  <si>
    <t>Less than -15%</t>
  </si>
  <si>
    <t>RF001</t>
  </si>
  <si>
    <t>Class</t>
  </si>
  <si>
    <t>Star Rating</t>
  </si>
  <si>
    <t>Expense Ratio</t>
  </si>
  <si>
    <t>10YrReturn%</t>
  </si>
  <si>
    <t>5YrReturn%</t>
  </si>
  <si>
    <t>3YrReturn%</t>
  </si>
  <si>
    <t>1YrReturn%</t>
  </si>
  <si>
    <t>Sharpe Ratio</t>
  </si>
  <si>
    <t>SD</t>
  </si>
  <si>
    <t>Turnover Ratio(%)</t>
  </si>
  <si>
    <t>Assets</t>
  </si>
  <si>
    <t>Risk</t>
  </si>
  <si>
    <t>Type</t>
  </si>
  <si>
    <t>Market Cap</t>
  </si>
  <si>
    <t>Fund Number</t>
  </si>
  <si>
    <t>Utility Charges</t>
  </si>
  <si>
    <t>1. Determine if there are any outliers in the data set.</t>
  </si>
  <si>
    <t>Sample Mean (X-bar)</t>
  </si>
  <si>
    <t>Sample Standard Dev (S)</t>
  </si>
  <si>
    <t>X-bar - 3*S =</t>
  </si>
  <si>
    <t>X-bar + 3*S =</t>
  </si>
  <si>
    <t>min value</t>
  </si>
  <si>
    <t>No there are no outliers</t>
  </si>
  <si>
    <t>Min value = 82 &gt; 51.99</t>
  </si>
  <si>
    <t>Max value = 213 &lt; 242.1</t>
  </si>
  <si>
    <t>So no values are more than 3 SD away from the mean.</t>
  </si>
  <si>
    <t>2. Calculate some Z -scores.</t>
  </si>
  <si>
    <t xml:space="preserve">x -value </t>
  </si>
  <si>
    <t>z score</t>
  </si>
  <si>
    <t>…what does a z-score tell us?</t>
  </si>
  <si>
    <t>$82 is 2.05 standard deviations below the mean</t>
  </si>
  <si>
    <t>of this data set.</t>
  </si>
  <si>
    <t>3. Build a Histogram with Data Analysis Tool.</t>
  </si>
  <si>
    <t>Determine how many classes/bins we want   ….number of groups.</t>
  </si>
  <si>
    <t>Determine the width of each bin.   …how wide an interval do we want?</t>
  </si>
  <si>
    <t xml:space="preserve">Width = </t>
  </si>
  <si>
    <t xml:space="preserve">Classes </t>
  </si>
  <si>
    <t>Bins</t>
  </si>
  <si>
    <t xml:space="preserve">[80,95)  </t>
  </si>
  <si>
    <t xml:space="preserve">    includes 80, excludes 95</t>
  </si>
  <si>
    <t>[95,110)</t>
  </si>
  <si>
    <t>[110, 125)</t>
  </si>
  <si>
    <t>[125, 140)</t>
  </si>
  <si>
    <t>[140, 155)</t>
  </si>
  <si>
    <t>[155, 170)</t>
  </si>
  <si>
    <t>[170, 185)</t>
  </si>
  <si>
    <t>[185,200)</t>
  </si>
  <si>
    <t>[200, 215)</t>
  </si>
  <si>
    <t>&gt;80</t>
  </si>
  <si>
    <t xml:space="preserve">   </t>
  </si>
  <si>
    <t>More</t>
  </si>
  <si>
    <t>Percentage = Frequency / Total</t>
  </si>
  <si>
    <t>The orange line graph above is the cumulative</t>
  </si>
  <si>
    <t>percentage polygon.</t>
  </si>
  <si>
    <t>4. Pareto Chart aka Sorted Histogram</t>
  </si>
  <si>
    <t>Bin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</si>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</sst>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>
    <font>
      <sz val="12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2F5496"/>
      <name val="Calibri"/>
      <family val="2"/>
      <scheme val="minor"/>
    </font>
    <font>
      <b/>
      <u/>
      <sz val="14"/>
      <color theme="1"/>
      <name val="Calibri (Body)_x0000_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rgb="FF7030A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rgb="FFC00000"/>
      <name val="Calibri (Body)"/>
    </font>
    <font>
      <b/>
      <sz val="14"/>
      <color rgb="FF002060"/>
      <name val="Calibri (Body)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BCBCB"/>
        <bgColor indexed="64"/>
      </patternFill>
    </fill>
    <fill>
      <patternFill patternType="solid">
        <fgColor rgb="FFE7E7E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/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9" fontId="2" fillId="0" borderId="0" applyFont="0" applyFill="0" applyBorder="0" applyAlignment="0" applyProtection="0"/>
  </cellStyleXfs>
  <cellXfs count="10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/>
    </xf>
    <xf numFmtId="0" fontId="3" fillId="0" borderId="0" xfId="0" applyFont="1" applyBorder="1"/>
    <xf numFmtId="0" fontId="6" fillId="0" borderId="0" xfId="0" applyFont="1"/>
    <xf numFmtId="0" fontId="6" fillId="0" borderId="0" xfId="0" applyFont="1" applyAlignment="1">
      <alignment vertical="center"/>
    </xf>
    <xf numFmtId="0" fontId="5" fillId="0" borderId="0" xfId="0" applyFont="1"/>
    <xf numFmtId="0" fontId="3" fillId="0" borderId="0" xfId="0" applyFont="1" applyFill="1" applyBorder="1" applyAlignment="1"/>
    <xf numFmtId="0" fontId="3" fillId="0" borderId="0" xfId="0" applyFont="1" applyAlignment="1">
      <alignment horizontal="left" vertical="center" indent="4"/>
    </xf>
    <xf numFmtId="0" fontId="6" fillId="2" borderId="1" xfId="0" applyFont="1" applyFill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vertical="center" wrapText="1"/>
    </xf>
    <xf numFmtId="0" fontId="11" fillId="0" borderId="0" xfId="0" applyFont="1"/>
    <xf numFmtId="0" fontId="8" fillId="0" borderId="0" xfId="0" applyFont="1"/>
    <xf numFmtId="0" fontId="3" fillId="2" borderId="4" xfId="2" applyNumberFormat="1" applyFont="1" applyFill="1" applyBorder="1" applyAlignment="1">
      <alignment vertical="top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vertical="top" wrapText="1"/>
    </xf>
    <xf numFmtId="0" fontId="3" fillId="4" borderId="4" xfId="0" applyFont="1" applyFill="1" applyBorder="1" applyAlignment="1">
      <alignment horizontal="center" vertical="center" wrapText="1"/>
    </xf>
    <xf numFmtId="0" fontId="3" fillId="4" borderId="4" xfId="2" applyNumberFormat="1" applyFont="1" applyFill="1" applyBorder="1" applyAlignment="1">
      <alignment vertical="top" wrapText="1"/>
    </xf>
    <xf numFmtId="164" fontId="3" fillId="0" borderId="0" xfId="2" applyNumberFormat="1" applyFont="1"/>
    <xf numFmtId="0" fontId="3" fillId="0" borderId="8" xfId="0" applyFont="1" applyFill="1" applyBorder="1" applyAlignment="1"/>
    <xf numFmtId="0" fontId="3" fillId="0" borderId="8" xfId="0" applyFont="1" applyBorder="1"/>
    <xf numFmtId="0" fontId="12" fillId="0" borderId="5" xfId="0" applyFont="1" applyBorder="1" applyAlignment="1">
      <alignment horizontal="center"/>
    </xf>
    <xf numFmtId="1" fontId="12" fillId="0" borderId="5" xfId="0" applyNumberFormat="1" applyFont="1" applyBorder="1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4" fillId="0" borderId="0" xfId="0" applyFont="1"/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12" fillId="0" borderId="0" xfId="0" applyFont="1"/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0" fontId="5" fillId="0" borderId="17" xfId="0" applyFont="1" applyBorder="1"/>
    <xf numFmtId="0" fontId="6" fillId="0" borderId="12" xfId="0" applyFont="1" applyBorder="1"/>
    <xf numFmtId="0" fontId="6" fillId="0" borderId="18" xfId="0" applyFont="1" applyBorder="1"/>
    <xf numFmtId="0" fontId="3" fillId="0" borderId="19" xfId="0" applyFont="1" applyBorder="1" applyAlignment="1">
      <alignment horizontal="center"/>
    </xf>
    <xf numFmtId="0" fontId="3" fillId="0" borderId="20" xfId="2" applyNumberFormat="1" applyFont="1" applyBorder="1"/>
    <xf numFmtId="0" fontId="3" fillId="0" borderId="21" xfId="0" applyFont="1" applyBorder="1" applyAlignment="1">
      <alignment horizontal="center"/>
    </xf>
    <xf numFmtId="0" fontId="3" fillId="0" borderId="22" xfId="2" applyNumberFormat="1" applyFont="1" applyBorder="1"/>
    <xf numFmtId="0" fontId="6" fillId="0" borderId="23" xfId="0" applyFont="1" applyBorder="1" applyAlignment="1">
      <alignment horizontal="center"/>
    </xf>
    <xf numFmtId="0" fontId="3" fillId="0" borderId="10" xfId="0" applyFont="1" applyBorder="1"/>
    <xf numFmtId="0" fontId="3" fillId="0" borderId="24" xfId="2" applyNumberFormat="1" applyFont="1" applyBorder="1"/>
    <xf numFmtId="0" fontId="7" fillId="0" borderId="0" xfId="0" applyFont="1"/>
    <xf numFmtId="0" fontId="7" fillId="0" borderId="0" xfId="0" applyFont="1" applyAlignment="1">
      <alignment vertical="center"/>
    </xf>
    <xf numFmtId="0" fontId="17" fillId="0" borderId="0" xfId="0" applyFont="1"/>
    <xf numFmtId="0" fontId="6" fillId="0" borderId="15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/>
    </xf>
    <xf numFmtId="0" fontId="6" fillId="0" borderId="16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64" fontId="0" fillId="0" borderId="0" xfId="2" applyNumberFormat="1" applyFont="1" applyBorder="1"/>
    <xf numFmtId="164" fontId="0" fillId="0" borderId="6" xfId="2" applyNumberFormat="1" applyFont="1" applyBorder="1"/>
    <xf numFmtId="0" fontId="3" fillId="0" borderId="13" xfId="0" applyFont="1" applyBorder="1" applyAlignment="1">
      <alignment vertical="center"/>
    </xf>
    <xf numFmtId="0" fontId="3" fillId="0" borderId="25" xfId="0" applyFont="1" applyBorder="1" applyAlignment="1">
      <alignment vertical="center"/>
    </xf>
    <xf numFmtId="0" fontId="3" fillId="0" borderId="14" xfId="0" applyFont="1" applyFill="1" applyBorder="1" applyAlignment="1">
      <alignment vertical="center"/>
    </xf>
    <xf numFmtId="0" fontId="0" fillId="0" borderId="5" xfId="0" applyBorder="1"/>
    <xf numFmtId="0" fontId="0" fillId="0" borderId="7" xfId="0" applyBorder="1"/>
    <xf numFmtId="164" fontId="0" fillId="0" borderId="8" xfId="2" applyNumberFormat="1" applyFont="1" applyBorder="1"/>
    <xf numFmtId="164" fontId="0" fillId="0" borderId="9" xfId="2" applyNumberFormat="1" applyFont="1" applyBorder="1"/>
    <xf numFmtId="0" fontId="7" fillId="0" borderId="0" xfId="0" applyFont="1" applyFill="1" applyBorder="1" applyAlignment="1">
      <alignment horizontal="left" vertical="center"/>
    </xf>
    <xf numFmtId="0" fontId="0" fillId="5" borderId="0" xfId="0" applyFill="1"/>
    <xf numFmtId="2" fontId="0" fillId="0" borderId="5" xfId="0" applyNumberFormat="1" applyBorder="1"/>
    <xf numFmtId="2" fontId="0" fillId="5" borderId="5" xfId="0" applyNumberFormat="1" applyFill="1" applyBorder="1"/>
    <xf numFmtId="0" fontId="0" fillId="5" borderId="5" xfId="0" applyFill="1" applyBorder="1"/>
    <xf numFmtId="0" fontId="0" fillId="5" borderId="5" xfId="0" applyFill="1" applyBorder="1" applyAlignment="1">
      <alignment horizontal="center"/>
    </xf>
    <xf numFmtId="2" fontId="0" fillId="0" borderId="0" xfId="0" applyNumberFormat="1"/>
    <xf numFmtId="2" fontId="0" fillId="5" borderId="0" xfId="0" applyNumberFormat="1" applyFill="1"/>
    <xf numFmtId="0" fontId="0" fillId="5" borderId="0" xfId="0" applyFill="1" applyAlignment="1">
      <alignment horizontal="center"/>
    </xf>
    <xf numFmtId="0" fontId="0" fillId="0" borderId="14" xfId="0" applyBorder="1"/>
    <xf numFmtId="0" fontId="0" fillId="0" borderId="26" xfId="0" applyBorder="1"/>
    <xf numFmtId="0" fontId="0" fillId="0" borderId="27" xfId="0" applyBorder="1"/>
    <xf numFmtId="0" fontId="0" fillId="0" borderId="6" xfId="0" applyBorder="1"/>
    <xf numFmtId="0" fontId="0" fillId="0" borderId="13" xfId="0" applyBorder="1"/>
    <xf numFmtId="0" fontId="12" fillId="0" borderId="28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2" fontId="18" fillId="0" borderId="5" xfId="0" applyNumberFormat="1" applyFont="1" applyBorder="1" applyAlignment="1">
      <alignment horizontal="center"/>
    </xf>
    <xf numFmtId="2" fontId="18" fillId="5" borderId="5" xfId="0" applyNumberFormat="1" applyFont="1" applyFill="1" applyBorder="1" applyAlignment="1">
      <alignment horizontal="center"/>
    </xf>
    <xf numFmtId="0" fontId="18" fillId="5" borderId="5" xfId="0" applyFont="1" applyFill="1" applyBorder="1" applyAlignment="1">
      <alignment horizontal="center"/>
    </xf>
    <xf numFmtId="0" fontId="19" fillId="0" borderId="0" xfId="0" applyFont="1"/>
    <xf numFmtId="0" fontId="20" fillId="0" borderId="12" xfId="0" applyFont="1" applyBorder="1" applyAlignment="1">
      <alignment horizontal="left"/>
    </xf>
    <xf numFmtId="0" fontId="19" fillId="0" borderId="0" xfId="0" applyFont="1" applyBorder="1"/>
    <xf numFmtId="0" fontId="19" fillId="6" borderId="0" xfId="0" applyFont="1" applyFill="1"/>
    <xf numFmtId="0" fontId="0" fillId="6" borderId="0" xfId="0" applyFill="1"/>
    <xf numFmtId="0" fontId="19" fillId="6" borderId="5" xfId="0" applyFont="1" applyFill="1" applyBorder="1"/>
    <xf numFmtId="0" fontId="0" fillId="0" borderId="0" xfId="0" applyFill="1" applyBorder="1"/>
    <xf numFmtId="0" fontId="0" fillId="0" borderId="30" xfId="0" applyBorder="1"/>
    <xf numFmtId="0" fontId="0" fillId="0" borderId="31" xfId="0" applyBorder="1"/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10" xfId="0" applyFill="1" applyBorder="1" applyAlignment="1"/>
    <xf numFmtId="10" fontId="0" fillId="0" borderId="10" xfId="0" applyNumberFormat="1" applyFill="1" applyBorder="1" applyAlignment="1"/>
    <xf numFmtId="0" fontId="21" fillId="0" borderId="12" xfId="0" applyFont="1" applyFill="1" applyBorder="1" applyAlignment="1">
      <alignment horizontal="center"/>
    </xf>
    <xf numFmtId="0" fontId="0" fillId="0" borderId="8" xfId="0" applyFill="1" applyBorder="1"/>
    <xf numFmtId="0" fontId="0" fillId="0" borderId="8" xfId="0" applyFill="1" applyBorder="1" applyAlignment="1"/>
    <xf numFmtId="164" fontId="0" fillId="0" borderId="0" xfId="2" applyNumberFormat="1" applyFont="1"/>
    <xf numFmtId="164" fontId="0" fillId="0" borderId="0" xfId="0" applyNumberFormat="1"/>
    <xf numFmtId="0" fontId="0" fillId="0" borderId="10" xfId="0" applyNumberFormat="1" applyFill="1" applyBorder="1" applyAlignment="1"/>
    <xf numFmtId="2" fontId="0" fillId="0" borderId="0" xfId="0" applyNumberFormat="1" applyFill="1" applyBorder="1"/>
    <xf numFmtId="2" fontId="0" fillId="0" borderId="0" xfId="0" applyNumberFormat="1" applyFill="1" applyBorder="1" applyAlignment="1"/>
  </cellXfs>
  <cellStyles count="3">
    <cellStyle name="Normal" xfId="0" builtinId="0"/>
    <cellStyle name="Normal 2 2" xfId="1" xr:uid="{225F1016-27F9-476C-97B7-B59D480CF13F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'Ex-Utility'!$C$45:$C$55</c:f>
              <c:strCache>
                <c:ptCount val="11"/>
                <c:pt idx="0">
                  <c:v>79.99</c:v>
                </c:pt>
                <c:pt idx="1">
                  <c:v>94.99</c:v>
                </c:pt>
                <c:pt idx="2">
                  <c:v>109.99</c:v>
                </c:pt>
                <c:pt idx="3">
                  <c:v>124.99</c:v>
                </c:pt>
                <c:pt idx="4">
                  <c:v>139.99</c:v>
                </c:pt>
                <c:pt idx="5">
                  <c:v>154.99</c:v>
                </c:pt>
                <c:pt idx="6">
                  <c:v>169.99</c:v>
                </c:pt>
                <c:pt idx="7">
                  <c:v>184.99</c:v>
                </c:pt>
                <c:pt idx="8">
                  <c:v>199.99</c:v>
                </c:pt>
                <c:pt idx="9">
                  <c:v>214.99</c:v>
                </c:pt>
                <c:pt idx="10">
                  <c:v>More</c:v>
                </c:pt>
              </c:strCache>
            </c:strRef>
          </c:cat>
          <c:val>
            <c:numRef>
              <c:f>'Ex-Utility'!$D$45:$D$55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5</c:v>
                </c:pt>
                <c:pt idx="3">
                  <c:v>5</c:v>
                </c:pt>
                <c:pt idx="4">
                  <c:v>8</c:v>
                </c:pt>
                <c:pt idx="5">
                  <c:v>11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3B-5B43-A02E-0173C6E3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457875824"/>
        <c:axId val="145787747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'Ex-Utility'!$C$45:$C$55</c:f>
              <c:strCache>
                <c:ptCount val="11"/>
                <c:pt idx="0">
                  <c:v>79.99</c:v>
                </c:pt>
                <c:pt idx="1">
                  <c:v>94.99</c:v>
                </c:pt>
                <c:pt idx="2">
                  <c:v>109.99</c:v>
                </c:pt>
                <c:pt idx="3">
                  <c:v>124.99</c:v>
                </c:pt>
                <c:pt idx="4">
                  <c:v>139.99</c:v>
                </c:pt>
                <c:pt idx="5">
                  <c:v>154.99</c:v>
                </c:pt>
                <c:pt idx="6">
                  <c:v>169.99</c:v>
                </c:pt>
                <c:pt idx="7">
                  <c:v>184.99</c:v>
                </c:pt>
                <c:pt idx="8">
                  <c:v>199.99</c:v>
                </c:pt>
                <c:pt idx="9">
                  <c:v>214.99</c:v>
                </c:pt>
                <c:pt idx="10">
                  <c:v>More</c:v>
                </c:pt>
              </c:strCache>
            </c:strRef>
          </c:cat>
          <c:val>
            <c:numRef>
              <c:f>'Ex-Utility'!$E$45:$E$55</c:f>
              <c:numCache>
                <c:formatCode>0.00%</c:formatCode>
                <c:ptCount val="11"/>
                <c:pt idx="0">
                  <c:v>0</c:v>
                </c:pt>
                <c:pt idx="1">
                  <c:v>0.04</c:v>
                </c:pt>
                <c:pt idx="2">
                  <c:v>0.14000000000000001</c:v>
                </c:pt>
                <c:pt idx="3">
                  <c:v>0.24</c:v>
                </c:pt>
                <c:pt idx="4">
                  <c:v>0.4</c:v>
                </c:pt>
                <c:pt idx="5">
                  <c:v>0.62</c:v>
                </c:pt>
                <c:pt idx="6">
                  <c:v>0.76</c:v>
                </c:pt>
                <c:pt idx="7">
                  <c:v>0.86</c:v>
                </c:pt>
                <c:pt idx="8">
                  <c:v>0.94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3B-5B43-A02E-0173C6E3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929248"/>
        <c:axId val="1461912272"/>
      </c:lineChart>
      <c:catAx>
        <c:axId val="1457875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877472"/>
        <c:crosses val="autoZero"/>
        <c:auto val="1"/>
        <c:lblAlgn val="ctr"/>
        <c:lblOffset val="100"/>
        <c:noMultiLvlLbl val="0"/>
      </c:catAx>
      <c:valAx>
        <c:axId val="14578774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7875824"/>
        <c:crosses val="autoZero"/>
        <c:crossBetween val="between"/>
      </c:valAx>
      <c:valAx>
        <c:axId val="146191227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61929248"/>
        <c:crosses val="max"/>
        <c:crossBetween val="between"/>
      </c:valAx>
      <c:catAx>
        <c:axId val="146192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6191227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Polygon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'Ex-Utility'!$D$71</c:f>
              <c:strCache>
                <c:ptCount val="1"/>
                <c:pt idx="0">
                  <c:v>Percentage = Frequency /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'Ex-Utility'!$C$72:$C$81</c:f>
              <c:strCache>
                <c:ptCount val="10"/>
                <c:pt idx="0">
                  <c:v>&gt;80</c:v>
                </c:pt>
                <c:pt idx="1">
                  <c:v>[80,95)  </c:v>
                </c:pt>
                <c:pt idx="2">
                  <c:v>[95,110)</c:v>
                </c:pt>
                <c:pt idx="3">
                  <c:v>[110, 125)</c:v>
                </c:pt>
                <c:pt idx="4">
                  <c:v>[125, 140)</c:v>
                </c:pt>
                <c:pt idx="5">
                  <c:v>[140, 155)</c:v>
                </c:pt>
                <c:pt idx="6">
                  <c:v>[155, 170)</c:v>
                </c:pt>
                <c:pt idx="7">
                  <c:v>[170, 185)</c:v>
                </c:pt>
                <c:pt idx="8">
                  <c:v>[185,200)</c:v>
                </c:pt>
                <c:pt idx="9">
                  <c:v>[200, 215)</c:v>
                </c:pt>
              </c:strCache>
            </c:strRef>
          </c:cat>
          <c:val>
            <c:numRef>
              <c:f>'Ex-Utility'!$D$72:$D$81</c:f>
              <c:numCache>
                <c:formatCode>0.0%</c:formatCode>
                <c:ptCount val="10"/>
                <c:pt idx="0">
                  <c:v>0</c:v>
                </c:pt>
                <c:pt idx="1">
                  <c:v>0.04</c:v>
                </c:pt>
                <c:pt idx="2">
                  <c:v>0.1</c:v>
                </c:pt>
                <c:pt idx="3">
                  <c:v>0.1</c:v>
                </c:pt>
                <c:pt idx="4">
                  <c:v>0.16</c:v>
                </c:pt>
                <c:pt idx="5">
                  <c:v>0.22</c:v>
                </c:pt>
                <c:pt idx="6">
                  <c:v>0.14000000000000001</c:v>
                </c:pt>
                <c:pt idx="7">
                  <c:v>0.1</c:v>
                </c:pt>
                <c:pt idx="8">
                  <c:v>0.08</c:v>
                </c:pt>
                <c:pt idx="9">
                  <c:v>0.06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64-6744-9669-A93A2A803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885760"/>
        <c:axId val="1460887408"/>
      </c:lineChart>
      <c:catAx>
        <c:axId val="146088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87408"/>
        <c:crosses val="autoZero"/>
        <c:auto val="1"/>
        <c:lblAlgn val="ctr"/>
        <c:lblOffset val="100"/>
        <c:noMultiLvlLbl val="0"/>
      </c:catAx>
      <c:valAx>
        <c:axId val="146088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088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Sorted</a:t>
            </a:r>
            <a:r>
              <a:rPr lang="en-US" baseline="0"/>
              <a:t> </a:t>
            </a: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'Ex-Utility'!$F$91:$F$101</c:f>
              <c:strCache>
                <c:ptCount val="11"/>
                <c:pt idx="0">
                  <c:v>154.99</c:v>
                </c:pt>
                <c:pt idx="1">
                  <c:v>139.99</c:v>
                </c:pt>
                <c:pt idx="2">
                  <c:v>169.99</c:v>
                </c:pt>
                <c:pt idx="3">
                  <c:v>109.99</c:v>
                </c:pt>
                <c:pt idx="4">
                  <c:v>124.99</c:v>
                </c:pt>
                <c:pt idx="5">
                  <c:v>184.99</c:v>
                </c:pt>
                <c:pt idx="6">
                  <c:v>199.99</c:v>
                </c:pt>
                <c:pt idx="7">
                  <c:v>214.99</c:v>
                </c:pt>
                <c:pt idx="8">
                  <c:v>94.99</c:v>
                </c:pt>
                <c:pt idx="9">
                  <c:v>79.99</c:v>
                </c:pt>
                <c:pt idx="10">
                  <c:v>More</c:v>
                </c:pt>
              </c:strCache>
            </c:strRef>
          </c:cat>
          <c:val>
            <c:numRef>
              <c:f>'Ex-Utility'!$G$91:$G$101</c:f>
              <c:numCache>
                <c:formatCode>General</c:formatCode>
                <c:ptCount val="11"/>
                <c:pt idx="0">
                  <c:v>11</c:v>
                </c:pt>
                <c:pt idx="1">
                  <c:v>8</c:v>
                </c:pt>
                <c:pt idx="2">
                  <c:v>7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1-034A-9A95-C292127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6894496"/>
        <c:axId val="1496896144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'Ex-Utility'!$F$91:$F$101</c:f>
              <c:strCache>
                <c:ptCount val="11"/>
                <c:pt idx="0">
                  <c:v>154.99</c:v>
                </c:pt>
                <c:pt idx="1">
                  <c:v>139.99</c:v>
                </c:pt>
                <c:pt idx="2">
                  <c:v>169.99</c:v>
                </c:pt>
                <c:pt idx="3">
                  <c:v>109.99</c:v>
                </c:pt>
                <c:pt idx="4">
                  <c:v>124.99</c:v>
                </c:pt>
                <c:pt idx="5">
                  <c:v>184.99</c:v>
                </c:pt>
                <c:pt idx="6">
                  <c:v>199.99</c:v>
                </c:pt>
                <c:pt idx="7">
                  <c:v>214.99</c:v>
                </c:pt>
                <c:pt idx="8">
                  <c:v>94.99</c:v>
                </c:pt>
                <c:pt idx="9">
                  <c:v>79.99</c:v>
                </c:pt>
                <c:pt idx="10">
                  <c:v>More</c:v>
                </c:pt>
              </c:strCache>
            </c:strRef>
          </c:cat>
          <c:val>
            <c:numRef>
              <c:f>'Ex-Utility'!$H$91:$H$101</c:f>
              <c:numCache>
                <c:formatCode>0.00%</c:formatCode>
                <c:ptCount val="11"/>
                <c:pt idx="0">
                  <c:v>0.22</c:v>
                </c:pt>
                <c:pt idx="1">
                  <c:v>0.38</c:v>
                </c:pt>
                <c:pt idx="2">
                  <c:v>0.52</c:v>
                </c:pt>
                <c:pt idx="3">
                  <c:v>0.62</c:v>
                </c:pt>
                <c:pt idx="4">
                  <c:v>0.72</c:v>
                </c:pt>
                <c:pt idx="5">
                  <c:v>0.82</c:v>
                </c:pt>
                <c:pt idx="6">
                  <c:v>0.9</c:v>
                </c:pt>
                <c:pt idx="7">
                  <c:v>0.96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1-034A-9A95-C292127D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1011824"/>
        <c:axId val="1433562896"/>
      </c:lineChart>
      <c:catAx>
        <c:axId val="1496894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96144"/>
        <c:crosses val="autoZero"/>
        <c:auto val="1"/>
        <c:lblAlgn val="ctr"/>
        <c:lblOffset val="100"/>
        <c:noMultiLvlLbl val="0"/>
      </c:catAx>
      <c:valAx>
        <c:axId val="14968961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96894496"/>
        <c:crosses val="autoZero"/>
        <c:crossBetween val="between"/>
      </c:valAx>
      <c:valAx>
        <c:axId val="14335628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461011824"/>
        <c:crosses val="max"/>
        <c:crossBetween val="between"/>
      </c:valAx>
      <c:catAx>
        <c:axId val="146101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33562896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'WS-RetirementFunds'!$R$1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'WS-RetirementFunds'!$Q$2:$Q$12</c:f>
              <c:strCache>
                <c:ptCount val="11"/>
                <c:pt idx="0">
                  <c:v>Less than -15%</c:v>
                </c:pt>
                <c:pt idx="1">
                  <c:v>At least -15%, less than -10%</c:v>
                </c:pt>
                <c:pt idx="2">
                  <c:v>At least -10%, less than -5%</c:v>
                </c:pt>
                <c:pt idx="3">
                  <c:v>At least -5%, less than 0%</c:v>
                </c:pt>
                <c:pt idx="4">
                  <c:v>At least 0%, less than 5%</c:v>
                </c:pt>
                <c:pt idx="5">
                  <c:v>At least 5%, less than 10%</c:v>
                </c:pt>
                <c:pt idx="6">
                  <c:v>At least 10%, less than 15%</c:v>
                </c:pt>
                <c:pt idx="7">
                  <c:v>At least 15%, less than 20%</c:v>
                </c:pt>
                <c:pt idx="8">
                  <c:v>At least 20%, less than 25%</c:v>
                </c:pt>
                <c:pt idx="9">
                  <c:v>At least 25%</c:v>
                </c:pt>
                <c:pt idx="10">
                  <c:v>Total</c:v>
                </c:pt>
              </c:strCache>
            </c:strRef>
          </c:cat>
          <c:val>
            <c:numRef>
              <c:f>'WS-RetirementFunds'!$R$2:$R$12</c:f>
              <c:numCache>
                <c:formatCode>General</c:formatCode>
                <c:ptCount val="11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25</c:v>
                </c:pt>
                <c:pt idx="4">
                  <c:v>76</c:v>
                </c:pt>
                <c:pt idx="5">
                  <c:v>145</c:v>
                </c:pt>
                <c:pt idx="6">
                  <c:v>131</c:v>
                </c:pt>
                <c:pt idx="7">
                  <c:v>20</c:v>
                </c:pt>
                <c:pt idx="8">
                  <c:v>1</c:v>
                </c:pt>
                <c:pt idx="9">
                  <c:v>0</c:v>
                </c:pt>
                <c:pt idx="10">
                  <c:v>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27-5A48-A99F-D210E5959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13332080"/>
        <c:axId val="1213820544"/>
      </c:barChart>
      <c:catAx>
        <c:axId val="1213332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213820544"/>
        <c:crosses val="autoZero"/>
        <c:auto val="1"/>
        <c:lblAlgn val="ctr"/>
        <c:lblOffset val="100"/>
        <c:noMultiLvlLbl val="0"/>
      </c:catAx>
      <c:valAx>
        <c:axId val="121382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332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'WS-RetirementFunds'!$S$385:$S$394</c:f>
              <c:strCache>
                <c:ptCount val="10"/>
                <c:pt idx="0">
                  <c:v>-15.01</c:v>
                </c:pt>
                <c:pt idx="1">
                  <c:v>-10.01</c:v>
                </c:pt>
                <c:pt idx="2">
                  <c:v>-5.01</c:v>
                </c:pt>
                <c:pt idx="3">
                  <c:v>-0.01</c:v>
                </c:pt>
                <c:pt idx="4">
                  <c:v>4.99</c:v>
                </c:pt>
                <c:pt idx="5">
                  <c:v>9.99</c:v>
                </c:pt>
                <c:pt idx="6">
                  <c:v>14.99</c:v>
                </c:pt>
                <c:pt idx="7">
                  <c:v>19.99</c:v>
                </c:pt>
                <c:pt idx="8">
                  <c:v>24.99</c:v>
                </c:pt>
                <c:pt idx="9">
                  <c:v>More</c:v>
                </c:pt>
              </c:strCache>
            </c:strRef>
          </c:cat>
          <c:val>
            <c:numRef>
              <c:f>'WS-RetirementFunds'!$T$385:$T$394</c:f>
              <c:numCache>
                <c:formatCode>General</c:formatCode>
                <c:ptCount val="10"/>
                <c:pt idx="0">
                  <c:v>0</c:v>
                </c:pt>
                <c:pt idx="1">
                  <c:v>4</c:v>
                </c:pt>
                <c:pt idx="2">
                  <c:v>5</c:v>
                </c:pt>
                <c:pt idx="3">
                  <c:v>25</c:v>
                </c:pt>
                <c:pt idx="4">
                  <c:v>76</c:v>
                </c:pt>
                <c:pt idx="5">
                  <c:v>145</c:v>
                </c:pt>
                <c:pt idx="6">
                  <c:v>131</c:v>
                </c:pt>
                <c:pt idx="7">
                  <c:v>20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3F-9644-BCBF-DB5E9C1D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16926512"/>
        <c:axId val="1216928192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'WS-RetirementFunds'!$S$385:$S$394</c:f>
              <c:strCache>
                <c:ptCount val="10"/>
                <c:pt idx="0">
                  <c:v>-15.01</c:v>
                </c:pt>
                <c:pt idx="1">
                  <c:v>-10.01</c:v>
                </c:pt>
                <c:pt idx="2">
                  <c:v>-5.01</c:v>
                </c:pt>
                <c:pt idx="3">
                  <c:v>-0.01</c:v>
                </c:pt>
                <c:pt idx="4">
                  <c:v>4.99</c:v>
                </c:pt>
                <c:pt idx="5">
                  <c:v>9.99</c:v>
                </c:pt>
                <c:pt idx="6">
                  <c:v>14.99</c:v>
                </c:pt>
                <c:pt idx="7">
                  <c:v>19.99</c:v>
                </c:pt>
                <c:pt idx="8">
                  <c:v>24.99</c:v>
                </c:pt>
                <c:pt idx="9">
                  <c:v>More</c:v>
                </c:pt>
              </c:strCache>
            </c:strRef>
          </c:cat>
          <c:val>
            <c:numRef>
              <c:f>'WS-RetirementFunds'!$U$385:$U$394</c:f>
              <c:numCache>
                <c:formatCode>0.00%</c:formatCode>
                <c:ptCount val="10"/>
                <c:pt idx="0">
                  <c:v>0</c:v>
                </c:pt>
                <c:pt idx="1">
                  <c:v>9.8280098280098278E-3</c:v>
                </c:pt>
                <c:pt idx="2">
                  <c:v>2.2113022113022112E-2</c:v>
                </c:pt>
                <c:pt idx="3">
                  <c:v>8.3538083538083535E-2</c:v>
                </c:pt>
                <c:pt idx="4">
                  <c:v>0.27027027027027029</c:v>
                </c:pt>
                <c:pt idx="5">
                  <c:v>0.62653562653562656</c:v>
                </c:pt>
                <c:pt idx="6">
                  <c:v>0.94840294840294836</c:v>
                </c:pt>
                <c:pt idx="7">
                  <c:v>0.99754299754299758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3F-9644-BCBF-DB5E9C1DF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897536"/>
        <c:axId val="1226064800"/>
      </c:lineChart>
      <c:catAx>
        <c:axId val="1216926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928192"/>
        <c:crosses val="autoZero"/>
        <c:auto val="1"/>
        <c:lblAlgn val="ctr"/>
        <c:lblOffset val="100"/>
        <c:noMultiLvlLbl val="0"/>
      </c:catAx>
      <c:valAx>
        <c:axId val="12169281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16926512"/>
        <c:crosses val="autoZero"/>
        <c:crossBetween val="between"/>
      </c:valAx>
      <c:valAx>
        <c:axId val="1226064800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1225897536"/>
        <c:crosses val="max"/>
        <c:crossBetween val="between"/>
      </c:valAx>
      <c:catAx>
        <c:axId val="1225897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26064800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'Scatter-SocialMedia'!$C$1</c:f>
              <c:strCache>
                <c:ptCount val="1"/>
                <c:pt idx="0">
                  <c:v>InternetUsage(%)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'Scatter-SocialMedia'!$B$2:$B$32</c:f>
              <c:numCache>
                <c:formatCode>0</c:formatCode>
                <c:ptCount val="31"/>
                <c:pt idx="0">
                  <c:v>24298</c:v>
                </c:pt>
                <c:pt idx="1">
                  <c:v>8651</c:v>
                </c:pt>
                <c:pt idx="2">
                  <c:v>23273</c:v>
                </c:pt>
                <c:pt idx="3">
                  <c:v>17326</c:v>
                </c:pt>
                <c:pt idx="4">
                  <c:v>11639</c:v>
                </c:pt>
                <c:pt idx="5">
                  <c:v>10998</c:v>
                </c:pt>
                <c:pt idx="6">
                  <c:v>23160</c:v>
                </c:pt>
                <c:pt idx="7">
                  <c:v>6597</c:v>
                </c:pt>
                <c:pt idx="8">
                  <c:v>11868</c:v>
                </c:pt>
                <c:pt idx="9">
                  <c:v>14136</c:v>
                </c:pt>
                <c:pt idx="10">
                  <c:v>5295</c:v>
                </c:pt>
                <c:pt idx="11">
                  <c:v>22363</c:v>
                </c:pt>
                <c:pt idx="12">
                  <c:v>22534</c:v>
                </c:pt>
                <c:pt idx="13">
                  <c:v>12776</c:v>
                </c:pt>
                <c:pt idx="14">
                  <c:v>4593</c:v>
                </c:pt>
                <c:pt idx="15">
                  <c:v>18453</c:v>
                </c:pt>
                <c:pt idx="16">
                  <c:v>14987</c:v>
                </c:pt>
                <c:pt idx="17">
                  <c:v>11557</c:v>
                </c:pt>
                <c:pt idx="18">
                  <c:v>17390</c:v>
                </c:pt>
                <c:pt idx="19">
                  <c:v>7783</c:v>
                </c:pt>
                <c:pt idx="20">
                  <c:v>12507</c:v>
                </c:pt>
                <c:pt idx="21">
                  <c:v>5450</c:v>
                </c:pt>
                <c:pt idx="22">
                  <c:v>10870</c:v>
                </c:pt>
                <c:pt idx="23">
                  <c:v>9635</c:v>
                </c:pt>
                <c:pt idx="24">
                  <c:v>3167</c:v>
                </c:pt>
                <c:pt idx="25">
                  <c:v>4029</c:v>
                </c:pt>
                <c:pt idx="26">
                  <c:v>3009</c:v>
                </c:pt>
                <c:pt idx="27">
                  <c:v>2243</c:v>
                </c:pt>
                <c:pt idx="28">
                  <c:v>1834</c:v>
                </c:pt>
                <c:pt idx="29">
                  <c:v>1681</c:v>
                </c:pt>
                <c:pt idx="30">
                  <c:v>5746</c:v>
                </c:pt>
              </c:numCache>
            </c:numRef>
          </c:xVal>
          <c:yVal>
            <c:numRef>
              <c:f>'Scatter-SocialMedia'!$C$2:$C$32</c:f>
              <c:numCache>
                <c:formatCode>General</c:formatCode>
                <c:ptCount val="31"/>
                <c:pt idx="0">
                  <c:v>73</c:v>
                </c:pt>
                <c:pt idx="1">
                  <c:v>53</c:v>
                </c:pt>
                <c:pt idx="2">
                  <c:v>63</c:v>
                </c:pt>
                <c:pt idx="3">
                  <c:v>62</c:v>
                </c:pt>
                <c:pt idx="4">
                  <c:v>47</c:v>
                </c:pt>
                <c:pt idx="5">
                  <c:v>42</c:v>
                </c:pt>
                <c:pt idx="6">
                  <c:v>55</c:v>
                </c:pt>
                <c:pt idx="7">
                  <c:v>42</c:v>
                </c:pt>
                <c:pt idx="8">
                  <c:v>63</c:v>
                </c:pt>
                <c:pt idx="9">
                  <c:v>45</c:v>
                </c:pt>
                <c:pt idx="10">
                  <c:v>43</c:v>
                </c:pt>
                <c:pt idx="11">
                  <c:v>62</c:v>
                </c:pt>
                <c:pt idx="12">
                  <c:v>76</c:v>
                </c:pt>
                <c:pt idx="13">
                  <c:v>57</c:v>
                </c:pt>
                <c:pt idx="14">
                  <c:v>38</c:v>
                </c:pt>
                <c:pt idx="15">
                  <c:v>67</c:v>
                </c:pt>
                <c:pt idx="16">
                  <c:v>51</c:v>
                </c:pt>
                <c:pt idx="17">
                  <c:v>46</c:v>
                </c:pt>
                <c:pt idx="18">
                  <c:v>50</c:v>
                </c:pt>
                <c:pt idx="19">
                  <c:v>34</c:v>
                </c:pt>
                <c:pt idx="20">
                  <c:v>41</c:v>
                </c:pt>
                <c:pt idx="21">
                  <c:v>20</c:v>
                </c:pt>
                <c:pt idx="22">
                  <c:v>50</c:v>
                </c:pt>
                <c:pt idx="23">
                  <c:v>24</c:v>
                </c:pt>
                <c:pt idx="24">
                  <c:v>11</c:v>
                </c:pt>
                <c:pt idx="25">
                  <c:v>21</c:v>
                </c:pt>
                <c:pt idx="26">
                  <c:v>29</c:v>
                </c:pt>
                <c:pt idx="27">
                  <c:v>28</c:v>
                </c:pt>
                <c:pt idx="28">
                  <c:v>19</c:v>
                </c:pt>
                <c:pt idx="29">
                  <c:v>15</c:v>
                </c:pt>
                <c:pt idx="30">
                  <c:v>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FE-FA4E-9134-E0A414587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5931392"/>
        <c:axId val="1206576624"/>
      </c:scatterChart>
      <c:valAx>
        <c:axId val="120593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6576624"/>
        <c:crosses val="autoZero"/>
        <c:crossBetween val="midCat"/>
      </c:valAx>
      <c:valAx>
        <c:axId val="12065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593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Pareto Chart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Pareto Chart</a:t>
          </a:r>
        </a:p>
      </cx:txPr>
    </cx:title>
    <cx:plotArea>
      <cx:plotAreaRegion>
        <cx:series layoutId="clusteredColumn" uniqueId="{FF4ED94F-B628-6442-B499-CBA212FC5050}">
          <cx:tx>
            <cx:txData>
              <cx:f>_xlchart.v1.1</cx:f>
              <cx:v>Frequency</cx:v>
            </cx:txData>
          </cx:tx>
          <cx:dataId val="0"/>
          <cx:layoutPr>
            <cx:aggregation/>
          </cx:layoutPr>
          <cx:axisId val="1"/>
        </cx:series>
        <cx:series layoutId="paretoLine" ownerIdx="0" uniqueId="{393015E2-A8F4-914E-BA89-8180D762B99D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698501</xdr:colOff>
      <xdr:row>5</xdr:row>
      <xdr:rowOff>169333</xdr:rowOff>
    </xdr:from>
    <xdr:to>
      <xdr:col>12</xdr:col>
      <xdr:colOff>52917</xdr:colOff>
      <xdr:row>24</xdr:row>
      <xdr:rowOff>59265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9D9F06A9-F4E3-0E4C-B7D3-106EF4B66D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7501" y="1375833"/>
              <a:ext cx="6364816" cy="438573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20277</xdr:colOff>
      <xdr:row>42</xdr:row>
      <xdr:rowOff>192314</xdr:rowOff>
    </xdr:from>
    <xdr:to>
      <xdr:col>12</xdr:col>
      <xdr:colOff>106438</xdr:colOff>
      <xdr:row>54</xdr:row>
      <xdr:rowOff>182851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5E6BBA-65B7-624B-BE04-6A5C69782A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133049</xdr:colOff>
      <xdr:row>71</xdr:row>
      <xdr:rowOff>85877</xdr:rowOff>
    </xdr:from>
    <xdr:to>
      <xdr:col>9</xdr:col>
      <xdr:colOff>562429</xdr:colOff>
      <xdr:row>84</xdr:row>
      <xdr:rowOff>131839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0D5A1F-7304-ED4E-B5BE-20734DA6A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254001</xdr:colOff>
      <xdr:row>88</xdr:row>
      <xdr:rowOff>169006</xdr:rowOff>
    </xdr:from>
    <xdr:to>
      <xdr:col>15</xdr:col>
      <xdr:colOff>129928</xdr:colOff>
      <xdr:row>102</xdr:row>
      <xdr:rowOff>160865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D9A1F7-DEC7-CD46-BF21-8AED579377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31</xdr:row>
      <xdr:rowOff>152400</xdr:rowOff>
    </xdr:from>
    <xdr:to>
      <xdr:col>19</xdr:col>
      <xdr:colOff>177800</xdr:colOff>
      <xdr:row>48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C896AB-3EDF-6246-B2FD-952A5C300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12700</xdr:colOff>
      <xdr:row>14</xdr:row>
      <xdr:rowOff>38100</xdr:rowOff>
    </xdr:from>
    <xdr:to>
      <xdr:col>19</xdr:col>
      <xdr:colOff>88900</xdr:colOff>
      <xdr:row>24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84DEBF-4584-DF4E-ABC1-B43211ACD3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122464</xdr:colOff>
      <xdr:row>5</xdr:row>
      <xdr:rowOff>175079</xdr:rowOff>
    </xdr:from>
    <xdr:to>
      <xdr:col>4</xdr:col>
      <xdr:colOff>3338285</xdr:colOff>
      <xdr:row>22</xdr:row>
      <xdr:rowOff>27215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B88296-3A83-9F46-8AF7-E053A4592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ECDEF-42B0-4040-BF23-ECFCE4F714E8}">
  <dimension ref="A1:H21"/>
  <sheetViews>
    <sheetView zoomScale="120" zoomScaleNormal="120" workbookViewId="0">
      <selection activeCell="D14" sqref="D14"/>
    </sheetView>
  </sheetViews>
  <sheetFormatPr baseColWidth="10" defaultRowHeight="16"/>
  <cols>
    <col min="1" max="1" width="14" bestFit="1" customWidth="1"/>
    <col min="3" max="3" width="26" bestFit="1" customWidth="1"/>
    <col min="5" max="5" width="12.33203125" bestFit="1" customWidth="1"/>
    <col min="6" max="6" width="14.6640625" bestFit="1" customWidth="1"/>
  </cols>
  <sheetData>
    <row r="1" spans="1:8" ht="19">
      <c r="A1" s="3" t="s">
        <v>9</v>
      </c>
      <c r="C1" s="2" t="s">
        <v>101</v>
      </c>
    </row>
    <row r="2" spans="1:8" ht="19">
      <c r="A2" s="1">
        <v>24</v>
      </c>
      <c r="C2" s="1" t="s">
        <v>96</v>
      </c>
    </row>
    <row r="3" spans="1:8" ht="19">
      <c r="A3" s="1">
        <v>35</v>
      </c>
    </row>
    <row r="4" spans="1:8" ht="19">
      <c r="A4" s="1">
        <v>17</v>
      </c>
      <c r="E4" s="5"/>
    </row>
    <row r="5" spans="1:8" ht="19">
      <c r="A5" s="1">
        <v>21</v>
      </c>
      <c r="C5" s="52" t="s">
        <v>10</v>
      </c>
      <c r="D5" s="53" t="s">
        <v>8</v>
      </c>
      <c r="E5" s="53" t="s">
        <v>11</v>
      </c>
      <c r="F5" s="54" t="s">
        <v>25</v>
      </c>
      <c r="H5" s="65" t="s">
        <v>98</v>
      </c>
    </row>
    <row r="6" spans="1:8" ht="19">
      <c r="A6" s="1">
        <v>24</v>
      </c>
      <c r="C6" s="55" t="s">
        <v>97</v>
      </c>
      <c r="D6" s="8">
        <v>0</v>
      </c>
      <c r="E6" s="56"/>
      <c r="F6" s="57"/>
    </row>
    <row r="7" spans="1:8" ht="19">
      <c r="A7" s="1">
        <v>37</v>
      </c>
      <c r="C7" s="58" t="s">
        <v>13</v>
      </c>
      <c r="D7" s="8">
        <v>3</v>
      </c>
      <c r="E7" s="56"/>
      <c r="F7" s="57"/>
    </row>
    <row r="8" spans="1:8" ht="19">
      <c r="A8" s="1">
        <v>26</v>
      </c>
      <c r="C8" s="58" t="s">
        <v>14</v>
      </c>
      <c r="D8" s="8">
        <v>6</v>
      </c>
      <c r="E8" s="56"/>
      <c r="F8" s="57"/>
    </row>
    <row r="9" spans="1:8" ht="19">
      <c r="A9" s="1">
        <v>46</v>
      </c>
      <c r="C9" s="58" t="s">
        <v>12</v>
      </c>
      <c r="D9" s="8">
        <v>5</v>
      </c>
      <c r="E9" s="56"/>
      <c r="F9" s="57"/>
      <c r="H9" s="65" t="s">
        <v>99</v>
      </c>
    </row>
    <row r="10" spans="1:8" ht="19">
      <c r="A10" s="1">
        <v>58</v>
      </c>
      <c r="C10" s="58" t="s">
        <v>15</v>
      </c>
      <c r="D10" s="8">
        <v>4</v>
      </c>
      <c r="E10" s="56"/>
      <c r="F10" s="57"/>
    </row>
    <row r="11" spans="1:8" ht="20" thickBot="1">
      <c r="A11" s="1">
        <v>30</v>
      </c>
      <c r="C11" s="59" t="s">
        <v>16</v>
      </c>
      <c r="D11" s="25">
        <v>2</v>
      </c>
      <c r="E11" s="63"/>
      <c r="F11" s="64"/>
    </row>
    <row r="12" spans="1:8" ht="20" thickTop="1">
      <c r="A12" s="1">
        <v>32</v>
      </c>
      <c r="C12" s="60" t="s">
        <v>2</v>
      </c>
      <c r="D12" s="61"/>
      <c r="E12" s="61"/>
      <c r="F12" s="62"/>
    </row>
    <row r="13" spans="1:8" ht="19">
      <c r="A13" s="1">
        <v>13</v>
      </c>
      <c r="H13" s="65" t="s">
        <v>100</v>
      </c>
    </row>
    <row r="14" spans="1:8" ht="19">
      <c r="A14" s="1">
        <v>12</v>
      </c>
    </row>
    <row r="15" spans="1:8" ht="19">
      <c r="A15" s="1">
        <v>38</v>
      </c>
    </row>
    <row r="16" spans="1:8" ht="19">
      <c r="A16" s="1">
        <v>41</v>
      </c>
    </row>
    <row r="17" spans="1:1" ht="19">
      <c r="A17" s="1">
        <v>43</v>
      </c>
    </row>
    <row r="18" spans="1:1" ht="19">
      <c r="A18" s="1">
        <v>44</v>
      </c>
    </row>
    <row r="19" spans="1:1" ht="19">
      <c r="A19" s="1">
        <v>27</v>
      </c>
    </row>
    <row r="20" spans="1:1" ht="19">
      <c r="A20" s="1">
        <v>53</v>
      </c>
    </row>
    <row r="21" spans="1:1" ht="19">
      <c r="A21" s="1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942DA-0B2D-3D41-A51D-0097935400E4}">
  <dimension ref="A1:H101"/>
  <sheetViews>
    <sheetView topLeftCell="B84" zoomScale="150" zoomScaleNormal="150" workbookViewId="0">
      <selection activeCell="F105" sqref="F105"/>
    </sheetView>
  </sheetViews>
  <sheetFormatPr baseColWidth="10" defaultRowHeight="16"/>
  <cols>
    <col min="3" max="3" width="17.6640625" customWidth="1"/>
  </cols>
  <sheetData>
    <row r="1" spans="1:4">
      <c r="A1" s="86" t="s">
        <v>547</v>
      </c>
    </row>
    <row r="2" spans="1:4">
      <c r="A2" s="88">
        <v>82</v>
      </c>
      <c r="B2" s="89" t="s">
        <v>553</v>
      </c>
      <c r="C2" t="s">
        <v>548</v>
      </c>
    </row>
    <row r="3" spans="1:4">
      <c r="A3" s="85">
        <v>90</v>
      </c>
      <c r="C3" t="s">
        <v>549</v>
      </c>
      <c r="D3">
        <f>AVERAGE(A2:A51)</f>
        <v>147.06</v>
      </c>
    </row>
    <row r="4" spans="1:4">
      <c r="A4" s="85">
        <v>95</v>
      </c>
      <c r="C4" t="s">
        <v>550</v>
      </c>
      <c r="D4">
        <f>_xlfn.STDEV.S(A2:A51)</f>
        <v>31.691375251101423</v>
      </c>
    </row>
    <row r="5" spans="1:4">
      <c r="A5" s="85">
        <v>96</v>
      </c>
    </row>
    <row r="6" spans="1:4">
      <c r="A6" s="85">
        <v>102</v>
      </c>
      <c r="C6" t="s">
        <v>551</v>
      </c>
      <c r="D6">
        <f>D3-3*D4</f>
        <v>51.98587424669573</v>
      </c>
    </row>
    <row r="7" spans="1:4">
      <c r="A7" s="85">
        <v>108</v>
      </c>
      <c r="C7" t="s">
        <v>552</v>
      </c>
      <c r="D7">
        <f>D3+3*D4</f>
        <v>242.13412575330426</v>
      </c>
    </row>
    <row r="8" spans="1:4">
      <c r="A8" s="85">
        <v>109</v>
      </c>
    </row>
    <row r="9" spans="1:4">
      <c r="A9" s="85">
        <v>111</v>
      </c>
      <c r="C9" t="s">
        <v>554</v>
      </c>
    </row>
    <row r="10" spans="1:4">
      <c r="A10" s="85">
        <v>114</v>
      </c>
      <c r="C10" t="s">
        <v>555</v>
      </c>
    </row>
    <row r="11" spans="1:4">
      <c r="A11" s="85">
        <v>116</v>
      </c>
      <c r="C11" t="s">
        <v>556</v>
      </c>
    </row>
    <row r="12" spans="1:4">
      <c r="A12" s="85">
        <v>119</v>
      </c>
      <c r="C12" t="s">
        <v>557</v>
      </c>
    </row>
    <row r="13" spans="1:4">
      <c r="A13" s="85">
        <v>123</v>
      </c>
    </row>
    <row r="14" spans="1:4">
      <c r="A14" s="85">
        <v>127</v>
      </c>
      <c r="C14" t="s">
        <v>558</v>
      </c>
    </row>
    <row r="15" spans="1:4">
      <c r="A15" s="85">
        <v>128</v>
      </c>
      <c r="C15" t="s">
        <v>549</v>
      </c>
      <c r="D15">
        <v>147.06</v>
      </c>
    </row>
    <row r="16" spans="1:4">
      <c r="A16" s="85">
        <v>129</v>
      </c>
      <c r="C16" t="s">
        <v>550</v>
      </c>
      <c r="D16">
        <v>31.691375251101423</v>
      </c>
    </row>
    <row r="17" spans="1:4">
      <c r="A17" s="85">
        <v>130</v>
      </c>
    </row>
    <row r="18" spans="1:4">
      <c r="A18" s="85">
        <v>130</v>
      </c>
      <c r="C18" s="89" t="s">
        <v>559</v>
      </c>
      <c r="D18" s="89">
        <v>82</v>
      </c>
    </row>
    <row r="19" spans="1:4">
      <c r="A19" s="85">
        <v>135</v>
      </c>
      <c r="C19" t="s">
        <v>560</v>
      </c>
      <c r="D19">
        <f>(D18-D15)/D16</f>
        <v>-2.0529244781745111</v>
      </c>
    </row>
    <row r="20" spans="1:4">
      <c r="A20" s="85">
        <v>137</v>
      </c>
    </row>
    <row r="21" spans="1:4">
      <c r="A21" s="85">
        <v>139</v>
      </c>
      <c r="C21" t="s">
        <v>561</v>
      </c>
    </row>
    <row r="22" spans="1:4">
      <c r="A22" s="85">
        <v>141</v>
      </c>
      <c r="C22" t="s">
        <v>562</v>
      </c>
    </row>
    <row r="23" spans="1:4">
      <c r="A23" s="85">
        <v>143</v>
      </c>
      <c r="C23" t="s">
        <v>563</v>
      </c>
    </row>
    <row r="24" spans="1:4">
      <c r="A24" s="85">
        <v>144</v>
      </c>
    </row>
    <row r="25" spans="1:4">
      <c r="A25" s="85">
        <v>147</v>
      </c>
      <c r="C25" t="s">
        <v>564</v>
      </c>
    </row>
    <row r="26" spans="1:4">
      <c r="A26" s="85">
        <v>148</v>
      </c>
    </row>
    <row r="27" spans="1:4">
      <c r="A27" s="85">
        <v>149</v>
      </c>
      <c r="C27" t="s">
        <v>565</v>
      </c>
    </row>
    <row r="28" spans="1:4">
      <c r="A28" s="85">
        <v>149</v>
      </c>
      <c r="C28" t="s">
        <v>566</v>
      </c>
    </row>
    <row r="29" spans="1:4">
      <c r="A29" s="85">
        <v>150</v>
      </c>
    </row>
    <row r="30" spans="1:4">
      <c r="A30" s="85">
        <v>151</v>
      </c>
      <c r="C30" t="s">
        <v>567</v>
      </c>
      <c r="D30">
        <v>15</v>
      </c>
    </row>
    <row r="31" spans="1:4" ht="17" thickBot="1">
      <c r="A31" s="85">
        <v>153</v>
      </c>
    </row>
    <row r="32" spans="1:4">
      <c r="A32" s="85">
        <v>154</v>
      </c>
      <c r="C32" s="61" t="s">
        <v>568</v>
      </c>
      <c r="D32" s="92" t="s">
        <v>569</v>
      </c>
    </row>
    <row r="33" spans="1:5">
      <c r="A33" s="85">
        <v>157</v>
      </c>
      <c r="C33" s="91" t="s">
        <v>580</v>
      </c>
      <c r="D33" s="93">
        <v>79.989999999999995</v>
      </c>
      <c r="E33" t="s">
        <v>581</v>
      </c>
    </row>
    <row r="34" spans="1:5">
      <c r="A34" s="87">
        <v>158</v>
      </c>
      <c r="C34" s="91" t="s">
        <v>570</v>
      </c>
      <c r="D34" s="93">
        <v>94.99</v>
      </c>
      <c r="E34" t="s">
        <v>571</v>
      </c>
    </row>
    <row r="35" spans="1:5">
      <c r="A35" s="85">
        <v>163</v>
      </c>
      <c r="C35" s="91" t="s">
        <v>572</v>
      </c>
      <c r="D35" s="93">
        <v>109.99</v>
      </c>
    </row>
    <row r="36" spans="1:5">
      <c r="A36" s="85">
        <v>165</v>
      </c>
      <c r="C36" s="91" t="s">
        <v>573</v>
      </c>
      <c r="D36" s="93">
        <v>124.99</v>
      </c>
    </row>
    <row r="37" spans="1:5">
      <c r="A37" s="85">
        <v>166</v>
      </c>
      <c r="C37" s="91" t="s">
        <v>574</v>
      </c>
      <c r="D37" s="93">
        <v>139.99</v>
      </c>
    </row>
    <row r="38" spans="1:5">
      <c r="A38" s="85">
        <v>167</v>
      </c>
      <c r="C38" s="91" t="s">
        <v>575</v>
      </c>
      <c r="D38" s="93">
        <v>154.99</v>
      </c>
    </row>
    <row r="39" spans="1:5">
      <c r="A39" s="85">
        <v>168</v>
      </c>
      <c r="C39" s="91" t="s">
        <v>576</v>
      </c>
      <c r="D39" s="93">
        <v>169.99</v>
      </c>
    </row>
    <row r="40" spans="1:5">
      <c r="A40" s="85">
        <v>171</v>
      </c>
      <c r="C40" s="91" t="s">
        <v>577</v>
      </c>
      <c r="D40" s="93">
        <v>184.99</v>
      </c>
    </row>
    <row r="41" spans="1:5">
      <c r="A41" s="85">
        <v>172</v>
      </c>
      <c r="C41" s="91" t="s">
        <v>578</v>
      </c>
      <c r="D41" s="93">
        <v>199.99</v>
      </c>
    </row>
    <row r="42" spans="1:5">
      <c r="A42" s="85">
        <v>175</v>
      </c>
      <c r="C42" s="91" t="s">
        <v>579</v>
      </c>
      <c r="D42" s="93">
        <v>214.99</v>
      </c>
    </row>
    <row r="43" spans="1:5" ht="17" thickBot="1">
      <c r="A43" s="85">
        <v>178</v>
      </c>
    </row>
    <row r="44" spans="1:5">
      <c r="A44" s="85">
        <v>183</v>
      </c>
      <c r="B44" s="61" t="s">
        <v>568</v>
      </c>
      <c r="C44" s="99" t="s">
        <v>569</v>
      </c>
      <c r="D44" s="99" t="s">
        <v>8</v>
      </c>
      <c r="E44" s="99" t="s">
        <v>25</v>
      </c>
    </row>
    <row r="45" spans="1:5">
      <c r="A45" s="85">
        <v>185</v>
      </c>
      <c r="B45" s="91" t="s">
        <v>580</v>
      </c>
      <c r="C45" s="94">
        <v>79.989999999999995</v>
      </c>
      <c r="D45" s="95">
        <v>0</v>
      </c>
      <c r="E45" s="96">
        <v>0</v>
      </c>
    </row>
    <row r="46" spans="1:5">
      <c r="A46" s="85">
        <v>187</v>
      </c>
      <c r="B46" s="91" t="s">
        <v>570</v>
      </c>
      <c r="C46" s="94">
        <v>94.99</v>
      </c>
      <c r="D46" s="95">
        <v>2</v>
      </c>
      <c r="E46" s="96">
        <v>0.04</v>
      </c>
    </row>
    <row r="47" spans="1:5">
      <c r="A47" s="85">
        <v>191</v>
      </c>
      <c r="B47" s="91" t="s">
        <v>572</v>
      </c>
      <c r="C47" s="94">
        <v>109.99</v>
      </c>
      <c r="D47" s="95">
        <v>5</v>
      </c>
      <c r="E47" s="96">
        <v>0.14000000000000001</v>
      </c>
    </row>
    <row r="48" spans="1:5">
      <c r="A48" s="85">
        <v>197</v>
      </c>
      <c r="B48" s="91" t="s">
        <v>573</v>
      </c>
      <c r="C48" s="94">
        <v>124.99</v>
      </c>
      <c r="D48" s="95">
        <v>5</v>
      </c>
      <c r="E48" s="96">
        <v>0.24</v>
      </c>
    </row>
    <row r="49" spans="1:8">
      <c r="A49" s="85">
        <v>202</v>
      </c>
      <c r="B49" s="91" t="s">
        <v>574</v>
      </c>
      <c r="C49" s="94">
        <v>139.99</v>
      </c>
      <c r="D49" s="95">
        <v>8</v>
      </c>
      <c r="E49" s="96">
        <v>0.4</v>
      </c>
    </row>
    <row r="50" spans="1:8">
      <c r="A50" s="85">
        <v>206</v>
      </c>
      <c r="B50" s="91" t="s">
        <v>575</v>
      </c>
      <c r="C50" s="94">
        <v>154.99</v>
      </c>
      <c r="D50" s="95">
        <v>11</v>
      </c>
      <c r="E50" s="96">
        <v>0.62</v>
      </c>
    </row>
    <row r="51" spans="1:8">
      <c r="A51" s="90">
        <v>213</v>
      </c>
      <c r="B51" s="91" t="s">
        <v>576</v>
      </c>
      <c r="C51" s="94">
        <v>169.99</v>
      </c>
      <c r="D51" s="95">
        <v>7</v>
      </c>
      <c r="E51" s="96">
        <v>0.76</v>
      </c>
    </row>
    <row r="52" spans="1:8">
      <c r="B52" s="91" t="s">
        <v>577</v>
      </c>
      <c r="C52" s="94">
        <v>184.99</v>
      </c>
      <c r="D52" s="95">
        <v>5</v>
      </c>
      <c r="E52" s="96">
        <v>0.86</v>
      </c>
    </row>
    <row r="53" spans="1:8">
      <c r="B53" s="91" t="s">
        <v>578</v>
      </c>
      <c r="C53" s="94">
        <v>199.99</v>
      </c>
      <c r="D53" s="95">
        <v>4</v>
      </c>
      <c r="E53" s="96">
        <v>0.94</v>
      </c>
    </row>
    <row r="54" spans="1:8">
      <c r="B54" s="91" t="s">
        <v>579</v>
      </c>
      <c r="C54" s="94">
        <v>214.99</v>
      </c>
      <c r="D54" s="95">
        <v>3</v>
      </c>
      <c r="E54" s="96">
        <v>1</v>
      </c>
    </row>
    <row r="55" spans="1:8" ht="17" thickBot="1">
      <c r="C55" s="97" t="s">
        <v>582</v>
      </c>
      <c r="D55" s="97">
        <v>0</v>
      </c>
      <c r="E55" s="98">
        <v>1</v>
      </c>
    </row>
    <row r="56" spans="1:8" ht="17" thickBot="1"/>
    <row r="57" spans="1:8">
      <c r="C57" s="61" t="s">
        <v>568</v>
      </c>
      <c r="D57" s="99" t="s">
        <v>8</v>
      </c>
      <c r="E57" t="s">
        <v>583</v>
      </c>
      <c r="H57" t="s">
        <v>584</v>
      </c>
    </row>
    <row r="58" spans="1:8">
      <c r="C58" s="91" t="s">
        <v>580</v>
      </c>
      <c r="D58" s="95">
        <v>0</v>
      </c>
      <c r="E58" s="102">
        <f>D58/$D$68</f>
        <v>0</v>
      </c>
      <c r="H58" t="s">
        <v>585</v>
      </c>
    </row>
    <row r="59" spans="1:8">
      <c r="C59" s="91" t="s">
        <v>570</v>
      </c>
      <c r="D59" s="95">
        <v>2</v>
      </c>
      <c r="E59" s="102">
        <f t="shared" ref="E59:E67" si="0">D59/$D$68</f>
        <v>0.04</v>
      </c>
    </row>
    <row r="60" spans="1:8">
      <c r="C60" s="91" t="s">
        <v>572</v>
      </c>
      <c r="D60" s="95">
        <v>5</v>
      </c>
      <c r="E60" s="102">
        <f t="shared" si="0"/>
        <v>0.1</v>
      </c>
    </row>
    <row r="61" spans="1:8">
      <c r="C61" s="91" t="s">
        <v>573</v>
      </c>
      <c r="D61" s="95">
        <v>5</v>
      </c>
      <c r="E61" s="102">
        <f t="shared" si="0"/>
        <v>0.1</v>
      </c>
    </row>
    <row r="62" spans="1:8">
      <c r="C62" s="91" t="s">
        <v>574</v>
      </c>
      <c r="D62" s="95">
        <v>8</v>
      </c>
      <c r="E62" s="102">
        <f>D62/$D$68</f>
        <v>0.16</v>
      </c>
    </row>
    <row r="63" spans="1:8">
      <c r="C63" s="91" t="s">
        <v>575</v>
      </c>
      <c r="D63" s="95">
        <v>11</v>
      </c>
      <c r="E63" s="102">
        <f t="shared" si="0"/>
        <v>0.22</v>
      </c>
    </row>
    <row r="64" spans="1:8">
      <c r="C64" s="91" t="s">
        <v>576</v>
      </c>
      <c r="D64" s="95">
        <v>7</v>
      </c>
      <c r="E64" s="102">
        <f t="shared" si="0"/>
        <v>0.14000000000000001</v>
      </c>
    </row>
    <row r="65" spans="3:5">
      <c r="C65" s="91" t="s">
        <v>577</v>
      </c>
      <c r="D65" s="95">
        <v>5</v>
      </c>
      <c r="E65" s="102">
        <f t="shared" si="0"/>
        <v>0.1</v>
      </c>
    </row>
    <row r="66" spans="3:5">
      <c r="C66" s="91" t="s">
        <v>578</v>
      </c>
      <c r="D66" s="95">
        <v>4</v>
      </c>
      <c r="E66" s="102">
        <f t="shared" si="0"/>
        <v>0.08</v>
      </c>
    </row>
    <row r="67" spans="3:5" ht="17" thickBot="1">
      <c r="C67" s="100" t="s">
        <v>579</v>
      </c>
      <c r="D67" s="101">
        <v>3</v>
      </c>
      <c r="E67" s="102">
        <f t="shared" si="0"/>
        <v>0.06</v>
      </c>
    </row>
    <row r="68" spans="3:5" ht="17" thickTop="1">
      <c r="C68" s="91" t="s">
        <v>2</v>
      </c>
      <c r="D68">
        <f>SUM(D58:D67)</f>
        <v>50</v>
      </c>
    </row>
    <row r="69" spans="3:5">
      <c r="D69">
        <f>COUNT(A2:A51)</f>
        <v>50</v>
      </c>
    </row>
    <row r="71" spans="3:5">
      <c r="C71" s="61" t="s">
        <v>568</v>
      </c>
      <c r="D71" t="s">
        <v>583</v>
      </c>
    </row>
    <row r="72" spans="3:5">
      <c r="C72" s="91" t="s">
        <v>580</v>
      </c>
      <c r="D72" s="103">
        <v>0</v>
      </c>
    </row>
    <row r="73" spans="3:5">
      <c r="C73" s="91" t="s">
        <v>570</v>
      </c>
      <c r="D73" s="103">
        <v>0.04</v>
      </c>
    </row>
    <row r="74" spans="3:5">
      <c r="C74" s="91" t="s">
        <v>572</v>
      </c>
      <c r="D74" s="103">
        <v>0.1</v>
      </c>
    </row>
    <row r="75" spans="3:5">
      <c r="C75" s="91" t="s">
        <v>573</v>
      </c>
      <c r="D75" s="103">
        <v>0.1</v>
      </c>
    </row>
    <row r="76" spans="3:5">
      <c r="C76" s="91" t="s">
        <v>574</v>
      </c>
      <c r="D76" s="103">
        <v>0.16</v>
      </c>
    </row>
    <row r="77" spans="3:5">
      <c r="C77" s="91" t="s">
        <v>575</v>
      </c>
      <c r="D77" s="103">
        <v>0.22</v>
      </c>
    </row>
    <row r="78" spans="3:5">
      <c r="C78" s="91" t="s">
        <v>576</v>
      </c>
      <c r="D78" s="103">
        <v>0.14000000000000001</v>
      </c>
    </row>
    <row r="79" spans="3:5">
      <c r="C79" s="91" t="s">
        <v>577</v>
      </c>
      <c r="D79" s="103">
        <v>0.1</v>
      </c>
    </row>
    <row r="80" spans="3:5">
      <c r="C80" s="91" t="s">
        <v>578</v>
      </c>
      <c r="D80" s="103">
        <v>0.08</v>
      </c>
    </row>
    <row r="81" spans="2:8" ht="17" thickBot="1">
      <c r="C81" s="100" t="s">
        <v>579</v>
      </c>
      <c r="D81" s="103">
        <v>0.06</v>
      </c>
    </row>
    <row r="82" spans="2:8" ht="17" thickTop="1"/>
    <row r="88" spans="2:8">
      <c r="B88" t="s">
        <v>586</v>
      </c>
    </row>
    <row r="89" spans="2:8" ht="17" thickBot="1"/>
    <row r="90" spans="2:8">
      <c r="C90" s="99" t="s">
        <v>569</v>
      </c>
      <c r="D90" s="99" t="s">
        <v>8</v>
      </c>
      <c r="E90" s="99" t="s">
        <v>25</v>
      </c>
      <c r="F90" s="99" t="s">
        <v>569</v>
      </c>
      <c r="G90" s="99" t="s">
        <v>8</v>
      </c>
      <c r="H90" s="99" t="s">
        <v>25</v>
      </c>
    </row>
    <row r="91" spans="2:8">
      <c r="C91" s="94">
        <v>79.989999999999995</v>
      </c>
      <c r="D91" s="95">
        <v>0</v>
      </c>
      <c r="E91" s="96">
        <v>0</v>
      </c>
      <c r="F91" s="94">
        <v>154.99</v>
      </c>
      <c r="G91" s="95">
        <v>11</v>
      </c>
      <c r="H91" s="96">
        <v>0.22</v>
      </c>
    </row>
    <row r="92" spans="2:8">
      <c r="C92" s="94">
        <v>94.99</v>
      </c>
      <c r="D92" s="95">
        <v>2</v>
      </c>
      <c r="E92" s="96">
        <v>0.04</v>
      </c>
      <c r="F92" s="94">
        <v>139.99</v>
      </c>
      <c r="G92" s="95">
        <v>8</v>
      </c>
      <c r="H92" s="96">
        <v>0.38</v>
      </c>
    </row>
    <row r="93" spans="2:8">
      <c r="C93" s="94">
        <v>109.99</v>
      </c>
      <c r="D93" s="95">
        <v>5</v>
      </c>
      <c r="E93" s="96">
        <v>0.14000000000000001</v>
      </c>
      <c r="F93" s="94">
        <v>169.99</v>
      </c>
      <c r="G93" s="95">
        <v>7</v>
      </c>
      <c r="H93" s="96">
        <v>0.52</v>
      </c>
    </row>
    <row r="94" spans="2:8">
      <c r="C94" s="94">
        <v>124.99</v>
      </c>
      <c r="D94" s="95">
        <v>5</v>
      </c>
      <c r="E94" s="96">
        <v>0.24</v>
      </c>
      <c r="F94" s="94">
        <v>109.99</v>
      </c>
      <c r="G94" s="95">
        <v>5</v>
      </c>
      <c r="H94" s="96">
        <v>0.62</v>
      </c>
    </row>
    <row r="95" spans="2:8">
      <c r="C95" s="94">
        <v>139.99</v>
      </c>
      <c r="D95" s="95">
        <v>8</v>
      </c>
      <c r="E95" s="96">
        <v>0.4</v>
      </c>
      <c r="F95" s="94">
        <v>124.99</v>
      </c>
      <c r="G95" s="95">
        <v>5</v>
      </c>
      <c r="H95" s="96">
        <v>0.72</v>
      </c>
    </row>
    <row r="96" spans="2:8">
      <c r="C96" s="94">
        <v>154.99</v>
      </c>
      <c r="D96" s="95">
        <v>11</v>
      </c>
      <c r="E96" s="96">
        <v>0.62</v>
      </c>
      <c r="F96" s="94">
        <v>184.99</v>
      </c>
      <c r="G96" s="95">
        <v>5</v>
      </c>
      <c r="H96" s="96">
        <v>0.82</v>
      </c>
    </row>
    <row r="97" spans="3:8">
      <c r="C97" s="94">
        <v>169.99</v>
      </c>
      <c r="D97" s="95">
        <v>7</v>
      </c>
      <c r="E97" s="96">
        <v>0.76</v>
      </c>
      <c r="F97" s="94">
        <v>199.99</v>
      </c>
      <c r="G97" s="95">
        <v>4</v>
      </c>
      <c r="H97" s="96">
        <v>0.9</v>
      </c>
    </row>
    <row r="98" spans="3:8">
      <c r="C98" s="94">
        <v>184.99</v>
      </c>
      <c r="D98" s="95">
        <v>5</v>
      </c>
      <c r="E98" s="96">
        <v>0.86</v>
      </c>
      <c r="F98" s="94">
        <v>214.99</v>
      </c>
      <c r="G98" s="95">
        <v>3</v>
      </c>
      <c r="H98" s="96">
        <v>0.96</v>
      </c>
    </row>
    <row r="99" spans="3:8">
      <c r="C99" s="94">
        <v>199.99</v>
      </c>
      <c r="D99" s="95">
        <v>4</v>
      </c>
      <c r="E99" s="96">
        <v>0.94</v>
      </c>
      <c r="F99" s="94">
        <v>94.99</v>
      </c>
      <c r="G99" s="95">
        <v>2</v>
      </c>
      <c r="H99" s="96">
        <v>1</v>
      </c>
    </row>
    <row r="100" spans="3:8">
      <c r="C100" s="94">
        <v>214.99</v>
      </c>
      <c r="D100" s="95">
        <v>3</v>
      </c>
      <c r="E100" s="96">
        <v>1</v>
      </c>
      <c r="F100" s="94">
        <v>79.989999999999995</v>
      </c>
      <c r="G100" s="95">
        <v>0</v>
      </c>
      <c r="H100" s="96">
        <v>1</v>
      </c>
    </row>
    <row r="101" spans="3:8" ht="17" thickBot="1">
      <c r="C101" s="97" t="s">
        <v>582</v>
      </c>
      <c r="D101" s="97">
        <v>0</v>
      </c>
      <c r="E101" s="98">
        <v>1</v>
      </c>
      <c r="F101" s="104" t="s">
        <v>582</v>
      </c>
      <c r="G101" s="97">
        <v>0</v>
      </c>
      <c r="H101" s="98">
        <v>1</v>
      </c>
    </row>
  </sheetData>
  <sortState xmlns:xlrd2="http://schemas.microsoft.com/office/spreadsheetml/2017/richdata2" ref="F91:G101">
    <sortCondition descending="1" ref="G9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26D21-A942-4FA9-905D-C1DC73BE7C31}">
  <dimension ref="A1:I201"/>
  <sheetViews>
    <sheetView zoomScale="120" zoomScaleNormal="120" workbookViewId="0">
      <selection activeCell="G8" sqref="G8"/>
    </sheetView>
  </sheetViews>
  <sheetFormatPr baseColWidth="10" defaultColWidth="8.83203125" defaultRowHeight="19"/>
  <cols>
    <col min="1" max="2" width="8.6640625" style="1" customWidth="1"/>
    <col min="3" max="3" width="10" style="1" customWidth="1"/>
    <col min="4" max="5" width="9" style="1"/>
    <col min="6" max="8" width="8.83203125" style="1"/>
    <col min="9" max="9" width="12.33203125" style="1" bestFit="1" customWidth="1"/>
    <col min="10" max="10" width="15" style="1" bestFit="1" customWidth="1"/>
    <col min="11" max="11" width="16" style="1" bestFit="1" customWidth="1"/>
    <col min="12" max="16384" width="8.83203125" style="1"/>
  </cols>
  <sheetData>
    <row r="1" spans="1:9">
      <c r="A1" s="5" t="s">
        <v>18</v>
      </c>
      <c r="B1" s="5"/>
      <c r="C1" s="1" t="s">
        <v>92</v>
      </c>
    </row>
    <row r="2" spans="1:9">
      <c r="A2" s="1" t="s">
        <v>20</v>
      </c>
      <c r="C2" s="1" t="s">
        <v>93</v>
      </c>
    </row>
    <row r="3" spans="1:9">
      <c r="A3" s="1" t="s">
        <v>7</v>
      </c>
      <c r="D3" s="1" t="s">
        <v>29</v>
      </c>
      <c r="F3" s="17"/>
    </row>
    <row r="4" spans="1:9">
      <c r="A4" s="1" t="s">
        <v>6</v>
      </c>
      <c r="F4" s="2"/>
    </row>
    <row r="5" spans="1:9">
      <c r="A5" s="1" t="s">
        <v>20</v>
      </c>
      <c r="C5" s="49" t="s">
        <v>94</v>
      </c>
    </row>
    <row r="6" spans="1:9" ht="20" thickBot="1">
      <c r="A6" s="1" t="s">
        <v>20</v>
      </c>
    </row>
    <row r="7" spans="1:9">
      <c r="A7" s="1" t="s">
        <v>7</v>
      </c>
      <c r="C7" s="39" t="s">
        <v>22</v>
      </c>
      <c r="D7" s="40" t="s">
        <v>23</v>
      </c>
      <c r="E7" s="41" t="s">
        <v>24</v>
      </c>
    </row>
    <row r="8" spans="1:9">
      <c r="A8" s="1" t="s">
        <v>20</v>
      </c>
      <c r="C8" s="42" t="s">
        <v>7</v>
      </c>
      <c r="D8" s="4"/>
      <c r="E8" s="43"/>
    </row>
    <row r="9" spans="1:9">
      <c r="A9" s="1" t="s">
        <v>19</v>
      </c>
      <c r="C9" s="42" t="s">
        <v>19</v>
      </c>
      <c r="D9" s="4"/>
      <c r="E9" s="43"/>
    </row>
    <row r="10" spans="1:9">
      <c r="A10" s="1" t="s">
        <v>19</v>
      </c>
      <c r="C10" s="42" t="s">
        <v>6</v>
      </c>
      <c r="D10" s="4"/>
      <c r="E10" s="43"/>
    </row>
    <row r="11" spans="1:9">
      <c r="A11" s="1" t="s">
        <v>7</v>
      </c>
      <c r="C11" s="42" t="s">
        <v>20</v>
      </c>
      <c r="D11" s="4"/>
      <c r="E11" s="43"/>
    </row>
    <row r="12" spans="1:9" ht="20" thickBot="1">
      <c r="A12" s="1" t="s">
        <v>7</v>
      </c>
      <c r="C12" s="44" t="s">
        <v>21</v>
      </c>
      <c r="D12" s="26"/>
      <c r="E12" s="45"/>
      <c r="I12" s="18"/>
    </row>
    <row r="13" spans="1:9" ht="21" thickTop="1" thickBot="1">
      <c r="A13" s="1" t="s">
        <v>7</v>
      </c>
      <c r="C13" s="46" t="s">
        <v>17</v>
      </c>
      <c r="D13" s="47"/>
      <c r="E13" s="48"/>
    </row>
    <row r="14" spans="1:9">
      <c r="A14" s="1" t="s">
        <v>7</v>
      </c>
      <c r="E14" s="24"/>
    </row>
    <row r="15" spans="1:9">
      <c r="A15" s="1" t="s">
        <v>7</v>
      </c>
      <c r="C15" s="51" t="s">
        <v>95</v>
      </c>
    </row>
    <row r="16" spans="1:9">
      <c r="A16" s="1" t="s">
        <v>7</v>
      </c>
    </row>
    <row r="17" spans="1:1">
      <c r="A17" s="1" t="s">
        <v>20</v>
      </c>
    </row>
    <row r="18" spans="1:1">
      <c r="A18" s="1" t="s">
        <v>20</v>
      </c>
    </row>
    <row r="19" spans="1:1">
      <c r="A19" s="1" t="s">
        <v>6</v>
      </c>
    </row>
    <row r="20" spans="1:1">
      <c r="A20" s="1" t="s">
        <v>20</v>
      </c>
    </row>
    <row r="21" spans="1:1">
      <c r="A21" s="1" t="s">
        <v>7</v>
      </c>
    </row>
    <row r="22" spans="1:1">
      <c r="A22" s="1" t="s">
        <v>7</v>
      </c>
    </row>
    <row r="23" spans="1:1">
      <c r="A23" s="1" t="s">
        <v>20</v>
      </c>
    </row>
    <row r="24" spans="1:1">
      <c r="A24" s="1" t="s">
        <v>19</v>
      </c>
    </row>
    <row r="25" spans="1:1">
      <c r="A25" s="1" t="s">
        <v>7</v>
      </c>
    </row>
    <row r="26" spans="1:1">
      <c r="A26" s="1" t="s">
        <v>19</v>
      </c>
    </row>
    <row r="27" spans="1:1">
      <c r="A27" s="1" t="s">
        <v>7</v>
      </c>
    </row>
    <row r="28" spans="1:1">
      <c r="A28" s="1" t="s">
        <v>6</v>
      </c>
    </row>
    <row r="29" spans="1:1">
      <c r="A29" s="1" t="s">
        <v>6</v>
      </c>
    </row>
    <row r="30" spans="1:1">
      <c r="A30" s="1" t="s">
        <v>20</v>
      </c>
    </row>
    <row r="31" spans="1:1">
      <c r="A31" s="1" t="s">
        <v>7</v>
      </c>
    </row>
    <row r="32" spans="1:1">
      <c r="A32" s="1" t="s">
        <v>6</v>
      </c>
    </row>
    <row r="33" spans="1:1">
      <c r="A33" s="1" t="s">
        <v>6</v>
      </c>
    </row>
    <row r="34" spans="1:1">
      <c r="A34" s="1" t="s">
        <v>7</v>
      </c>
    </row>
    <row r="35" spans="1:1">
      <c r="A35" s="1" t="s">
        <v>7</v>
      </c>
    </row>
    <row r="36" spans="1:1">
      <c r="A36" s="1" t="s">
        <v>21</v>
      </c>
    </row>
    <row r="37" spans="1:1">
      <c r="A37" s="1" t="s">
        <v>20</v>
      </c>
    </row>
    <row r="38" spans="1:1">
      <c r="A38" s="1" t="s">
        <v>20</v>
      </c>
    </row>
    <row r="39" spans="1:1">
      <c r="A39" s="1" t="s">
        <v>7</v>
      </c>
    </row>
    <row r="40" spans="1:1">
      <c r="A40" s="1" t="s">
        <v>7</v>
      </c>
    </row>
    <row r="41" spans="1:1">
      <c r="A41" s="1" t="s">
        <v>19</v>
      </c>
    </row>
    <row r="42" spans="1:1">
      <c r="A42" s="1" t="s">
        <v>7</v>
      </c>
    </row>
    <row r="43" spans="1:1">
      <c r="A43" s="1" t="s">
        <v>7</v>
      </c>
    </row>
    <row r="44" spans="1:1">
      <c r="A44" s="1" t="s">
        <v>7</v>
      </c>
    </row>
    <row r="45" spans="1:1">
      <c r="A45" s="1" t="s">
        <v>19</v>
      </c>
    </row>
    <row r="46" spans="1:1">
      <c r="A46" s="1" t="s">
        <v>7</v>
      </c>
    </row>
    <row r="47" spans="1:1">
      <c r="A47" s="1" t="s">
        <v>7</v>
      </c>
    </row>
    <row r="48" spans="1:1">
      <c r="A48" s="1" t="s">
        <v>19</v>
      </c>
    </row>
    <row r="49" spans="1:1">
      <c r="A49" s="1" t="s">
        <v>20</v>
      </c>
    </row>
    <row r="50" spans="1:1">
      <c r="A50" s="1" t="s">
        <v>20</v>
      </c>
    </row>
    <row r="51" spans="1:1">
      <c r="A51" s="1" t="s">
        <v>7</v>
      </c>
    </row>
    <row r="52" spans="1:1">
      <c r="A52" s="1" t="s">
        <v>19</v>
      </c>
    </row>
    <row r="53" spans="1:1">
      <c r="A53" s="1" t="s">
        <v>7</v>
      </c>
    </row>
    <row r="54" spans="1:1">
      <c r="A54" s="1" t="s">
        <v>19</v>
      </c>
    </row>
    <row r="55" spans="1:1">
      <c r="A55" s="1" t="s">
        <v>20</v>
      </c>
    </row>
    <row r="56" spans="1:1">
      <c r="A56" s="1" t="s">
        <v>7</v>
      </c>
    </row>
    <row r="57" spans="1:1">
      <c r="A57" s="1" t="s">
        <v>7</v>
      </c>
    </row>
    <row r="58" spans="1:1">
      <c r="A58" s="1" t="s">
        <v>20</v>
      </c>
    </row>
    <row r="59" spans="1:1">
      <c r="A59" s="1" t="s">
        <v>7</v>
      </c>
    </row>
    <row r="60" spans="1:1">
      <c r="A60" s="1" t="s">
        <v>6</v>
      </c>
    </row>
    <row r="61" spans="1:1">
      <c r="A61" s="1" t="s">
        <v>20</v>
      </c>
    </row>
    <row r="62" spans="1:1">
      <c r="A62" s="1" t="s">
        <v>6</v>
      </c>
    </row>
    <row r="63" spans="1:1">
      <c r="A63" s="1" t="s">
        <v>19</v>
      </c>
    </row>
    <row r="64" spans="1:1">
      <c r="A64" s="1" t="s">
        <v>7</v>
      </c>
    </row>
    <row r="65" spans="1:1">
      <c r="A65" s="1" t="s">
        <v>7</v>
      </c>
    </row>
    <row r="66" spans="1:1">
      <c r="A66" s="1" t="s">
        <v>20</v>
      </c>
    </row>
    <row r="67" spans="1:1">
      <c r="A67" s="1" t="s">
        <v>6</v>
      </c>
    </row>
    <row r="68" spans="1:1">
      <c r="A68" s="1" t="s">
        <v>20</v>
      </c>
    </row>
    <row r="69" spans="1:1">
      <c r="A69" s="1" t="s">
        <v>6</v>
      </c>
    </row>
    <row r="70" spans="1:1">
      <c r="A70" s="1" t="s">
        <v>7</v>
      </c>
    </row>
    <row r="71" spans="1:1">
      <c r="A71" s="1" t="s">
        <v>20</v>
      </c>
    </row>
    <row r="72" spans="1:1">
      <c r="A72" s="1" t="s">
        <v>7</v>
      </c>
    </row>
    <row r="73" spans="1:1">
      <c r="A73" s="1" t="s">
        <v>6</v>
      </c>
    </row>
    <row r="74" spans="1:1">
      <c r="A74" s="1" t="s">
        <v>20</v>
      </c>
    </row>
    <row r="75" spans="1:1">
      <c r="A75" s="1" t="s">
        <v>21</v>
      </c>
    </row>
    <row r="76" spans="1:1">
      <c r="A76" s="1" t="s">
        <v>19</v>
      </c>
    </row>
    <row r="77" spans="1:1">
      <c r="A77" s="1" t="s">
        <v>6</v>
      </c>
    </row>
    <row r="78" spans="1:1">
      <c r="A78" s="1" t="s">
        <v>6</v>
      </c>
    </row>
    <row r="79" spans="1:1">
      <c r="A79" s="1" t="s">
        <v>7</v>
      </c>
    </row>
    <row r="80" spans="1:1">
      <c r="A80" s="1" t="s">
        <v>6</v>
      </c>
    </row>
    <row r="81" spans="1:1">
      <c r="A81" s="1" t="s">
        <v>7</v>
      </c>
    </row>
    <row r="82" spans="1:1">
      <c r="A82" s="1" t="s">
        <v>6</v>
      </c>
    </row>
    <row r="83" spans="1:1">
      <c r="A83" s="1" t="s">
        <v>7</v>
      </c>
    </row>
    <row r="84" spans="1:1">
      <c r="A84" s="1" t="s">
        <v>7</v>
      </c>
    </row>
    <row r="85" spans="1:1">
      <c r="A85" s="1" t="s">
        <v>7</v>
      </c>
    </row>
    <row r="86" spans="1:1">
      <c r="A86" s="1" t="s">
        <v>7</v>
      </c>
    </row>
    <row r="87" spans="1:1">
      <c r="A87" s="1" t="s">
        <v>7</v>
      </c>
    </row>
    <row r="88" spans="1:1">
      <c r="A88" s="1" t="s">
        <v>20</v>
      </c>
    </row>
    <row r="89" spans="1:1">
      <c r="A89" s="1" t="s">
        <v>20</v>
      </c>
    </row>
    <row r="90" spans="1:1">
      <c r="A90" s="1" t="s">
        <v>20</v>
      </c>
    </row>
    <row r="91" spans="1:1">
      <c r="A91" s="1" t="s">
        <v>7</v>
      </c>
    </row>
    <row r="92" spans="1:1">
      <c r="A92" s="1" t="s">
        <v>7</v>
      </c>
    </row>
    <row r="93" spans="1:1">
      <c r="A93" s="1" t="s">
        <v>7</v>
      </c>
    </row>
    <row r="94" spans="1:1">
      <c r="A94" s="1" t="s">
        <v>6</v>
      </c>
    </row>
    <row r="95" spans="1:1">
      <c r="A95" s="1" t="s">
        <v>7</v>
      </c>
    </row>
    <row r="96" spans="1:1">
      <c r="A96" s="1" t="s">
        <v>6</v>
      </c>
    </row>
    <row r="97" spans="1:1">
      <c r="A97" s="1" t="s">
        <v>7</v>
      </c>
    </row>
    <row r="98" spans="1:1">
      <c r="A98" s="1" t="s">
        <v>6</v>
      </c>
    </row>
    <row r="99" spans="1:1">
      <c r="A99" s="1" t="s">
        <v>6</v>
      </c>
    </row>
    <row r="100" spans="1:1">
      <c r="A100" s="1" t="s">
        <v>7</v>
      </c>
    </row>
    <row r="101" spans="1:1">
      <c r="A101" s="1" t="s">
        <v>19</v>
      </c>
    </row>
    <row r="102" spans="1:1">
      <c r="A102" s="1" t="s">
        <v>7</v>
      </c>
    </row>
    <row r="103" spans="1:1">
      <c r="A103" s="1" t="s">
        <v>6</v>
      </c>
    </row>
    <row r="104" spans="1:1">
      <c r="A104" s="1" t="s">
        <v>7</v>
      </c>
    </row>
    <row r="105" spans="1:1">
      <c r="A105" s="1" t="s">
        <v>19</v>
      </c>
    </row>
    <row r="106" spans="1:1">
      <c r="A106" s="1" t="s">
        <v>19</v>
      </c>
    </row>
    <row r="107" spans="1:1">
      <c r="A107" s="1" t="s">
        <v>19</v>
      </c>
    </row>
    <row r="108" spans="1:1">
      <c r="A108" s="1" t="s">
        <v>20</v>
      </c>
    </row>
    <row r="109" spans="1:1">
      <c r="A109" s="1" t="s">
        <v>7</v>
      </c>
    </row>
    <row r="110" spans="1:1">
      <c r="A110" s="1" t="s">
        <v>20</v>
      </c>
    </row>
    <row r="111" spans="1:1">
      <c r="A111" s="1" t="s">
        <v>20</v>
      </c>
    </row>
    <row r="112" spans="1:1">
      <c r="A112" s="1" t="s">
        <v>20</v>
      </c>
    </row>
    <row r="113" spans="1:1">
      <c r="A113" s="1" t="s">
        <v>20</v>
      </c>
    </row>
    <row r="114" spans="1:1">
      <c r="A114" s="1" t="s">
        <v>20</v>
      </c>
    </row>
    <row r="115" spans="1:1">
      <c r="A115" s="1" t="s">
        <v>7</v>
      </c>
    </row>
    <row r="116" spans="1:1">
      <c r="A116" s="1" t="s">
        <v>19</v>
      </c>
    </row>
    <row r="117" spans="1:1">
      <c r="A117" s="1" t="s">
        <v>6</v>
      </c>
    </row>
    <row r="118" spans="1:1">
      <c r="A118" s="1" t="s">
        <v>7</v>
      </c>
    </row>
    <row r="119" spans="1:1">
      <c r="A119" s="1" t="s">
        <v>21</v>
      </c>
    </row>
    <row r="120" spans="1:1">
      <c r="A120" s="1" t="s">
        <v>20</v>
      </c>
    </row>
    <row r="121" spans="1:1">
      <c r="A121" s="1" t="s">
        <v>20</v>
      </c>
    </row>
    <row r="122" spans="1:1">
      <c r="A122" s="1" t="s">
        <v>7</v>
      </c>
    </row>
    <row r="123" spans="1:1">
      <c r="A123" s="1" t="s">
        <v>7</v>
      </c>
    </row>
    <row r="124" spans="1:1">
      <c r="A124" s="1" t="s">
        <v>7</v>
      </c>
    </row>
    <row r="125" spans="1:1">
      <c r="A125" s="1" t="s">
        <v>19</v>
      </c>
    </row>
    <row r="126" spans="1:1">
      <c r="A126" s="1" t="s">
        <v>19</v>
      </c>
    </row>
    <row r="127" spans="1:1">
      <c r="A127" s="1" t="s">
        <v>20</v>
      </c>
    </row>
    <row r="128" spans="1:1">
      <c r="A128" s="1" t="s">
        <v>21</v>
      </c>
    </row>
    <row r="129" spans="1:1">
      <c r="A129" s="1" t="s">
        <v>6</v>
      </c>
    </row>
    <row r="130" spans="1:1">
      <c r="A130" s="1" t="s">
        <v>7</v>
      </c>
    </row>
    <row r="131" spans="1:1">
      <c r="A131" s="1" t="s">
        <v>6</v>
      </c>
    </row>
    <row r="132" spans="1:1">
      <c r="A132" s="1" t="s">
        <v>7</v>
      </c>
    </row>
    <row r="133" spans="1:1">
      <c r="A133" s="1" t="s">
        <v>20</v>
      </c>
    </row>
    <row r="134" spans="1:1">
      <c r="A134" s="1" t="s">
        <v>20</v>
      </c>
    </row>
    <row r="135" spans="1:1">
      <c r="A135" s="1" t="s">
        <v>20</v>
      </c>
    </row>
    <row r="136" spans="1:1">
      <c r="A136" s="1" t="s">
        <v>21</v>
      </c>
    </row>
    <row r="137" spans="1:1">
      <c r="A137" s="1" t="s">
        <v>19</v>
      </c>
    </row>
    <row r="138" spans="1:1">
      <c r="A138" s="1" t="s">
        <v>20</v>
      </c>
    </row>
    <row r="139" spans="1:1">
      <c r="A139" s="1" t="s">
        <v>7</v>
      </c>
    </row>
    <row r="140" spans="1:1">
      <c r="A140" s="1" t="s">
        <v>6</v>
      </c>
    </row>
    <row r="141" spans="1:1">
      <c r="A141" s="1" t="s">
        <v>20</v>
      </c>
    </row>
    <row r="142" spans="1:1">
      <c r="A142" s="1" t="s">
        <v>6</v>
      </c>
    </row>
    <row r="143" spans="1:1">
      <c r="A143" s="1" t="s">
        <v>7</v>
      </c>
    </row>
    <row r="144" spans="1:1">
      <c r="A144" s="1" t="s">
        <v>19</v>
      </c>
    </row>
    <row r="145" spans="1:1">
      <c r="A145" s="1" t="s">
        <v>7</v>
      </c>
    </row>
    <row r="146" spans="1:1">
      <c r="A146" s="1" t="s">
        <v>20</v>
      </c>
    </row>
    <row r="147" spans="1:1">
      <c r="A147" s="1" t="s">
        <v>20</v>
      </c>
    </row>
    <row r="148" spans="1:1">
      <c r="A148" s="1" t="s">
        <v>20</v>
      </c>
    </row>
    <row r="149" spans="1:1">
      <c r="A149" s="1" t="s">
        <v>20</v>
      </c>
    </row>
    <row r="150" spans="1:1">
      <c r="A150" s="1" t="s">
        <v>7</v>
      </c>
    </row>
    <row r="151" spans="1:1">
      <c r="A151" s="1" t="s">
        <v>20</v>
      </c>
    </row>
    <row r="152" spans="1:1">
      <c r="A152" s="1" t="s">
        <v>7</v>
      </c>
    </row>
    <row r="153" spans="1:1">
      <c r="A153" s="1" t="s">
        <v>20</v>
      </c>
    </row>
    <row r="154" spans="1:1">
      <c r="A154" s="1" t="s">
        <v>6</v>
      </c>
    </row>
    <row r="155" spans="1:1">
      <c r="A155" s="1" t="s">
        <v>6</v>
      </c>
    </row>
    <row r="156" spans="1:1">
      <c r="A156" s="1" t="s">
        <v>20</v>
      </c>
    </row>
    <row r="157" spans="1:1">
      <c r="A157" s="1" t="s">
        <v>6</v>
      </c>
    </row>
    <row r="158" spans="1:1">
      <c r="A158" s="1" t="s">
        <v>7</v>
      </c>
    </row>
    <row r="159" spans="1:1">
      <c r="A159" s="1" t="s">
        <v>6</v>
      </c>
    </row>
    <row r="160" spans="1:1">
      <c r="A160" s="1" t="s">
        <v>20</v>
      </c>
    </row>
    <row r="161" spans="1:1">
      <c r="A161" s="1" t="s">
        <v>20</v>
      </c>
    </row>
    <row r="162" spans="1:1">
      <c r="A162" s="1" t="s">
        <v>7</v>
      </c>
    </row>
    <row r="163" spans="1:1">
      <c r="A163" s="1" t="s">
        <v>6</v>
      </c>
    </row>
    <row r="164" spans="1:1">
      <c r="A164" s="1" t="s">
        <v>19</v>
      </c>
    </row>
    <row r="165" spans="1:1">
      <c r="A165" s="1" t="s">
        <v>20</v>
      </c>
    </row>
    <row r="166" spans="1:1">
      <c r="A166" s="1" t="s">
        <v>20</v>
      </c>
    </row>
    <row r="167" spans="1:1">
      <c r="A167" s="1" t="s">
        <v>7</v>
      </c>
    </row>
    <row r="168" spans="1:1">
      <c r="A168" s="1" t="s">
        <v>19</v>
      </c>
    </row>
    <row r="169" spans="1:1">
      <c r="A169" s="1" t="s">
        <v>19</v>
      </c>
    </row>
    <row r="170" spans="1:1">
      <c r="A170" s="1" t="s">
        <v>20</v>
      </c>
    </row>
    <row r="171" spans="1:1">
      <c r="A171" s="1" t="s">
        <v>7</v>
      </c>
    </row>
    <row r="172" spans="1:1">
      <c r="A172" s="1" t="s">
        <v>19</v>
      </c>
    </row>
    <row r="173" spans="1:1">
      <c r="A173" s="1" t="s">
        <v>6</v>
      </c>
    </row>
    <row r="174" spans="1:1">
      <c r="A174" s="1" t="s">
        <v>7</v>
      </c>
    </row>
    <row r="175" spans="1:1">
      <c r="A175" s="1" t="s">
        <v>21</v>
      </c>
    </row>
    <row r="176" spans="1:1">
      <c r="A176" s="1" t="s">
        <v>6</v>
      </c>
    </row>
    <row r="177" spans="1:1">
      <c r="A177" s="1" t="s">
        <v>6</v>
      </c>
    </row>
    <row r="178" spans="1:1">
      <c r="A178" s="1" t="s">
        <v>20</v>
      </c>
    </row>
    <row r="179" spans="1:1">
      <c r="A179" s="1" t="s">
        <v>6</v>
      </c>
    </row>
    <row r="180" spans="1:1">
      <c r="A180" s="1" t="s">
        <v>20</v>
      </c>
    </row>
    <row r="181" spans="1:1">
      <c r="A181" s="1" t="s">
        <v>20</v>
      </c>
    </row>
    <row r="182" spans="1:1">
      <c r="A182" s="1" t="s">
        <v>7</v>
      </c>
    </row>
    <row r="183" spans="1:1">
      <c r="A183" s="1" t="s">
        <v>6</v>
      </c>
    </row>
    <row r="184" spans="1:1">
      <c r="A184" s="1" t="s">
        <v>20</v>
      </c>
    </row>
    <row r="185" spans="1:1">
      <c r="A185" s="1" t="s">
        <v>7</v>
      </c>
    </row>
    <row r="186" spans="1:1">
      <c r="A186" s="1" t="s">
        <v>19</v>
      </c>
    </row>
    <row r="187" spans="1:1">
      <c r="A187" s="1" t="s">
        <v>7</v>
      </c>
    </row>
    <row r="188" spans="1:1">
      <c r="A188" s="1" t="s">
        <v>7</v>
      </c>
    </row>
    <row r="189" spans="1:1">
      <c r="A189" s="1" t="s">
        <v>7</v>
      </c>
    </row>
    <row r="190" spans="1:1">
      <c r="A190" s="1" t="s">
        <v>19</v>
      </c>
    </row>
    <row r="191" spans="1:1">
      <c r="A191" s="1" t="s">
        <v>20</v>
      </c>
    </row>
    <row r="192" spans="1:1">
      <c r="A192" s="1" t="s">
        <v>7</v>
      </c>
    </row>
    <row r="193" spans="1:1">
      <c r="A193" s="1" t="s">
        <v>7</v>
      </c>
    </row>
    <row r="194" spans="1:1">
      <c r="A194" s="1" t="s">
        <v>20</v>
      </c>
    </row>
    <row r="195" spans="1:1">
      <c r="A195" s="1" t="s">
        <v>20</v>
      </c>
    </row>
    <row r="196" spans="1:1">
      <c r="A196" s="1" t="s">
        <v>7</v>
      </c>
    </row>
    <row r="197" spans="1:1">
      <c r="A197" s="1" t="s">
        <v>7</v>
      </c>
    </row>
    <row r="198" spans="1:1">
      <c r="A198" s="1" t="s">
        <v>20</v>
      </c>
    </row>
    <row r="199" spans="1:1">
      <c r="A199" s="1" t="s">
        <v>7</v>
      </c>
    </row>
    <row r="200" spans="1:1">
      <c r="A200" s="1" t="s">
        <v>20</v>
      </c>
    </row>
    <row r="201" spans="1:1">
      <c r="A201" s="1" t="s">
        <v>6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A2EBF-251C-5949-A275-4E9D7D87798F}">
  <dimension ref="A1:C11"/>
  <sheetViews>
    <sheetView workbookViewId="0">
      <selection sqref="A1:C11"/>
    </sheetView>
  </sheetViews>
  <sheetFormatPr baseColWidth="10" defaultRowHeight="16"/>
  <sheetData>
    <row r="1" spans="1:3">
      <c r="A1" s="99" t="s">
        <v>587</v>
      </c>
      <c r="B1" s="99" t="s">
        <v>8</v>
      </c>
      <c r="C1" s="99" t="s">
        <v>25</v>
      </c>
    </row>
    <row r="2" spans="1:3">
      <c r="A2" s="106">
        <v>-15.01</v>
      </c>
      <c r="B2" s="95">
        <v>0</v>
      </c>
      <c r="C2" s="96">
        <v>0</v>
      </c>
    </row>
    <row r="3" spans="1:3">
      <c r="A3" s="106">
        <v>-10.01</v>
      </c>
      <c r="B3" s="95">
        <v>0</v>
      </c>
      <c r="C3" s="96">
        <v>0</v>
      </c>
    </row>
    <row r="4" spans="1:3">
      <c r="A4" s="106">
        <v>-5.01</v>
      </c>
      <c r="B4" s="95">
        <v>0</v>
      </c>
      <c r="C4" s="96">
        <v>0</v>
      </c>
    </row>
    <row r="5" spans="1:3">
      <c r="A5" s="106">
        <v>-0.01</v>
      </c>
      <c r="B5" s="95">
        <v>0</v>
      </c>
      <c r="C5" s="96">
        <v>0</v>
      </c>
    </row>
    <row r="6" spans="1:3">
      <c r="A6" s="106">
        <v>4.99</v>
      </c>
      <c r="B6" s="95">
        <v>4</v>
      </c>
      <c r="C6" s="96">
        <v>0.4</v>
      </c>
    </row>
    <row r="7" spans="1:3">
      <c r="A7" s="106">
        <v>9.99</v>
      </c>
      <c r="B7" s="95">
        <v>1</v>
      </c>
      <c r="C7" s="96">
        <v>0.5</v>
      </c>
    </row>
    <row r="8" spans="1:3">
      <c r="A8" s="106">
        <v>14.99</v>
      </c>
      <c r="B8" s="95">
        <v>0</v>
      </c>
      <c r="C8" s="96">
        <v>0.5</v>
      </c>
    </row>
    <row r="9" spans="1:3">
      <c r="A9" s="106">
        <v>19.989999999999998</v>
      </c>
      <c r="B9" s="95">
        <v>0</v>
      </c>
      <c r="C9" s="96">
        <v>0.5</v>
      </c>
    </row>
    <row r="10" spans="1:3">
      <c r="A10" s="106">
        <v>24.99</v>
      </c>
      <c r="B10" s="95">
        <v>1</v>
      </c>
      <c r="C10" s="96">
        <v>0.6</v>
      </c>
    </row>
    <row r="11" spans="1:3" ht="17" thickBot="1">
      <c r="A11" s="97" t="s">
        <v>582</v>
      </c>
      <c r="B11" s="97">
        <v>4</v>
      </c>
      <c r="C11" s="98">
        <v>1</v>
      </c>
    </row>
  </sheetData>
  <sortState xmlns:xlrd2="http://schemas.microsoft.com/office/spreadsheetml/2017/richdata2" ref="A2:A10">
    <sortCondition ref="A2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14F9-2F7E-1441-ACD6-8DED0109A4AB}">
  <dimension ref="A1:U408"/>
  <sheetViews>
    <sheetView tabSelected="1" topLeftCell="E1" workbookViewId="0">
      <selection activeCell="S385" sqref="S385"/>
    </sheetView>
  </sheetViews>
  <sheetFormatPr baseColWidth="10" defaultColWidth="8.83203125" defaultRowHeight="16"/>
  <cols>
    <col min="1" max="1" width="14.83203125" style="66" customWidth="1"/>
    <col min="2" max="2" width="11.1640625" customWidth="1"/>
    <col min="4" max="4" width="8.83203125" style="66"/>
    <col min="6" max="6" width="16.1640625" customWidth="1"/>
    <col min="8" max="8" width="13" customWidth="1"/>
    <col min="9" max="9" width="13.6640625" style="66" customWidth="1"/>
    <col min="10" max="10" width="11.83203125" customWidth="1"/>
    <col min="11" max="11" width="12.83203125" customWidth="1"/>
    <col min="12" max="13" width="13.6640625" customWidth="1"/>
    <col min="14" max="14" width="10" style="30" customWidth="1"/>
    <col min="17" max="17" width="25.5" bestFit="1" customWidth="1"/>
  </cols>
  <sheetData>
    <row r="1" spans="1:19" ht="17" thickBot="1">
      <c r="A1" s="84" t="s">
        <v>546</v>
      </c>
      <c r="B1" s="81" t="s">
        <v>545</v>
      </c>
      <c r="C1" s="81" t="s">
        <v>544</v>
      </c>
      <c r="D1" s="84" t="s">
        <v>543</v>
      </c>
      <c r="E1" s="82" t="s">
        <v>542</v>
      </c>
      <c r="F1" s="82" t="s">
        <v>541</v>
      </c>
      <c r="G1" s="82" t="s">
        <v>540</v>
      </c>
      <c r="H1" s="82" t="s">
        <v>539</v>
      </c>
      <c r="I1" s="83" t="s">
        <v>538</v>
      </c>
      <c r="J1" s="82" t="s">
        <v>537</v>
      </c>
      <c r="K1" s="82" t="s">
        <v>536</v>
      </c>
      <c r="L1" s="82" t="s">
        <v>535</v>
      </c>
      <c r="M1" s="82" t="s">
        <v>534</v>
      </c>
      <c r="N1" s="81" t="s">
        <v>533</v>
      </c>
      <c r="O1" s="81"/>
      <c r="Q1" s="80" t="s">
        <v>532</v>
      </c>
      <c r="R1" s="79" t="s">
        <v>23</v>
      </c>
    </row>
    <row r="2" spans="1:19">
      <c r="A2" s="73" t="s">
        <v>531</v>
      </c>
      <c r="B2" t="s">
        <v>311</v>
      </c>
      <c r="C2" t="s">
        <v>135</v>
      </c>
      <c r="D2" s="66" t="s">
        <v>108</v>
      </c>
      <c r="E2" s="71">
        <v>654.66</v>
      </c>
      <c r="F2" s="71">
        <v>57</v>
      </c>
      <c r="G2" s="71">
        <v>10.9</v>
      </c>
      <c r="H2" s="71">
        <v>1.59</v>
      </c>
      <c r="I2" s="72">
        <v>9.1999999999999993</v>
      </c>
      <c r="J2" s="71">
        <v>18.2</v>
      </c>
      <c r="K2" s="71">
        <v>15.92</v>
      </c>
      <c r="L2" s="71">
        <v>9.5299999999999994</v>
      </c>
      <c r="M2" s="71">
        <v>1.1100000000000001</v>
      </c>
      <c r="N2" s="30" t="s">
        <v>169</v>
      </c>
      <c r="P2" s="71">
        <v>-15.01</v>
      </c>
      <c r="Q2" s="78" t="s">
        <v>530</v>
      </c>
      <c r="R2" s="77">
        <v>0</v>
      </c>
      <c r="S2">
        <f>R2/$R$12</f>
        <v>0</v>
      </c>
    </row>
    <row r="3" spans="1:19">
      <c r="A3" s="73" t="s">
        <v>529</v>
      </c>
      <c r="B3" t="s">
        <v>311</v>
      </c>
      <c r="C3" t="s">
        <v>135</v>
      </c>
      <c r="D3" s="66" t="s">
        <v>190</v>
      </c>
      <c r="E3" s="71">
        <v>1999.02</v>
      </c>
      <c r="F3" s="71">
        <v>0</v>
      </c>
      <c r="G3" s="71">
        <v>9.44</v>
      </c>
      <c r="H3" s="71">
        <v>1.32</v>
      </c>
      <c r="I3" s="72">
        <v>13.31</v>
      </c>
      <c r="J3" s="71">
        <v>12.75</v>
      </c>
      <c r="K3" s="71">
        <v>12.27</v>
      </c>
      <c r="L3" s="71">
        <v>9.6999999999999993</v>
      </c>
      <c r="M3" s="71">
        <v>1.1000000000000001</v>
      </c>
      <c r="N3" s="30" t="s">
        <v>107</v>
      </c>
      <c r="P3" s="71">
        <v>-10.01</v>
      </c>
      <c r="Q3" s="78" t="s">
        <v>528</v>
      </c>
      <c r="R3" s="77">
        <v>4</v>
      </c>
      <c r="S3">
        <f t="shared" ref="S3:S11" si="0">R3/$R$12</f>
        <v>9.8280098280098278E-3</v>
      </c>
    </row>
    <row r="4" spans="1:19">
      <c r="A4" s="73" t="s">
        <v>527</v>
      </c>
      <c r="B4" t="s">
        <v>311</v>
      </c>
      <c r="C4" t="s">
        <v>135</v>
      </c>
      <c r="D4" s="66" t="s">
        <v>108</v>
      </c>
      <c r="E4" s="71">
        <v>97.7</v>
      </c>
      <c r="F4" s="71">
        <v>29</v>
      </c>
      <c r="G4" s="71">
        <v>10.5</v>
      </c>
      <c r="H4" s="71">
        <v>1.28</v>
      </c>
      <c r="I4" s="72">
        <v>8.18</v>
      </c>
      <c r="J4" s="71">
        <v>13.79</v>
      </c>
      <c r="K4" s="71">
        <v>13.83</v>
      </c>
      <c r="L4" s="71">
        <v>6.93</v>
      </c>
      <c r="M4" s="71">
        <v>1.27</v>
      </c>
      <c r="N4" s="30" t="s">
        <v>102</v>
      </c>
      <c r="P4" s="71">
        <v>-5.01</v>
      </c>
      <c r="Q4" s="78" t="s">
        <v>526</v>
      </c>
      <c r="R4" s="77">
        <v>5</v>
      </c>
      <c r="S4">
        <f t="shared" si="0"/>
        <v>1.2285012285012284E-2</v>
      </c>
    </row>
    <row r="5" spans="1:19">
      <c r="A5" s="73" t="s">
        <v>525</v>
      </c>
      <c r="B5" t="s">
        <v>311</v>
      </c>
      <c r="C5" t="s">
        <v>135</v>
      </c>
      <c r="D5" s="66" t="s">
        <v>108</v>
      </c>
      <c r="E5" s="71">
        <v>1079.96</v>
      </c>
      <c r="F5" s="71">
        <v>58</v>
      </c>
      <c r="G5" s="71">
        <v>11.04</v>
      </c>
      <c r="H5" s="71">
        <v>1.32</v>
      </c>
      <c r="I5" s="72">
        <v>11.85</v>
      </c>
      <c r="J5" s="71">
        <v>15</v>
      </c>
      <c r="K5" s="71">
        <v>15.5</v>
      </c>
      <c r="L5" s="71">
        <v>11.35</v>
      </c>
      <c r="M5" s="71">
        <v>1</v>
      </c>
      <c r="N5" s="30" t="s">
        <v>107</v>
      </c>
      <c r="P5" s="105">
        <v>-0.01</v>
      </c>
      <c r="Q5" s="78" t="s">
        <v>524</v>
      </c>
      <c r="R5" s="77">
        <v>25</v>
      </c>
      <c r="S5">
        <f t="shared" si="0"/>
        <v>6.1425061425061427E-2</v>
      </c>
    </row>
    <row r="6" spans="1:19">
      <c r="A6" s="73" t="s">
        <v>523</v>
      </c>
      <c r="B6" t="s">
        <v>311</v>
      </c>
      <c r="C6" t="s">
        <v>135</v>
      </c>
      <c r="D6" s="66" t="s">
        <v>108</v>
      </c>
      <c r="E6" s="71">
        <v>9861.25</v>
      </c>
      <c r="F6" s="71">
        <v>103</v>
      </c>
      <c r="G6" s="71">
        <v>9.8800000000000008</v>
      </c>
      <c r="H6" s="71">
        <v>1.45</v>
      </c>
      <c r="I6" s="72">
        <v>13.07</v>
      </c>
      <c r="J6" s="71">
        <v>14.81</v>
      </c>
      <c r="K6" s="71">
        <v>14.59</v>
      </c>
      <c r="L6" s="71">
        <v>8.1999999999999993</v>
      </c>
      <c r="M6" s="71">
        <v>0.97</v>
      </c>
      <c r="N6" s="30" t="s">
        <v>102</v>
      </c>
      <c r="P6" s="105">
        <v>4.99</v>
      </c>
      <c r="Q6" s="78" t="s">
        <v>522</v>
      </c>
      <c r="R6" s="77">
        <v>76</v>
      </c>
      <c r="S6">
        <f t="shared" si="0"/>
        <v>0.18673218673218672</v>
      </c>
    </row>
    <row r="7" spans="1:19">
      <c r="A7" s="73" t="s">
        <v>521</v>
      </c>
      <c r="B7" t="s">
        <v>311</v>
      </c>
      <c r="C7" t="s">
        <v>135</v>
      </c>
      <c r="D7" s="66" t="s">
        <v>108</v>
      </c>
      <c r="E7" s="71">
        <v>2355.65</v>
      </c>
      <c r="F7" s="71">
        <v>25</v>
      </c>
      <c r="G7" s="71">
        <v>10.65</v>
      </c>
      <c r="H7" s="71">
        <v>1.41</v>
      </c>
      <c r="I7" s="72">
        <v>14.66</v>
      </c>
      <c r="J7" s="71">
        <v>15.58</v>
      </c>
      <c r="K7" s="71">
        <v>15</v>
      </c>
      <c r="L7" s="71">
        <v>6.8</v>
      </c>
      <c r="M7" s="71">
        <v>1</v>
      </c>
      <c r="N7" s="30" t="s">
        <v>102</v>
      </c>
      <c r="P7" s="105">
        <v>9.99</v>
      </c>
      <c r="Q7" s="78" t="s">
        <v>520</v>
      </c>
      <c r="R7" s="77">
        <v>145</v>
      </c>
      <c r="S7">
        <f t="shared" si="0"/>
        <v>0.35626535626535627</v>
      </c>
    </row>
    <row r="8" spans="1:19">
      <c r="A8" s="73" t="s">
        <v>519</v>
      </c>
      <c r="B8" t="s">
        <v>311</v>
      </c>
      <c r="C8" t="s">
        <v>135</v>
      </c>
      <c r="D8" s="66" t="s">
        <v>108</v>
      </c>
      <c r="E8" s="71">
        <v>8167.67</v>
      </c>
      <c r="F8" s="71">
        <v>16</v>
      </c>
      <c r="G8" s="71">
        <v>10.95</v>
      </c>
      <c r="H8" s="71">
        <v>1.49</v>
      </c>
      <c r="I8" s="72">
        <v>12.78</v>
      </c>
      <c r="J8" s="71">
        <v>17.05</v>
      </c>
      <c r="K8" s="71">
        <v>16.13</v>
      </c>
      <c r="L8" s="71">
        <v>7</v>
      </c>
      <c r="M8" s="71">
        <v>0.98</v>
      </c>
      <c r="N8" s="30" t="s">
        <v>102</v>
      </c>
      <c r="P8" s="105">
        <v>14.99</v>
      </c>
      <c r="Q8" s="78" t="s">
        <v>518</v>
      </c>
      <c r="R8" s="77">
        <v>131</v>
      </c>
      <c r="S8">
        <f t="shared" si="0"/>
        <v>0.32186732186732187</v>
      </c>
    </row>
    <row r="9" spans="1:19">
      <c r="A9" s="73" t="s">
        <v>517</v>
      </c>
      <c r="B9" t="s">
        <v>311</v>
      </c>
      <c r="C9" t="s">
        <v>135</v>
      </c>
      <c r="D9" s="66" t="s">
        <v>108</v>
      </c>
      <c r="E9" s="71">
        <v>271.87</v>
      </c>
      <c r="F9" s="71">
        <v>8</v>
      </c>
      <c r="G9" s="71">
        <v>9.8800000000000008</v>
      </c>
      <c r="H9" s="71">
        <v>1.41</v>
      </c>
      <c r="I9" s="72">
        <v>10.32</v>
      </c>
      <c r="J9" s="71">
        <v>14.05</v>
      </c>
      <c r="K9" s="71">
        <v>13.03</v>
      </c>
      <c r="L9" s="71">
        <v>7.41</v>
      </c>
      <c r="M9" s="71">
        <v>1.02</v>
      </c>
      <c r="N9" s="30" t="s">
        <v>112</v>
      </c>
      <c r="P9" s="105">
        <v>19.989999999999998</v>
      </c>
      <c r="Q9" s="78" t="s">
        <v>516</v>
      </c>
      <c r="R9" s="77">
        <v>20</v>
      </c>
      <c r="S9">
        <f t="shared" si="0"/>
        <v>4.9140049140049137E-2</v>
      </c>
    </row>
    <row r="10" spans="1:19">
      <c r="A10" s="73" t="s">
        <v>515</v>
      </c>
      <c r="B10" t="s">
        <v>311</v>
      </c>
      <c r="C10" t="s">
        <v>135</v>
      </c>
      <c r="D10" s="66" t="s">
        <v>108</v>
      </c>
      <c r="E10" s="71">
        <v>129.34</v>
      </c>
      <c r="F10" s="71">
        <v>52</v>
      </c>
      <c r="G10" s="71">
        <v>10.53</v>
      </c>
      <c r="H10" s="71">
        <v>1.24</v>
      </c>
      <c r="I10" s="72">
        <v>12.88</v>
      </c>
      <c r="J10" s="71">
        <v>13.27</v>
      </c>
      <c r="K10" s="71">
        <v>12.86</v>
      </c>
      <c r="L10" s="71">
        <v>5.43</v>
      </c>
      <c r="M10" s="71">
        <v>1.1200000000000001</v>
      </c>
      <c r="N10" s="30" t="s">
        <v>112</v>
      </c>
      <c r="P10" s="105">
        <v>24.99</v>
      </c>
      <c r="Q10" s="78" t="s">
        <v>514</v>
      </c>
      <c r="R10" s="77">
        <v>1</v>
      </c>
      <c r="S10">
        <f t="shared" si="0"/>
        <v>2.4570024570024569E-3</v>
      </c>
    </row>
    <row r="11" spans="1:19" ht="17" thickBot="1">
      <c r="A11" s="73" t="s">
        <v>513</v>
      </c>
      <c r="B11" t="s">
        <v>311</v>
      </c>
      <c r="C11" t="s">
        <v>135</v>
      </c>
      <c r="D11" s="66" t="s">
        <v>190</v>
      </c>
      <c r="E11" s="71">
        <v>3503.4</v>
      </c>
      <c r="F11" s="71">
        <v>47.31</v>
      </c>
      <c r="G11" s="71">
        <v>9.0299999999999994</v>
      </c>
      <c r="H11" s="71">
        <v>1.47</v>
      </c>
      <c r="I11" s="72">
        <v>8.36</v>
      </c>
      <c r="J11" s="71">
        <v>13.75</v>
      </c>
      <c r="K11" s="71">
        <v>12</v>
      </c>
      <c r="L11" s="71">
        <v>7.53</v>
      </c>
      <c r="M11" s="71">
        <v>1.05</v>
      </c>
      <c r="N11" s="30" t="s">
        <v>102</v>
      </c>
      <c r="Q11" s="76" t="s">
        <v>512</v>
      </c>
      <c r="R11" s="75">
        <v>0</v>
      </c>
      <c r="S11">
        <f t="shared" si="0"/>
        <v>0</v>
      </c>
    </row>
    <row r="12" spans="1:19">
      <c r="A12" s="73" t="s">
        <v>511</v>
      </c>
      <c r="B12" t="s">
        <v>311</v>
      </c>
      <c r="C12" t="s">
        <v>135</v>
      </c>
      <c r="D12" s="66" t="s">
        <v>108</v>
      </c>
      <c r="E12" s="71">
        <v>47.49</v>
      </c>
      <c r="F12" s="71">
        <v>40.409999999999997</v>
      </c>
      <c r="G12" s="71">
        <v>10.94</v>
      </c>
      <c r="H12" s="71">
        <v>1.34</v>
      </c>
      <c r="I12" s="72">
        <v>11.66</v>
      </c>
      <c r="J12" s="71">
        <v>15.05</v>
      </c>
      <c r="K12" s="71">
        <v>13.97</v>
      </c>
      <c r="L12" s="71">
        <v>7.49</v>
      </c>
      <c r="M12" s="71">
        <v>1.2</v>
      </c>
      <c r="N12" s="30" t="s">
        <v>102</v>
      </c>
      <c r="Q12" s="74" t="s">
        <v>2</v>
      </c>
      <c r="R12" s="62">
        <v>407</v>
      </c>
    </row>
    <row r="13" spans="1:19">
      <c r="A13" s="73" t="s">
        <v>510</v>
      </c>
      <c r="B13" t="s">
        <v>311</v>
      </c>
      <c r="C13" t="s">
        <v>135</v>
      </c>
      <c r="D13" s="66" t="s">
        <v>108</v>
      </c>
      <c r="E13" s="71">
        <v>126.66</v>
      </c>
      <c r="F13" s="71">
        <v>16.64</v>
      </c>
      <c r="G13" s="71">
        <v>12.56</v>
      </c>
      <c r="H13" s="71">
        <v>1.38</v>
      </c>
      <c r="I13" s="72">
        <v>8.9700000000000006</v>
      </c>
      <c r="J13" s="71">
        <v>17.989999999999998</v>
      </c>
      <c r="K13" s="71">
        <v>14.72</v>
      </c>
      <c r="L13" s="71">
        <v>7.08</v>
      </c>
      <c r="M13" s="71">
        <v>1.2</v>
      </c>
      <c r="N13" s="30" t="s">
        <v>102</v>
      </c>
    </row>
    <row r="14" spans="1:19">
      <c r="A14" s="73" t="s">
        <v>509</v>
      </c>
      <c r="B14" t="s">
        <v>311</v>
      </c>
      <c r="C14" t="s">
        <v>135</v>
      </c>
      <c r="D14" s="66" t="s">
        <v>108</v>
      </c>
      <c r="E14" s="71">
        <v>18.27</v>
      </c>
      <c r="F14" s="71">
        <v>30</v>
      </c>
      <c r="G14" s="71">
        <v>10.050000000000001</v>
      </c>
      <c r="H14" s="71">
        <v>1.36</v>
      </c>
      <c r="I14" s="72">
        <v>12.58</v>
      </c>
      <c r="J14" s="71">
        <v>14.03</v>
      </c>
      <c r="K14" s="71">
        <v>10.79</v>
      </c>
      <c r="L14" s="71">
        <v>4.75</v>
      </c>
      <c r="M14" s="71">
        <v>1.25</v>
      </c>
      <c r="N14" s="30" t="s">
        <v>114</v>
      </c>
    </row>
    <row r="15" spans="1:19">
      <c r="A15" s="73" t="s">
        <v>508</v>
      </c>
      <c r="B15" t="s">
        <v>311</v>
      </c>
      <c r="C15" t="s">
        <v>135</v>
      </c>
      <c r="D15" s="66" t="s">
        <v>108</v>
      </c>
      <c r="E15" s="71">
        <v>3564.87</v>
      </c>
      <c r="F15" s="71">
        <v>100</v>
      </c>
      <c r="G15" s="71">
        <v>11.78</v>
      </c>
      <c r="H15" s="71">
        <v>1.28</v>
      </c>
      <c r="I15" s="72">
        <v>9.66</v>
      </c>
      <c r="J15" s="71">
        <v>15.39</v>
      </c>
      <c r="K15" s="71">
        <v>13.22</v>
      </c>
      <c r="L15" s="71">
        <v>7.48</v>
      </c>
      <c r="M15" s="71">
        <v>1.07</v>
      </c>
      <c r="N15" s="30" t="s">
        <v>112</v>
      </c>
    </row>
    <row r="16" spans="1:19">
      <c r="A16" s="73" t="s">
        <v>507</v>
      </c>
      <c r="B16" t="s">
        <v>311</v>
      </c>
      <c r="C16" t="s">
        <v>135</v>
      </c>
      <c r="D16" s="66" t="s">
        <v>108</v>
      </c>
      <c r="E16" s="71">
        <v>75.83</v>
      </c>
      <c r="F16" s="71">
        <v>130</v>
      </c>
      <c r="G16" s="71">
        <v>12.29</v>
      </c>
      <c r="H16" s="71">
        <v>1.32</v>
      </c>
      <c r="I16" s="72">
        <v>10.72</v>
      </c>
      <c r="J16" s="71">
        <v>16.690000000000001</v>
      </c>
      <c r="K16" s="71">
        <v>14.59</v>
      </c>
      <c r="L16" s="71">
        <v>9.7200000000000006</v>
      </c>
      <c r="M16" s="71">
        <v>1.49</v>
      </c>
      <c r="N16" s="30" t="s">
        <v>102</v>
      </c>
    </row>
    <row r="17" spans="1:14">
      <c r="A17" s="73" t="s">
        <v>506</v>
      </c>
      <c r="B17" t="s">
        <v>311</v>
      </c>
      <c r="C17" t="s">
        <v>135</v>
      </c>
      <c r="D17" s="66" t="s">
        <v>108</v>
      </c>
      <c r="E17" s="71">
        <v>1150.51</v>
      </c>
      <c r="F17" s="71">
        <v>49</v>
      </c>
      <c r="G17" s="71">
        <v>10.48</v>
      </c>
      <c r="H17" s="71">
        <v>1.46</v>
      </c>
      <c r="I17" s="72">
        <v>13.38</v>
      </c>
      <c r="J17" s="71">
        <v>15.9</v>
      </c>
      <c r="K17" s="71">
        <v>14.32</v>
      </c>
      <c r="L17" s="71">
        <v>7.48</v>
      </c>
      <c r="M17" s="71">
        <v>1.28</v>
      </c>
      <c r="N17" s="30" t="s">
        <v>112</v>
      </c>
    </row>
    <row r="18" spans="1:14">
      <c r="A18" s="73" t="s">
        <v>505</v>
      </c>
      <c r="B18" t="s">
        <v>311</v>
      </c>
      <c r="C18" t="s">
        <v>135</v>
      </c>
      <c r="D18" s="66" t="s">
        <v>108</v>
      </c>
      <c r="E18" s="71">
        <v>297.05</v>
      </c>
      <c r="F18" s="71">
        <v>100</v>
      </c>
      <c r="G18" s="71">
        <v>9.77</v>
      </c>
      <c r="H18" s="71">
        <v>1.81</v>
      </c>
      <c r="I18" s="72">
        <v>14.74</v>
      </c>
      <c r="J18" s="71">
        <v>18.72</v>
      </c>
      <c r="K18" s="71">
        <v>15.88</v>
      </c>
      <c r="L18" s="71">
        <v>8.01</v>
      </c>
      <c r="M18" s="71">
        <v>1.24</v>
      </c>
      <c r="N18" s="30" t="s">
        <v>107</v>
      </c>
    </row>
    <row r="19" spans="1:14">
      <c r="A19" s="73" t="s">
        <v>504</v>
      </c>
      <c r="B19" t="s">
        <v>311</v>
      </c>
      <c r="C19" t="s">
        <v>135</v>
      </c>
      <c r="D19" s="66" t="s">
        <v>190</v>
      </c>
      <c r="E19" s="71">
        <v>105.29</v>
      </c>
      <c r="F19" s="71">
        <v>6.29</v>
      </c>
      <c r="G19" s="71">
        <v>9.39</v>
      </c>
      <c r="H19" s="71">
        <v>1.35</v>
      </c>
      <c r="I19" s="72">
        <v>9.58</v>
      </c>
      <c r="J19" s="71">
        <v>13.03</v>
      </c>
      <c r="K19" s="71">
        <v>12.9</v>
      </c>
      <c r="L19" s="71">
        <v>6.56</v>
      </c>
      <c r="M19" s="71">
        <v>0.96</v>
      </c>
      <c r="N19" s="30" t="s">
        <v>112</v>
      </c>
    </row>
    <row r="20" spans="1:14">
      <c r="A20" s="73" t="s">
        <v>503</v>
      </c>
      <c r="B20" t="s">
        <v>311</v>
      </c>
      <c r="C20" t="s">
        <v>135</v>
      </c>
      <c r="D20" s="66" t="s">
        <v>108</v>
      </c>
      <c r="E20" s="71">
        <v>239.75</v>
      </c>
      <c r="F20" s="71">
        <v>15</v>
      </c>
      <c r="G20" s="71">
        <v>9.82</v>
      </c>
      <c r="H20" s="71">
        <v>1.77</v>
      </c>
      <c r="I20" s="72">
        <v>5.46</v>
      </c>
      <c r="J20" s="71">
        <v>12.81</v>
      </c>
      <c r="K20" s="71">
        <v>14.49</v>
      </c>
      <c r="L20" s="71">
        <v>8.5</v>
      </c>
      <c r="M20" s="71">
        <v>1.1399999999999999</v>
      </c>
      <c r="N20" s="30" t="s">
        <v>102</v>
      </c>
    </row>
    <row r="21" spans="1:14">
      <c r="A21" s="73" t="s">
        <v>502</v>
      </c>
      <c r="B21" t="s">
        <v>311</v>
      </c>
      <c r="C21" t="s">
        <v>135</v>
      </c>
      <c r="D21" s="66" t="s">
        <v>108</v>
      </c>
      <c r="E21" s="71">
        <v>505.31</v>
      </c>
      <c r="F21" s="71">
        <v>37</v>
      </c>
      <c r="G21" s="71">
        <v>10.88</v>
      </c>
      <c r="H21" s="71">
        <v>1.41</v>
      </c>
      <c r="I21" s="72">
        <v>9.42</v>
      </c>
      <c r="J21" s="71">
        <v>15.55</v>
      </c>
      <c r="K21" s="71">
        <v>15.73</v>
      </c>
      <c r="L21" s="71">
        <v>8.8800000000000008</v>
      </c>
      <c r="M21" s="71">
        <v>0.91</v>
      </c>
      <c r="N21" s="30" t="s">
        <v>102</v>
      </c>
    </row>
    <row r="22" spans="1:14">
      <c r="A22" s="73" t="s">
        <v>501</v>
      </c>
      <c r="B22" t="s">
        <v>311</v>
      </c>
      <c r="C22" t="s">
        <v>135</v>
      </c>
      <c r="D22" s="66" t="s">
        <v>108</v>
      </c>
      <c r="E22" s="71">
        <v>37.090000000000003</v>
      </c>
      <c r="F22" s="71">
        <v>45</v>
      </c>
      <c r="G22" s="71">
        <v>9.93</v>
      </c>
      <c r="H22" s="71">
        <v>1.64</v>
      </c>
      <c r="I22" s="72">
        <v>13.36</v>
      </c>
      <c r="J22" s="71">
        <v>17.079999999999998</v>
      </c>
      <c r="K22" s="71">
        <v>14.31</v>
      </c>
      <c r="L22" s="71">
        <v>7.62</v>
      </c>
      <c r="M22" s="71">
        <v>0.97</v>
      </c>
      <c r="N22" s="30" t="s">
        <v>102</v>
      </c>
    </row>
    <row r="23" spans="1:14">
      <c r="A23" s="73" t="s">
        <v>500</v>
      </c>
      <c r="B23" t="s">
        <v>311</v>
      </c>
      <c r="C23" t="s">
        <v>135</v>
      </c>
      <c r="D23" s="66" t="s">
        <v>108</v>
      </c>
      <c r="E23" s="71">
        <v>63.71</v>
      </c>
      <c r="F23" s="71">
        <v>61</v>
      </c>
      <c r="G23" s="71">
        <v>11.99</v>
      </c>
      <c r="H23" s="71">
        <v>1.1299999999999999</v>
      </c>
      <c r="I23" s="72">
        <v>5.87</v>
      </c>
      <c r="J23" s="71">
        <v>13.7</v>
      </c>
      <c r="K23" s="71">
        <v>12.1</v>
      </c>
      <c r="L23" s="71">
        <v>6.39</v>
      </c>
      <c r="M23" s="71">
        <v>1.1499999999999999</v>
      </c>
      <c r="N23" s="30" t="s">
        <v>114</v>
      </c>
    </row>
    <row r="24" spans="1:14">
      <c r="A24" s="73" t="s">
        <v>499</v>
      </c>
      <c r="B24" t="s">
        <v>311</v>
      </c>
      <c r="C24" t="s">
        <v>135</v>
      </c>
      <c r="D24" s="66" t="s">
        <v>108</v>
      </c>
      <c r="E24" s="71">
        <v>3188.88</v>
      </c>
      <c r="F24" s="71">
        <v>41.8</v>
      </c>
      <c r="G24">
        <v>12.38</v>
      </c>
      <c r="H24">
        <v>1.05</v>
      </c>
      <c r="I24" s="72">
        <v>8.7799999999999994</v>
      </c>
      <c r="J24" s="71">
        <v>13.09</v>
      </c>
      <c r="K24" s="71">
        <v>12.54</v>
      </c>
      <c r="L24" s="71">
        <v>6.15</v>
      </c>
      <c r="M24" s="71">
        <v>1.29</v>
      </c>
      <c r="N24" s="30" t="s">
        <v>114</v>
      </c>
    </row>
    <row r="25" spans="1:14">
      <c r="A25" s="73" t="s">
        <v>498</v>
      </c>
      <c r="B25" t="s">
        <v>311</v>
      </c>
      <c r="C25" t="s">
        <v>135</v>
      </c>
      <c r="D25" s="66" t="s">
        <v>108</v>
      </c>
      <c r="E25" s="71">
        <v>2777.51</v>
      </c>
      <c r="F25" s="71">
        <v>34</v>
      </c>
      <c r="G25" s="71">
        <v>10.039999999999999</v>
      </c>
      <c r="H25" s="71">
        <v>1.5</v>
      </c>
      <c r="I25" s="72">
        <v>12.05</v>
      </c>
      <c r="J25" s="71">
        <v>15.61</v>
      </c>
      <c r="K25" s="71">
        <v>13.94</v>
      </c>
      <c r="L25" s="71">
        <v>7.59</v>
      </c>
      <c r="M25" s="71">
        <v>1.17</v>
      </c>
      <c r="N25" s="30" t="s">
        <v>112</v>
      </c>
    </row>
    <row r="26" spans="1:14">
      <c r="A26" s="73" t="s">
        <v>497</v>
      </c>
      <c r="B26" t="s">
        <v>311</v>
      </c>
      <c r="C26" t="s">
        <v>135</v>
      </c>
      <c r="D26" s="66" t="s">
        <v>108</v>
      </c>
      <c r="E26" s="71">
        <v>423.29</v>
      </c>
      <c r="F26" s="71">
        <v>8</v>
      </c>
      <c r="G26" s="71">
        <v>9.83</v>
      </c>
      <c r="H26" s="71">
        <v>1.7</v>
      </c>
      <c r="I26" s="72">
        <v>13.52</v>
      </c>
      <c r="J26" s="71">
        <v>17.850000000000001</v>
      </c>
      <c r="K26" s="71">
        <v>15.17</v>
      </c>
      <c r="L26" s="71">
        <v>6.71</v>
      </c>
      <c r="M26" s="71">
        <v>0.75</v>
      </c>
      <c r="N26" s="30" t="s">
        <v>102</v>
      </c>
    </row>
    <row r="27" spans="1:14">
      <c r="A27" s="73" t="s">
        <v>496</v>
      </c>
      <c r="B27" t="s">
        <v>311</v>
      </c>
      <c r="C27" t="s">
        <v>135</v>
      </c>
      <c r="D27" s="66" t="s">
        <v>108</v>
      </c>
      <c r="E27" s="71">
        <v>97.16</v>
      </c>
      <c r="F27" s="71">
        <v>78.37</v>
      </c>
      <c r="G27" s="71">
        <v>10.41</v>
      </c>
      <c r="H27" s="71">
        <v>1.81</v>
      </c>
      <c r="I27" s="72">
        <v>15.74</v>
      </c>
      <c r="J27" s="71">
        <v>17.54</v>
      </c>
      <c r="K27" s="71">
        <v>14.97</v>
      </c>
      <c r="L27" s="71">
        <v>6.54</v>
      </c>
      <c r="M27" s="71">
        <v>1.33</v>
      </c>
      <c r="N27" s="30" t="s">
        <v>102</v>
      </c>
    </row>
    <row r="28" spans="1:14">
      <c r="A28" s="73" t="s">
        <v>495</v>
      </c>
      <c r="B28" t="s">
        <v>311</v>
      </c>
      <c r="C28" t="s">
        <v>135</v>
      </c>
      <c r="D28" s="66" t="s">
        <v>108</v>
      </c>
      <c r="E28" s="71">
        <v>26.16</v>
      </c>
      <c r="F28" s="71">
        <v>49</v>
      </c>
      <c r="G28" s="71">
        <v>11.88</v>
      </c>
      <c r="H28" s="71">
        <v>1.28</v>
      </c>
      <c r="I28" s="72">
        <v>8.94</v>
      </c>
      <c r="J28" s="71">
        <v>15.35</v>
      </c>
      <c r="K28" s="71">
        <v>11.51</v>
      </c>
      <c r="L28" s="71">
        <v>4.0199999999999996</v>
      </c>
      <c r="M28" s="71">
        <v>1.96</v>
      </c>
      <c r="N28" s="30" t="s">
        <v>114</v>
      </c>
    </row>
    <row r="29" spans="1:14">
      <c r="A29" s="73" t="s">
        <v>494</v>
      </c>
      <c r="B29" t="s">
        <v>311</v>
      </c>
      <c r="C29" t="s">
        <v>135</v>
      </c>
      <c r="D29" s="66" t="s">
        <v>108</v>
      </c>
      <c r="E29" s="71">
        <v>13634.38</v>
      </c>
      <c r="F29" s="71">
        <v>5</v>
      </c>
      <c r="G29" s="71">
        <v>10.93</v>
      </c>
      <c r="H29" s="71">
        <v>1.85</v>
      </c>
      <c r="I29" s="72">
        <v>11.52</v>
      </c>
      <c r="J29" s="71">
        <v>21.55</v>
      </c>
      <c r="K29" s="71">
        <v>19.59</v>
      </c>
      <c r="L29" s="71">
        <v>8.83</v>
      </c>
      <c r="M29" s="71">
        <v>1.1499999999999999</v>
      </c>
      <c r="N29" s="30" t="s">
        <v>107</v>
      </c>
    </row>
    <row r="30" spans="1:14">
      <c r="A30" s="73" t="s">
        <v>493</v>
      </c>
      <c r="B30" t="s">
        <v>311</v>
      </c>
      <c r="C30" t="s">
        <v>135</v>
      </c>
      <c r="D30" s="66" t="s">
        <v>108</v>
      </c>
      <c r="E30" s="71">
        <v>1614.11</v>
      </c>
      <c r="F30" s="71">
        <v>18</v>
      </c>
      <c r="G30" s="71">
        <v>10.44</v>
      </c>
      <c r="H30" s="71">
        <v>1.81</v>
      </c>
      <c r="I30" s="72">
        <v>13.68</v>
      </c>
      <c r="J30" s="71">
        <v>20.03</v>
      </c>
      <c r="K30" s="71">
        <v>15.5</v>
      </c>
      <c r="L30" s="71">
        <v>7.47</v>
      </c>
      <c r="M30" s="71">
        <v>1.24</v>
      </c>
      <c r="N30" s="30" t="s">
        <v>102</v>
      </c>
    </row>
    <row r="31" spans="1:14">
      <c r="A31" s="73" t="s">
        <v>492</v>
      </c>
      <c r="B31" t="s">
        <v>311</v>
      </c>
      <c r="C31" t="s">
        <v>135</v>
      </c>
      <c r="D31" s="66" t="s">
        <v>108</v>
      </c>
      <c r="E31" s="71">
        <v>1559.39</v>
      </c>
      <c r="F31" s="71">
        <v>41</v>
      </c>
      <c r="G31" s="71">
        <v>10.24</v>
      </c>
      <c r="H31" s="71">
        <v>1.58</v>
      </c>
      <c r="I31" s="72">
        <v>14.14</v>
      </c>
      <c r="J31" s="71">
        <v>16.89</v>
      </c>
      <c r="K31" s="71">
        <v>14.64</v>
      </c>
      <c r="L31" s="71">
        <v>7.83</v>
      </c>
      <c r="M31" s="71">
        <v>0.98</v>
      </c>
      <c r="N31" s="30" t="s">
        <v>102</v>
      </c>
    </row>
    <row r="32" spans="1:14">
      <c r="A32" s="73" t="s">
        <v>491</v>
      </c>
      <c r="B32" t="s">
        <v>311</v>
      </c>
      <c r="C32" t="s">
        <v>135</v>
      </c>
      <c r="D32" s="66" t="s">
        <v>108</v>
      </c>
      <c r="E32" s="71">
        <v>216.63</v>
      </c>
      <c r="F32" s="71">
        <v>84</v>
      </c>
      <c r="G32" s="71">
        <v>10.83</v>
      </c>
      <c r="H32" s="71">
        <v>1.37</v>
      </c>
      <c r="I32" s="72">
        <v>13.24</v>
      </c>
      <c r="J32" s="71">
        <v>15.3</v>
      </c>
      <c r="K32" s="71">
        <v>14.4</v>
      </c>
      <c r="L32" s="71">
        <v>7.39</v>
      </c>
      <c r="M32" s="71">
        <v>1.1499999999999999</v>
      </c>
      <c r="N32" s="30" t="s">
        <v>102</v>
      </c>
    </row>
    <row r="33" spans="1:14">
      <c r="A33" s="73" t="s">
        <v>490</v>
      </c>
      <c r="B33" t="s">
        <v>311</v>
      </c>
      <c r="C33" t="s">
        <v>135</v>
      </c>
      <c r="D33" s="66" t="s">
        <v>108</v>
      </c>
      <c r="E33" s="71">
        <v>1452.87</v>
      </c>
      <c r="F33" s="71">
        <v>72.91</v>
      </c>
      <c r="G33" s="71">
        <v>10.26</v>
      </c>
      <c r="H33" s="71">
        <v>1.5</v>
      </c>
      <c r="I33" s="72">
        <v>7.86</v>
      </c>
      <c r="J33" s="71">
        <v>16.02</v>
      </c>
      <c r="K33" s="71">
        <v>13.49</v>
      </c>
      <c r="L33" s="71">
        <v>6.8</v>
      </c>
      <c r="M33" s="71">
        <v>0.74</v>
      </c>
      <c r="N33" s="30" t="s">
        <v>102</v>
      </c>
    </row>
    <row r="34" spans="1:14">
      <c r="A34" s="73" t="s">
        <v>489</v>
      </c>
      <c r="B34" t="s">
        <v>311</v>
      </c>
      <c r="C34" t="s">
        <v>135</v>
      </c>
      <c r="D34" s="66" t="s">
        <v>108</v>
      </c>
      <c r="E34" s="71">
        <v>906.87</v>
      </c>
      <c r="F34" s="71">
        <v>49.93</v>
      </c>
      <c r="G34" s="71">
        <v>10.46</v>
      </c>
      <c r="H34" s="71">
        <v>1.59</v>
      </c>
      <c r="I34" s="72">
        <v>9.17</v>
      </c>
      <c r="J34" s="71">
        <v>17.399999999999999</v>
      </c>
      <c r="K34" s="71">
        <v>15.42</v>
      </c>
      <c r="L34" s="71">
        <v>17.11</v>
      </c>
      <c r="M34" s="71">
        <v>0.97</v>
      </c>
      <c r="N34" s="30" t="s">
        <v>102</v>
      </c>
    </row>
    <row r="35" spans="1:14">
      <c r="A35" s="73" t="s">
        <v>488</v>
      </c>
      <c r="B35" t="s">
        <v>311</v>
      </c>
      <c r="C35" t="s">
        <v>135</v>
      </c>
      <c r="D35" s="66" t="s">
        <v>108</v>
      </c>
      <c r="E35" s="71">
        <v>35.590000000000003</v>
      </c>
      <c r="F35" s="71">
        <v>76.66</v>
      </c>
      <c r="G35" s="71">
        <v>10.93</v>
      </c>
      <c r="H35" s="71">
        <v>1.82</v>
      </c>
      <c r="I35" s="72">
        <v>15.51</v>
      </c>
      <c r="J35" s="71">
        <v>18.59</v>
      </c>
      <c r="K35" s="71">
        <v>15.39</v>
      </c>
      <c r="L35" s="71">
        <v>7.15</v>
      </c>
      <c r="M35" s="71">
        <v>1.1499999999999999</v>
      </c>
      <c r="N35" s="30" t="s">
        <v>102</v>
      </c>
    </row>
    <row r="36" spans="1:14">
      <c r="A36" s="73" t="s">
        <v>487</v>
      </c>
      <c r="B36" t="s">
        <v>311</v>
      </c>
      <c r="C36" t="s">
        <v>135</v>
      </c>
      <c r="D36" s="66" t="s">
        <v>108</v>
      </c>
      <c r="E36" s="71">
        <v>1853.96</v>
      </c>
      <c r="F36" s="71">
        <v>46.34</v>
      </c>
      <c r="G36" s="71">
        <v>10.54</v>
      </c>
      <c r="H36" s="71">
        <v>1.48</v>
      </c>
      <c r="I36" s="72">
        <v>6.2</v>
      </c>
      <c r="J36" s="71">
        <v>16.25</v>
      </c>
      <c r="K36" s="71">
        <v>15.74</v>
      </c>
      <c r="L36" s="71">
        <v>8.33</v>
      </c>
      <c r="M36" s="71">
        <v>1.1299999999999999</v>
      </c>
      <c r="N36" s="30" t="s">
        <v>102</v>
      </c>
    </row>
    <row r="37" spans="1:14">
      <c r="A37" s="73" t="s">
        <v>486</v>
      </c>
      <c r="B37" t="s">
        <v>311</v>
      </c>
      <c r="C37" t="s">
        <v>135</v>
      </c>
      <c r="D37" s="66" t="s">
        <v>108</v>
      </c>
      <c r="E37" s="71">
        <v>151.13</v>
      </c>
      <c r="F37" s="71">
        <v>42</v>
      </c>
      <c r="G37" s="71">
        <v>10.28</v>
      </c>
      <c r="H37" s="71">
        <v>1.6</v>
      </c>
      <c r="I37" s="72">
        <v>14.53</v>
      </c>
      <c r="J37" s="71">
        <v>17.260000000000002</v>
      </c>
      <c r="K37" s="71">
        <v>14.12</v>
      </c>
      <c r="L37" s="71">
        <v>7.94</v>
      </c>
      <c r="M37" s="71">
        <v>1.05</v>
      </c>
      <c r="N37" s="30" t="s">
        <v>102</v>
      </c>
    </row>
    <row r="38" spans="1:14">
      <c r="A38" s="73" t="s">
        <v>485</v>
      </c>
      <c r="B38" t="s">
        <v>311</v>
      </c>
      <c r="C38" t="s">
        <v>135</v>
      </c>
      <c r="D38" s="66" t="s">
        <v>108</v>
      </c>
      <c r="E38" s="71">
        <v>64.260000000000005</v>
      </c>
      <c r="F38" s="71">
        <v>29</v>
      </c>
      <c r="G38" s="71">
        <v>11.14</v>
      </c>
      <c r="H38" s="71">
        <v>1.19</v>
      </c>
      <c r="I38" s="72">
        <v>6.63</v>
      </c>
      <c r="J38" s="71">
        <v>13.53</v>
      </c>
      <c r="K38" s="71">
        <v>12</v>
      </c>
      <c r="L38" s="71">
        <v>7.94</v>
      </c>
      <c r="M38" s="71">
        <v>1.4</v>
      </c>
      <c r="N38" s="30" t="s">
        <v>114</v>
      </c>
    </row>
    <row r="39" spans="1:14">
      <c r="A39" s="73" t="s">
        <v>484</v>
      </c>
      <c r="B39" t="s">
        <v>311</v>
      </c>
      <c r="C39" t="s">
        <v>135</v>
      </c>
      <c r="D39" s="66" t="s">
        <v>108</v>
      </c>
      <c r="E39" s="71">
        <v>159.91</v>
      </c>
      <c r="F39" s="71">
        <v>46</v>
      </c>
      <c r="G39" s="71">
        <v>11.38</v>
      </c>
      <c r="H39" s="71">
        <v>1.1299999999999999</v>
      </c>
      <c r="I39" s="72">
        <v>9.18</v>
      </c>
      <c r="J39" s="71">
        <v>12.01</v>
      </c>
      <c r="K39" s="71">
        <v>12.82</v>
      </c>
      <c r="L39" s="71">
        <v>6.57</v>
      </c>
      <c r="M39" s="71">
        <v>1.08</v>
      </c>
      <c r="N39" s="30" t="s">
        <v>112</v>
      </c>
    </row>
    <row r="40" spans="1:14">
      <c r="A40" s="73" t="s">
        <v>483</v>
      </c>
      <c r="B40" t="s">
        <v>311</v>
      </c>
      <c r="C40" t="s">
        <v>135</v>
      </c>
      <c r="D40" s="66" t="s">
        <v>108</v>
      </c>
      <c r="E40" s="71">
        <v>18915.5</v>
      </c>
      <c r="F40" s="71">
        <v>57</v>
      </c>
      <c r="G40" s="71">
        <v>11.78</v>
      </c>
      <c r="H40" s="71">
        <v>1.66</v>
      </c>
      <c r="I40" s="72">
        <v>15.47</v>
      </c>
      <c r="J40" s="71">
        <v>20.61</v>
      </c>
      <c r="K40" s="71">
        <v>18.16</v>
      </c>
      <c r="L40" s="71">
        <v>9.35</v>
      </c>
      <c r="M40" s="71">
        <v>0.8</v>
      </c>
      <c r="N40" s="30" t="s">
        <v>169</v>
      </c>
    </row>
    <row r="41" spans="1:14">
      <c r="A41" s="73" t="s">
        <v>482</v>
      </c>
      <c r="B41" t="s">
        <v>311</v>
      </c>
      <c r="C41" t="s">
        <v>135</v>
      </c>
      <c r="D41" s="66" t="s">
        <v>108</v>
      </c>
      <c r="E41" s="71">
        <v>8524.94</v>
      </c>
      <c r="F41" s="71">
        <v>112</v>
      </c>
      <c r="G41" s="71">
        <v>9.51</v>
      </c>
      <c r="H41" s="71">
        <v>1.91</v>
      </c>
      <c r="I41" s="72">
        <v>11.08</v>
      </c>
      <c r="J41" s="71">
        <v>19.29</v>
      </c>
      <c r="K41" s="71">
        <v>17</v>
      </c>
      <c r="L41" s="71">
        <v>8.82</v>
      </c>
      <c r="M41" s="71">
        <v>0.82</v>
      </c>
      <c r="N41" s="30" t="s">
        <v>107</v>
      </c>
    </row>
    <row r="42" spans="1:14">
      <c r="A42" s="73" t="s">
        <v>481</v>
      </c>
      <c r="B42" t="s">
        <v>311</v>
      </c>
      <c r="C42" t="s">
        <v>135</v>
      </c>
      <c r="D42" s="66" t="s">
        <v>108</v>
      </c>
      <c r="E42" s="71">
        <v>106837.31</v>
      </c>
      <c r="F42" s="71">
        <v>47</v>
      </c>
      <c r="G42" s="71">
        <v>9.74</v>
      </c>
      <c r="H42" s="71">
        <v>1.67</v>
      </c>
      <c r="I42" s="72">
        <v>10.57</v>
      </c>
      <c r="J42" s="71">
        <v>17.09</v>
      </c>
      <c r="K42" s="71">
        <v>15.58</v>
      </c>
      <c r="L42" s="71">
        <v>9.66</v>
      </c>
      <c r="M42" s="71">
        <v>0.67</v>
      </c>
      <c r="N42" s="30" t="s">
        <v>169</v>
      </c>
    </row>
    <row r="43" spans="1:14">
      <c r="A43" s="73" t="s">
        <v>480</v>
      </c>
      <c r="B43" t="s">
        <v>311</v>
      </c>
      <c r="C43" t="s">
        <v>135</v>
      </c>
      <c r="D43" s="66" t="s">
        <v>190</v>
      </c>
      <c r="E43" s="71">
        <v>1732.57</v>
      </c>
      <c r="F43" s="71">
        <v>124</v>
      </c>
      <c r="G43" s="71">
        <v>9.1999999999999993</v>
      </c>
      <c r="H43" s="71">
        <v>1.5</v>
      </c>
      <c r="I43" s="72">
        <v>10.17</v>
      </c>
      <c r="J43" s="71">
        <v>14.29</v>
      </c>
      <c r="K43" s="71">
        <v>12.01</v>
      </c>
      <c r="L43" s="71">
        <v>6.61</v>
      </c>
      <c r="M43" s="71">
        <v>0.78</v>
      </c>
      <c r="N43" s="30" t="s">
        <v>112</v>
      </c>
    </row>
    <row r="44" spans="1:14">
      <c r="A44" s="73" t="s">
        <v>479</v>
      </c>
      <c r="B44" t="s">
        <v>311</v>
      </c>
      <c r="C44" t="s">
        <v>135</v>
      </c>
      <c r="D44" s="66" t="s">
        <v>108</v>
      </c>
      <c r="E44" s="71">
        <v>1488.46</v>
      </c>
      <c r="F44" s="71">
        <v>223</v>
      </c>
      <c r="G44" s="71">
        <v>11.59</v>
      </c>
      <c r="H44" s="71">
        <v>1.38</v>
      </c>
      <c r="I44" s="72">
        <v>1.62</v>
      </c>
      <c r="J44" s="71">
        <v>16.55</v>
      </c>
      <c r="K44" s="71">
        <v>17.02</v>
      </c>
      <c r="L44" s="71">
        <v>9.61</v>
      </c>
      <c r="M44" s="71">
        <v>0.78</v>
      </c>
      <c r="N44" s="30" t="s">
        <v>107</v>
      </c>
    </row>
    <row r="45" spans="1:14">
      <c r="A45" s="73" t="s">
        <v>478</v>
      </c>
      <c r="B45" t="s">
        <v>311</v>
      </c>
      <c r="C45" t="s">
        <v>135</v>
      </c>
      <c r="D45" s="66" t="s">
        <v>108</v>
      </c>
      <c r="E45" s="71">
        <v>5589.1</v>
      </c>
      <c r="F45" s="71">
        <v>93</v>
      </c>
      <c r="G45" s="71">
        <v>9.85</v>
      </c>
      <c r="H45" s="71">
        <v>1.61</v>
      </c>
      <c r="I45" s="72">
        <v>13.19</v>
      </c>
      <c r="J45" s="71">
        <v>16.64</v>
      </c>
      <c r="K45" s="71">
        <v>14.25</v>
      </c>
      <c r="L45" s="71">
        <v>7.36</v>
      </c>
      <c r="M45" s="71">
        <v>0.53</v>
      </c>
      <c r="N45" s="30" t="s">
        <v>102</v>
      </c>
    </row>
    <row r="46" spans="1:14">
      <c r="A46" s="73" t="s">
        <v>477</v>
      </c>
      <c r="B46" t="s">
        <v>311</v>
      </c>
      <c r="C46" t="s">
        <v>135</v>
      </c>
      <c r="D46" s="66" t="s">
        <v>108</v>
      </c>
      <c r="E46" s="71">
        <v>1239.49</v>
      </c>
      <c r="F46" s="71">
        <v>70</v>
      </c>
      <c r="G46" s="71">
        <v>10.99</v>
      </c>
      <c r="H46" s="71">
        <v>1.56</v>
      </c>
      <c r="I46" s="72">
        <v>10.34</v>
      </c>
      <c r="J46" s="71">
        <v>17.93</v>
      </c>
      <c r="K46" s="71">
        <v>17.98</v>
      </c>
      <c r="L46" s="71">
        <v>8.8000000000000007</v>
      </c>
      <c r="M46" s="71">
        <v>0.82</v>
      </c>
      <c r="N46" s="30" t="s">
        <v>107</v>
      </c>
    </row>
    <row r="47" spans="1:14">
      <c r="A47" s="73" t="s">
        <v>476</v>
      </c>
      <c r="B47" t="s">
        <v>311</v>
      </c>
      <c r="C47" t="s">
        <v>135</v>
      </c>
      <c r="D47" s="66" t="s">
        <v>108</v>
      </c>
      <c r="E47" s="71">
        <v>4723.49</v>
      </c>
      <c r="F47" s="71">
        <v>52</v>
      </c>
      <c r="G47" s="71">
        <v>12.33</v>
      </c>
      <c r="H47" s="71">
        <v>1.51</v>
      </c>
      <c r="I47" s="72">
        <v>9.5</v>
      </c>
      <c r="J47" s="71">
        <v>19.48</v>
      </c>
      <c r="K47" s="71">
        <v>16.510000000000002</v>
      </c>
      <c r="L47" s="71">
        <v>9.32</v>
      </c>
      <c r="M47" s="71">
        <v>0.73</v>
      </c>
      <c r="N47" s="30" t="s">
        <v>102</v>
      </c>
    </row>
    <row r="48" spans="1:14">
      <c r="A48" s="73" t="s">
        <v>475</v>
      </c>
      <c r="B48" t="s">
        <v>311</v>
      </c>
      <c r="C48" t="s">
        <v>135</v>
      </c>
      <c r="D48" s="66" t="s">
        <v>108</v>
      </c>
      <c r="E48" s="71">
        <v>18076.37</v>
      </c>
      <c r="F48" s="71">
        <v>68</v>
      </c>
      <c r="G48" s="71">
        <v>10.41</v>
      </c>
      <c r="H48" s="71">
        <v>1.21</v>
      </c>
      <c r="I48" s="72">
        <v>13.4</v>
      </c>
      <c r="J48" s="71">
        <v>18.77</v>
      </c>
      <c r="K48" s="71">
        <v>13.05</v>
      </c>
      <c r="L48" s="71">
        <v>5.71</v>
      </c>
      <c r="M48" s="71">
        <v>0.53</v>
      </c>
      <c r="N48" s="30" t="s">
        <v>112</v>
      </c>
    </row>
    <row r="49" spans="1:14">
      <c r="A49" s="73" t="s">
        <v>474</v>
      </c>
      <c r="B49" t="s">
        <v>311</v>
      </c>
      <c r="C49" t="s">
        <v>135</v>
      </c>
      <c r="D49" s="66" t="s">
        <v>108</v>
      </c>
      <c r="E49" s="71">
        <v>1494.12</v>
      </c>
      <c r="F49" s="71">
        <v>5</v>
      </c>
      <c r="G49" s="71">
        <v>11.11</v>
      </c>
      <c r="H49" s="71">
        <v>1.66</v>
      </c>
      <c r="I49" s="72">
        <v>14.19</v>
      </c>
      <c r="J49" s="71">
        <v>19.41</v>
      </c>
      <c r="K49" s="71">
        <v>17.809999999999999</v>
      </c>
      <c r="L49" s="71">
        <v>9.32</v>
      </c>
      <c r="M49" s="71">
        <v>0.28999999999999998</v>
      </c>
      <c r="N49" s="30" t="s">
        <v>169</v>
      </c>
    </row>
    <row r="50" spans="1:14">
      <c r="A50" s="73" t="s">
        <v>473</v>
      </c>
      <c r="B50" t="s">
        <v>311</v>
      </c>
      <c r="C50" t="s">
        <v>135</v>
      </c>
      <c r="D50" s="66" t="s">
        <v>108</v>
      </c>
      <c r="E50" s="71">
        <v>3958.33</v>
      </c>
      <c r="F50" s="71">
        <v>44</v>
      </c>
      <c r="G50" s="71">
        <v>10.58</v>
      </c>
      <c r="H50" s="71">
        <v>1.45</v>
      </c>
      <c r="I50" s="72">
        <v>3.66</v>
      </c>
      <c r="J50" s="71">
        <v>15.92</v>
      </c>
      <c r="K50" s="71">
        <v>15.65</v>
      </c>
      <c r="L50" s="71">
        <v>9.69</v>
      </c>
      <c r="M50" s="71">
        <v>0.84</v>
      </c>
      <c r="N50" s="30" t="s">
        <v>107</v>
      </c>
    </row>
    <row r="51" spans="1:14">
      <c r="A51" s="73" t="s">
        <v>472</v>
      </c>
      <c r="B51" t="s">
        <v>311</v>
      </c>
      <c r="C51" t="s">
        <v>135</v>
      </c>
      <c r="D51" s="66" t="s">
        <v>103</v>
      </c>
      <c r="E51" s="71">
        <v>12260.32</v>
      </c>
      <c r="F51" s="71">
        <v>106</v>
      </c>
      <c r="G51" s="71">
        <v>14.07</v>
      </c>
      <c r="H51" s="71">
        <v>1.42</v>
      </c>
      <c r="I51" s="72">
        <v>14.7</v>
      </c>
      <c r="J51" s="71">
        <v>20.8</v>
      </c>
      <c r="K51" s="71">
        <v>19.36</v>
      </c>
      <c r="L51" s="71">
        <v>12.14</v>
      </c>
      <c r="M51" s="71">
        <v>0.77</v>
      </c>
      <c r="N51" s="30" t="s">
        <v>169</v>
      </c>
    </row>
    <row r="52" spans="1:14">
      <c r="A52" s="73" t="s">
        <v>471</v>
      </c>
      <c r="B52" t="s">
        <v>311</v>
      </c>
      <c r="C52" t="s">
        <v>135</v>
      </c>
      <c r="D52" s="66" t="s">
        <v>108</v>
      </c>
      <c r="E52" s="71">
        <v>5177.8100000000004</v>
      </c>
      <c r="F52" s="71">
        <v>10</v>
      </c>
      <c r="G52" s="71">
        <v>9.84</v>
      </c>
      <c r="H52" s="71">
        <v>1.69</v>
      </c>
      <c r="I52" s="72">
        <v>11.38</v>
      </c>
      <c r="J52" s="71">
        <v>17.43</v>
      </c>
      <c r="K52" s="71">
        <v>13.08</v>
      </c>
      <c r="L52" s="71">
        <v>7.47</v>
      </c>
      <c r="M52" s="71">
        <v>0.67</v>
      </c>
      <c r="N52" s="30" t="s">
        <v>102</v>
      </c>
    </row>
    <row r="53" spans="1:14">
      <c r="A53" s="73" t="s">
        <v>470</v>
      </c>
      <c r="B53" t="s">
        <v>311</v>
      </c>
      <c r="C53" t="s">
        <v>135</v>
      </c>
      <c r="D53" s="66" t="s">
        <v>108</v>
      </c>
      <c r="E53" s="71">
        <v>1434.38</v>
      </c>
      <c r="F53" s="71">
        <v>158</v>
      </c>
      <c r="G53" s="71">
        <v>10.31</v>
      </c>
      <c r="H53" s="71">
        <v>1.67</v>
      </c>
      <c r="I53" s="72">
        <v>11.83</v>
      </c>
      <c r="J53" s="71">
        <v>18.09</v>
      </c>
      <c r="K53" s="71">
        <v>17.23</v>
      </c>
      <c r="L53" s="71">
        <v>9.5500000000000007</v>
      </c>
      <c r="M53" s="71">
        <v>0.78</v>
      </c>
      <c r="N53" s="30" t="s">
        <v>107</v>
      </c>
    </row>
    <row r="54" spans="1:14">
      <c r="A54" s="73" t="s">
        <v>469</v>
      </c>
      <c r="B54" t="s">
        <v>311</v>
      </c>
      <c r="C54" t="s">
        <v>135</v>
      </c>
      <c r="D54" s="66" t="s">
        <v>108</v>
      </c>
      <c r="E54" s="71">
        <v>70.349999999999994</v>
      </c>
      <c r="F54" s="71">
        <v>168</v>
      </c>
      <c r="G54" s="71">
        <v>10.82</v>
      </c>
      <c r="H54" s="71">
        <v>1.27</v>
      </c>
      <c r="I54" s="72">
        <v>5.87</v>
      </c>
      <c r="J54" s="71">
        <v>14.1</v>
      </c>
      <c r="K54" s="71">
        <v>11.57</v>
      </c>
      <c r="L54" s="71">
        <v>6.94</v>
      </c>
      <c r="M54" s="71">
        <v>2.0699999999999998</v>
      </c>
      <c r="N54" s="30" t="s">
        <v>112</v>
      </c>
    </row>
    <row r="55" spans="1:14">
      <c r="A55" s="73" t="s">
        <v>468</v>
      </c>
      <c r="B55" t="s">
        <v>311</v>
      </c>
      <c r="C55" t="s">
        <v>135</v>
      </c>
      <c r="D55" s="66" t="s">
        <v>108</v>
      </c>
      <c r="E55" s="71">
        <v>272.07</v>
      </c>
      <c r="F55" s="71">
        <v>156</v>
      </c>
      <c r="G55" s="71">
        <v>9.9</v>
      </c>
      <c r="H55" s="71">
        <v>1.43</v>
      </c>
      <c r="I55" s="72">
        <v>8.7899999999999991</v>
      </c>
      <c r="J55" s="71">
        <v>14.66</v>
      </c>
      <c r="K55" s="71">
        <v>11.79</v>
      </c>
      <c r="L55" s="71">
        <v>8.6199999999999992</v>
      </c>
      <c r="M55" s="71">
        <v>1.98</v>
      </c>
      <c r="N55" s="30" t="s">
        <v>112</v>
      </c>
    </row>
    <row r="56" spans="1:14">
      <c r="A56" s="73" t="s">
        <v>467</v>
      </c>
      <c r="B56" t="s">
        <v>311</v>
      </c>
      <c r="C56" t="s">
        <v>135</v>
      </c>
      <c r="D56" s="66" t="s">
        <v>108</v>
      </c>
      <c r="E56" s="71">
        <v>520.72</v>
      </c>
      <c r="F56" s="71">
        <v>35</v>
      </c>
      <c r="G56" s="71">
        <v>10.26</v>
      </c>
      <c r="H56" s="71">
        <v>1.53</v>
      </c>
      <c r="I56" s="72">
        <v>11.44</v>
      </c>
      <c r="J56" s="71">
        <v>16.41</v>
      </c>
      <c r="K56" s="71">
        <v>13.52</v>
      </c>
      <c r="L56" s="71">
        <v>7.07</v>
      </c>
      <c r="M56" s="71">
        <v>1.45</v>
      </c>
      <c r="N56" s="30" t="s">
        <v>112</v>
      </c>
    </row>
    <row r="57" spans="1:14">
      <c r="A57" s="73" t="s">
        <v>466</v>
      </c>
      <c r="B57" t="s">
        <v>311</v>
      </c>
      <c r="C57" t="s">
        <v>135</v>
      </c>
      <c r="D57" s="66" t="s">
        <v>108</v>
      </c>
      <c r="E57" s="71">
        <v>1153.55</v>
      </c>
      <c r="F57" s="71">
        <v>76</v>
      </c>
      <c r="G57" s="71">
        <v>10.82</v>
      </c>
      <c r="H57" s="71">
        <v>1.8</v>
      </c>
      <c r="I57" s="72">
        <v>21.7</v>
      </c>
      <c r="J57" s="71">
        <v>20.68</v>
      </c>
      <c r="K57" s="71">
        <v>19.649999999999999</v>
      </c>
      <c r="L57" s="71">
        <v>9.94</v>
      </c>
      <c r="M57" s="71">
        <v>0.87</v>
      </c>
      <c r="N57" s="30" t="s">
        <v>169</v>
      </c>
    </row>
    <row r="58" spans="1:14">
      <c r="A58" s="73" t="s">
        <v>465</v>
      </c>
      <c r="B58" t="s">
        <v>311</v>
      </c>
      <c r="C58" t="s">
        <v>135</v>
      </c>
      <c r="D58" s="66" t="s">
        <v>108</v>
      </c>
      <c r="E58" s="71">
        <v>958.49</v>
      </c>
      <c r="F58" s="71">
        <v>75</v>
      </c>
      <c r="G58" s="71">
        <v>10.32</v>
      </c>
      <c r="H58" s="71">
        <v>1.62</v>
      </c>
      <c r="I58" s="72">
        <v>14.45</v>
      </c>
      <c r="J58" s="71">
        <v>17.55</v>
      </c>
      <c r="K58" s="71">
        <v>14.68</v>
      </c>
      <c r="L58" s="71">
        <v>7.22</v>
      </c>
      <c r="M58" s="71">
        <v>1.18</v>
      </c>
      <c r="N58" s="30" t="s">
        <v>112</v>
      </c>
    </row>
    <row r="59" spans="1:14">
      <c r="A59" s="73" t="s">
        <v>464</v>
      </c>
      <c r="B59" t="s">
        <v>311</v>
      </c>
      <c r="C59" t="s">
        <v>135</v>
      </c>
      <c r="D59" s="66" t="s">
        <v>108</v>
      </c>
      <c r="E59" s="71">
        <v>174.7</v>
      </c>
      <c r="F59" s="71">
        <v>60</v>
      </c>
      <c r="G59" s="71">
        <v>10.36</v>
      </c>
      <c r="H59" s="71">
        <v>1.52</v>
      </c>
      <c r="I59" s="72">
        <v>11.61</v>
      </c>
      <c r="J59" s="71">
        <v>16.39</v>
      </c>
      <c r="K59" s="71">
        <v>13.53</v>
      </c>
      <c r="L59" s="71">
        <v>7.06</v>
      </c>
      <c r="M59" s="71">
        <v>1.22</v>
      </c>
      <c r="N59" s="30" t="s">
        <v>112</v>
      </c>
    </row>
    <row r="60" spans="1:14">
      <c r="A60" s="73" t="s">
        <v>463</v>
      </c>
      <c r="B60" t="s">
        <v>311</v>
      </c>
      <c r="C60" t="s">
        <v>135</v>
      </c>
      <c r="D60" s="66" t="s">
        <v>108</v>
      </c>
      <c r="E60" s="71">
        <v>536.38</v>
      </c>
      <c r="F60" s="71">
        <v>234</v>
      </c>
      <c r="G60" s="71">
        <v>10.25</v>
      </c>
      <c r="H60" s="71">
        <v>1.82</v>
      </c>
      <c r="I60" s="72">
        <v>18.88</v>
      </c>
      <c r="J60" s="71">
        <v>19.77</v>
      </c>
      <c r="K60" s="71">
        <v>17.09</v>
      </c>
      <c r="L60" s="71">
        <v>7.08</v>
      </c>
      <c r="M60" s="71">
        <v>0.96</v>
      </c>
      <c r="N60" s="30" t="s">
        <v>102</v>
      </c>
    </row>
    <row r="61" spans="1:14">
      <c r="A61" s="73" t="s">
        <v>462</v>
      </c>
      <c r="B61" t="s">
        <v>311</v>
      </c>
      <c r="C61" t="s">
        <v>135</v>
      </c>
      <c r="D61" s="66" t="s">
        <v>190</v>
      </c>
      <c r="E61" s="71">
        <v>3889</v>
      </c>
      <c r="F61" s="71">
        <v>12</v>
      </c>
      <c r="G61" s="71">
        <v>8.9700000000000006</v>
      </c>
      <c r="H61" s="71">
        <v>1.53</v>
      </c>
      <c r="I61" s="72">
        <v>12.14</v>
      </c>
      <c r="J61" s="71">
        <v>14.25</v>
      </c>
      <c r="K61" s="71">
        <v>13.54</v>
      </c>
      <c r="L61" s="71">
        <v>8.0500000000000007</v>
      </c>
      <c r="M61" s="71">
        <v>1.18</v>
      </c>
      <c r="N61" s="30" t="s">
        <v>112</v>
      </c>
    </row>
    <row r="62" spans="1:14">
      <c r="A62" s="73" t="s">
        <v>461</v>
      </c>
      <c r="B62" t="s">
        <v>311</v>
      </c>
      <c r="C62" t="s">
        <v>135</v>
      </c>
      <c r="D62" s="66" t="s">
        <v>108</v>
      </c>
      <c r="E62" s="71">
        <v>402.92</v>
      </c>
      <c r="F62" s="71">
        <v>64</v>
      </c>
      <c r="G62" s="71">
        <v>10.24</v>
      </c>
      <c r="H62" s="71">
        <v>1.66</v>
      </c>
      <c r="I62" s="72">
        <v>13.54</v>
      </c>
      <c r="J62" s="71">
        <v>17.850000000000001</v>
      </c>
      <c r="K62" s="71">
        <v>14.23</v>
      </c>
      <c r="L62" s="71">
        <v>7.29</v>
      </c>
      <c r="M62" s="71">
        <v>1.1599999999999999</v>
      </c>
      <c r="N62" s="30" t="s">
        <v>112</v>
      </c>
    </row>
    <row r="63" spans="1:14">
      <c r="A63" s="73" t="s">
        <v>460</v>
      </c>
      <c r="B63" t="s">
        <v>311</v>
      </c>
      <c r="C63" t="s">
        <v>135</v>
      </c>
      <c r="D63" s="66" t="s">
        <v>190</v>
      </c>
      <c r="E63" s="71">
        <v>118.21</v>
      </c>
      <c r="F63" s="71">
        <v>32</v>
      </c>
      <c r="G63" s="71">
        <v>9.42</v>
      </c>
      <c r="H63" s="71">
        <v>1.07</v>
      </c>
      <c r="I63" s="72">
        <v>12.94</v>
      </c>
      <c r="J63" s="71">
        <v>16.45</v>
      </c>
      <c r="K63" s="71">
        <v>13.73</v>
      </c>
      <c r="L63" s="71">
        <v>6.41</v>
      </c>
      <c r="M63" s="71">
        <v>1.25</v>
      </c>
      <c r="N63" s="30" t="s">
        <v>102</v>
      </c>
    </row>
    <row r="64" spans="1:14">
      <c r="A64" s="73" t="s">
        <v>459</v>
      </c>
      <c r="B64" t="s">
        <v>311</v>
      </c>
      <c r="C64" t="s">
        <v>135</v>
      </c>
      <c r="D64" s="66" t="s">
        <v>108</v>
      </c>
      <c r="E64" s="71">
        <v>24803.03</v>
      </c>
      <c r="F64" s="71">
        <v>34</v>
      </c>
      <c r="G64" s="71">
        <v>11.67</v>
      </c>
      <c r="H64" s="71">
        <v>1.42</v>
      </c>
      <c r="I64" s="72">
        <v>10.51</v>
      </c>
      <c r="J64" s="71">
        <v>17.14</v>
      </c>
      <c r="K64" s="71">
        <v>15.41</v>
      </c>
      <c r="L64" s="71">
        <v>8.74</v>
      </c>
      <c r="M64" s="71">
        <v>1.02</v>
      </c>
      <c r="N64" s="30" t="s">
        <v>107</v>
      </c>
    </row>
    <row r="65" spans="1:14">
      <c r="A65" s="73" t="s">
        <v>458</v>
      </c>
      <c r="B65" t="s">
        <v>311</v>
      </c>
      <c r="C65" t="s">
        <v>135</v>
      </c>
      <c r="D65" s="66" t="s">
        <v>108</v>
      </c>
      <c r="E65" s="71">
        <v>69.02</v>
      </c>
      <c r="F65" s="71">
        <v>64.510000000000005</v>
      </c>
      <c r="G65" s="71">
        <v>11.02</v>
      </c>
      <c r="H65" s="71">
        <v>1.24</v>
      </c>
      <c r="I65" s="72">
        <v>10.91</v>
      </c>
      <c r="J65" s="71">
        <v>14.05</v>
      </c>
      <c r="K65" s="71">
        <v>12.02</v>
      </c>
      <c r="L65" s="71">
        <v>3.5</v>
      </c>
      <c r="M65" s="71">
        <v>1.1000000000000001</v>
      </c>
      <c r="N65" s="30" t="s">
        <v>114</v>
      </c>
    </row>
    <row r="66" spans="1:14">
      <c r="A66" s="73" t="s">
        <v>457</v>
      </c>
      <c r="B66" t="s">
        <v>311</v>
      </c>
      <c r="C66" t="s">
        <v>135</v>
      </c>
      <c r="D66" s="66" t="s">
        <v>108</v>
      </c>
      <c r="E66" s="71">
        <v>38.869999999999997</v>
      </c>
      <c r="F66" s="71">
        <v>64.81</v>
      </c>
      <c r="G66" s="71">
        <v>10.94</v>
      </c>
      <c r="H66" s="71">
        <v>1.18</v>
      </c>
      <c r="I66" s="72">
        <v>8.2799999999999994</v>
      </c>
      <c r="J66" s="71">
        <v>13.14</v>
      </c>
      <c r="K66" s="71">
        <v>10.69</v>
      </c>
      <c r="L66" s="71">
        <v>4.16</v>
      </c>
      <c r="M66" s="71">
        <v>1.32</v>
      </c>
      <c r="N66" s="30" t="s">
        <v>114</v>
      </c>
    </row>
    <row r="67" spans="1:14">
      <c r="A67" s="73" t="s">
        <v>456</v>
      </c>
      <c r="B67" t="s">
        <v>311</v>
      </c>
      <c r="C67" t="s">
        <v>135</v>
      </c>
      <c r="D67" s="66" t="s">
        <v>108</v>
      </c>
      <c r="E67" s="71">
        <v>63.78</v>
      </c>
      <c r="F67" s="71">
        <v>71.7</v>
      </c>
      <c r="G67" s="71">
        <v>10.85</v>
      </c>
      <c r="H67" s="71">
        <v>1.21</v>
      </c>
      <c r="I67" s="72">
        <v>9.2899999999999991</v>
      </c>
      <c r="J67" s="71">
        <v>13.35</v>
      </c>
      <c r="K67" s="71">
        <v>12.52</v>
      </c>
      <c r="L67" s="71">
        <v>6.69</v>
      </c>
      <c r="M67" s="71">
        <v>1.48</v>
      </c>
      <c r="N67" s="30" t="s">
        <v>112</v>
      </c>
    </row>
    <row r="68" spans="1:14">
      <c r="A68" s="73" t="s">
        <v>455</v>
      </c>
      <c r="B68" t="s">
        <v>311</v>
      </c>
      <c r="C68" t="s">
        <v>135</v>
      </c>
      <c r="D68" s="66" t="s">
        <v>190</v>
      </c>
      <c r="E68" s="71">
        <v>724.4</v>
      </c>
      <c r="F68" s="71">
        <v>59</v>
      </c>
      <c r="G68" s="71">
        <v>9.42</v>
      </c>
      <c r="H68" s="71">
        <v>1.85</v>
      </c>
      <c r="I68" s="72">
        <v>15.02</v>
      </c>
      <c r="J68" s="71">
        <v>18.48</v>
      </c>
      <c r="K68" s="71">
        <v>17.2</v>
      </c>
      <c r="L68" s="71">
        <v>8.19</v>
      </c>
      <c r="M68" s="71">
        <v>0.89</v>
      </c>
      <c r="N68" s="30" t="s">
        <v>107</v>
      </c>
    </row>
    <row r="69" spans="1:14">
      <c r="A69" s="73" t="s">
        <v>454</v>
      </c>
      <c r="B69" t="s">
        <v>311</v>
      </c>
      <c r="C69" t="s">
        <v>135</v>
      </c>
      <c r="D69" s="66" t="s">
        <v>108</v>
      </c>
      <c r="E69" s="71">
        <v>2305.5300000000002</v>
      </c>
      <c r="F69" s="71">
        <v>51</v>
      </c>
      <c r="G69" s="71">
        <v>10.93</v>
      </c>
      <c r="H69" s="71">
        <v>1.56</v>
      </c>
      <c r="I69" s="72">
        <v>12.79</v>
      </c>
      <c r="J69" s="71">
        <v>17.91</v>
      </c>
      <c r="K69" s="71">
        <v>12.9</v>
      </c>
      <c r="L69" s="71">
        <v>9.5299999999999994</v>
      </c>
      <c r="M69" s="71">
        <v>0.77</v>
      </c>
      <c r="N69" s="30" t="s">
        <v>102</v>
      </c>
    </row>
    <row r="70" spans="1:14">
      <c r="A70" s="73" t="s">
        <v>453</v>
      </c>
      <c r="B70" t="s">
        <v>311</v>
      </c>
      <c r="C70" t="s">
        <v>135</v>
      </c>
      <c r="D70" s="66" t="s">
        <v>108</v>
      </c>
      <c r="E70" s="71">
        <v>8142.33</v>
      </c>
      <c r="F70" s="71">
        <v>62</v>
      </c>
      <c r="G70" s="71">
        <v>9.7200000000000006</v>
      </c>
      <c r="H70" s="71">
        <v>1.68</v>
      </c>
      <c r="I70" s="72">
        <v>16.62</v>
      </c>
      <c r="J70" s="71">
        <v>17.2</v>
      </c>
      <c r="K70" s="71">
        <v>13.58</v>
      </c>
      <c r="L70" s="71">
        <v>7.37</v>
      </c>
      <c r="M70" s="71">
        <v>0.76</v>
      </c>
      <c r="N70" s="30" t="s">
        <v>102</v>
      </c>
    </row>
    <row r="71" spans="1:14">
      <c r="A71" s="73" t="s">
        <v>452</v>
      </c>
      <c r="B71" t="s">
        <v>311</v>
      </c>
      <c r="C71" t="s">
        <v>135</v>
      </c>
      <c r="D71" s="66" t="s">
        <v>108</v>
      </c>
      <c r="E71" s="71">
        <v>4483.08</v>
      </c>
      <c r="F71" s="71">
        <v>44</v>
      </c>
      <c r="G71" s="71">
        <v>9.92</v>
      </c>
      <c r="H71" s="71">
        <v>1.76</v>
      </c>
      <c r="I71" s="72">
        <v>15.99</v>
      </c>
      <c r="J71" s="71">
        <v>18.45</v>
      </c>
      <c r="K71" s="71">
        <v>16.55</v>
      </c>
      <c r="L71" s="71">
        <v>9.42</v>
      </c>
      <c r="M71" s="71">
        <v>0.8</v>
      </c>
      <c r="N71" s="30" t="s">
        <v>107</v>
      </c>
    </row>
    <row r="72" spans="1:14">
      <c r="A72" s="73" t="s">
        <v>451</v>
      </c>
      <c r="B72" t="s">
        <v>311</v>
      </c>
      <c r="C72" t="s">
        <v>135</v>
      </c>
      <c r="D72" s="66" t="s">
        <v>190</v>
      </c>
      <c r="E72" s="71">
        <v>5275.93</v>
      </c>
      <c r="F72" s="71">
        <v>14.1</v>
      </c>
      <c r="G72" s="71">
        <v>9.4</v>
      </c>
      <c r="H72" s="71">
        <v>1.61</v>
      </c>
      <c r="I72" s="72">
        <v>12.52</v>
      </c>
      <c r="J72" s="71">
        <v>15.81</v>
      </c>
      <c r="K72" s="71">
        <v>13.29</v>
      </c>
      <c r="L72" s="71">
        <v>7.27</v>
      </c>
      <c r="M72" s="71">
        <v>0.89</v>
      </c>
      <c r="N72" s="30" t="s">
        <v>102</v>
      </c>
    </row>
    <row r="73" spans="1:14">
      <c r="A73" s="73" t="s">
        <v>450</v>
      </c>
      <c r="B73" t="s">
        <v>311</v>
      </c>
      <c r="C73" t="s">
        <v>135</v>
      </c>
      <c r="D73" s="66" t="s">
        <v>108</v>
      </c>
      <c r="E73" s="71">
        <v>4194.1000000000004</v>
      </c>
      <c r="F73" s="71">
        <v>62</v>
      </c>
      <c r="G73" s="71">
        <v>12.17</v>
      </c>
      <c r="H73" s="71">
        <v>1.51</v>
      </c>
      <c r="I73" s="72">
        <v>11.5</v>
      </c>
      <c r="J73" s="71">
        <v>18.260000000000002</v>
      </c>
      <c r="K73" s="71">
        <v>18.22</v>
      </c>
      <c r="L73" s="71">
        <v>10.84</v>
      </c>
      <c r="M73" s="71">
        <v>1.25</v>
      </c>
      <c r="N73" s="30" t="s">
        <v>107</v>
      </c>
    </row>
    <row r="74" spans="1:14">
      <c r="A74" s="73" t="s">
        <v>449</v>
      </c>
      <c r="B74" t="s">
        <v>311</v>
      </c>
      <c r="C74" t="s">
        <v>135</v>
      </c>
      <c r="D74" s="66" t="s">
        <v>108</v>
      </c>
      <c r="E74" s="71">
        <v>913.96</v>
      </c>
      <c r="F74" s="71">
        <v>67</v>
      </c>
      <c r="G74" s="71">
        <v>9.86</v>
      </c>
      <c r="H74" s="71">
        <v>1.72</v>
      </c>
      <c r="I74" s="72">
        <v>16.09</v>
      </c>
      <c r="J74" s="71">
        <v>17.829999999999998</v>
      </c>
      <c r="K74" s="71">
        <v>16.62</v>
      </c>
      <c r="L74" s="71">
        <v>8.31</v>
      </c>
      <c r="M74" s="71">
        <v>0.94</v>
      </c>
      <c r="N74" s="30" t="s">
        <v>102</v>
      </c>
    </row>
    <row r="75" spans="1:14">
      <c r="A75" s="73" t="s">
        <v>448</v>
      </c>
      <c r="B75" t="s">
        <v>311</v>
      </c>
      <c r="C75" t="s">
        <v>135</v>
      </c>
      <c r="D75" s="66" t="s">
        <v>108</v>
      </c>
      <c r="E75" s="71">
        <v>15149.73</v>
      </c>
      <c r="F75" s="71">
        <v>39</v>
      </c>
      <c r="G75" s="71">
        <v>11.52</v>
      </c>
      <c r="H75" s="71">
        <v>1.3</v>
      </c>
      <c r="I75" s="72">
        <v>11.91</v>
      </c>
      <c r="J75" s="71">
        <v>15.41</v>
      </c>
      <c r="K75" s="71">
        <v>17.12</v>
      </c>
      <c r="L75" s="71">
        <v>9.01</v>
      </c>
      <c r="M75" s="71">
        <v>1.05</v>
      </c>
      <c r="N75" s="30" t="s">
        <v>107</v>
      </c>
    </row>
    <row r="76" spans="1:14">
      <c r="A76" s="73" t="s">
        <v>447</v>
      </c>
      <c r="B76" t="s">
        <v>311</v>
      </c>
      <c r="C76" t="s">
        <v>135</v>
      </c>
      <c r="D76" s="66" t="s">
        <v>108</v>
      </c>
      <c r="E76" s="71">
        <v>407.28</v>
      </c>
      <c r="F76" s="71">
        <v>113.28</v>
      </c>
      <c r="G76" s="71">
        <v>11.12</v>
      </c>
      <c r="H76" s="71">
        <v>1.4</v>
      </c>
      <c r="I76" s="72">
        <v>9.5399999999999991</v>
      </c>
      <c r="J76" s="71">
        <v>16.170000000000002</v>
      </c>
      <c r="K76" s="71">
        <v>14.26</v>
      </c>
      <c r="L76" s="71">
        <v>5.88</v>
      </c>
      <c r="M76" s="71">
        <v>1.46</v>
      </c>
      <c r="N76" s="30" t="s">
        <v>102</v>
      </c>
    </row>
    <row r="77" spans="1:14">
      <c r="A77" s="73" t="s">
        <v>446</v>
      </c>
      <c r="B77" t="s">
        <v>311</v>
      </c>
      <c r="C77" t="s">
        <v>135</v>
      </c>
      <c r="D77" s="66" t="s">
        <v>190</v>
      </c>
      <c r="E77" s="71">
        <v>143.21</v>
      </c>
      <c r="F77" s="71">
        <v>52</v>
      </c>
      <c r="G77" s="71">
        <v>8.9</v>
      </c>
      <c r="H77" s="71">
        <v>1.64</v>
      </c>
      <c r="I77" s="72">
        <v>10.85</v>
      </c>
      <c r="J77" s="71">
        <v>15.25</v>
      </c>
      <c r="K77" s="71">
        <v>12.3</v>
      </c>
      <c r="L77" s="71">
        <v>6.05</v>
      </c>
      <c r="M77" s="71">
        <v>0.95</v>
      </c>
      <c r="N77" s="30" t="s">
        <v>112</v>
      </c>
    </row>
    <row r="78" spans="1:14">
      <c r="A78" s="73" t="s">
        <v>445</v>
      </c>
      <c r="B78" t="s">
        <v>311</v>
      </c>
      <c r="C78" t="s">
        <v>135</v>
      </c>
      <c r="D78" s="66" t="s">
        <v>108</v>
      </c>
      <c r="E78" s="71">
        <v>947.75</v>
      </c>
      <c r="F78" s="71">
        <v>81</v>
      </c>
      <c r="G78" s="71">
        <v>10.87</v>
      </c>
      <c r="H78" s="71">
        <v>1.28</v>
      </c>
      <c r="I78" s="72">
        <v>5.64</v>
      </c>
      <c r="J78" s="71">
        <v>14.26</v>
      </c>
      <c r="K78" s="71">
        <v>11.77</v>
      </c>
      <c r="L78" s="71">
        <v>7.75</v>
      </c>
      <c r="M78" s="71">
        <v>1.06</v>
      </c>
      <c r="N78" s="30" t="s">
        <v>112</v>
      </c>
    </row>
    <row r="79" spans="1:14">
      <c r="A79" s="73" t="s">
        <v>444</v>
      </c>
      <c r="B79" t="s">
        <v>311</v>
      </c>
      <c r="C79" t="s">
        <v>135</v>
      </c>
      <c r="D79" s="66" t="s">
        <v>108</v>
      </c>
      <c r="E79" s="71">
        <v>28.75</v>
      </c>
      <c r="F79" s="71">
        <v>47</v>
      </c>
      <c r="G79" s="71">
        <v>10.51</v>
      </c>
      <c r="H79" s="71">
        <v>1.44</v>
      </c>
      <c r="I79" s="72">
        <v>8.5399999999999991</v>
      </c>
      <c r="J79" s="71">
        <v>15.63</v>
      </c>
      <c r="K79" s="71">
        <v>12.07</v>
      </c>
      <c r="L79" s="71">
        <v>7.97</v>
      </c>
      <c r="M79" s="71">
        <v>1.21</v>
      </c>
      <c r="N79" s="30" t="s">
        <v>102</v>
      </c>
    </row>
    <row r="80" spans="1:14">
      <c r="A80" s="73" t="s">
        <v>443</v>
      </c>
      <c r="B80" t="s">
        <v>311</v>
      </c>
      <c r="C80" t="s">
        <v>135</v>
      </c>
      <c r="D80" s="66" t="s">
        <v>108</v>
      </c>
      <c r="E80" s="71">
        <v>308.58</v>
      </c>
      <c r="F80" s="71">
        <v>83</v>
      </c>
      <c r="G80" s="71">
        <v>11.26</v>
      </c>
      <c r="H80" s="71">
        <v>1.46</v>
      </c>
      <c r="I80" s="72">
        <v>8.8699999999999992</v>
      </c>
      <c r="J80" s="71">
        <v>17.14</v>
      </c>
      <c r="K80" s="71">
        <v>12.39</v>
      </c>
      <c r="L80" s="71">
        <v>6.9</v>
      </c>
      <c r="M80" s="71">
        <v>1.43</v>
      </c>
      <c r="N80" s="30" t="s">
        <v>112</v>
      </c>
    </row>
    <row r="81" spans="1:14">
      <c r="A81" s="73" t="s">
        <v>442</v>
      </c>
      <c r="B81" t="s">
        <v>311</v>
      </c>
      <c r="C81" t="s">
        <v>135</v>
      </c>
      <c r="D81" s="66" t="s">
        <v>108</v>
      </c>
      <c r="E81" s="71">
        <v>909.04</v>
      </c>
      <c r="F81" s="71">
        <v>71</v>
      </c>
      <c r="G81" s="71">
        <v>10.85</v>
      </c>
      <c r="H81" s="71">
        <v>1.5</v>
      </c>
      <c r="I81" s="72">
        <v>11.74</v>
      </c>
      <c r="J81" s="71">
        <v>16.989999999999998</v>
      </c>
      <c r="K81" s="71">
        <v>15.31</v>
      </c>
      <c r="L81" s="71">
        <v>7.79</v>
      </c>
      <c r="M81" s="71">
        <v>1.34</v>
      </c>
      <c r="N81" s="30" t="s">
        <v>102</v>
      </c>
    </row>
    <row r="82" spans="1:14">
      <c r="A82" s="73" t="s">
        <v>441</v>
      </c>
      <c r="B82" t="s">
        <v>311</v>
      </c>
      <c r="C82" t="s">
        <v>135</v>
      </c>
      <c r="D82" s="66" t="s">
        <v>108</v>
      </c>
      <c r="E82" s="71">
        <v>532.14</v>
      </c>
      <c r="F82" s="71">
        <v>80</v>
      </c>
      <c r="G82" s="71">
        <v>10.88</v>
      </c>
      <c r="H82" s="71">
        <v>1.38</v>
      </c>
      <c r="I82" s="72">
        <v>9.51</v>
      </c>
      <c r="J82" s="71">
        <v>15.41</v>
      </c>
      <c r="K82" s="71">
        <v>15.11</v>
      </c>
      <c r="L82" s="71">
        <v>6.73</v>
      </c>
      <c r="M82" s="71">
        <v>1.37</v>
      </c>
      <c r="N82" s="30" t="s">
        <v>102</v>
      </c>
    </row>
    <row r="83" spans="1:14">
      <c r="A83" s="73" t="s">
        <v>440</v>
      </c>
      <c r="B83" t="s">
        <v>311</v>
      </c>
      <c r="C83" t="s">
        <v>135</v>
      </c>
      <c r="D83" s="66" t="s">
        <v>108</v>
      </c>
      <c r="E83" s="71">
        <v>833.02</v>
      </c>
      <c r="F83" s="71">
        <v>7.35</v>
      </c>
      <c r="G83" s="71">
        <v>11.42</v>
      </c>
      <c r="H83" s="71">
        <v>1.7</v>
      </c>
      <c r="I83" s="72">
        <v>8.9700000000000006</v>
      </c>
      <c r="J83" s="71">
        <v>20.53</v>
      </c>
      <c r="K83" s="71">
        <v>22.83</v>
      </c>
      <c r="L83" s="71">
        <v>8.2100000000000009</v>
      </c>
      <c r="M83" s="71">
        <v>1.06</v>
      </c>
      <c r="N83" s="30" t="s">
        <v>107</v>
      </c>
    </row>
    <row r="84" spans="1:14">
      <c r="A84" s="73" t="s">
        <v>439</v>
      </c>
      <c r="B84" t="s">
        <v>311</v>
      </c>
      <c r="C84" t="s">
        <v>135</v>
      </c>
      <c r="D84" s="66" t="s">
        <v>108</v>
      </c>
      <c r="E84" s="71">
        <v>53.27</v>
      </c>
      <c r="F84" s="71">
        <v>96.3</v>
      </c>
      <c r="G84" s="71">
        <v>11.59</v>
      </c>
      <c r="H84" s="71">
        <v>1.08</v>
      </c>
      <c r="I84" s="72">
        <v>8.34</v>
      </c>
      <c r="J84" s="71">
        <v>12.63</v>
      </c>
      <c r="K84" s="71">
        <v>11.33</v>
      </c>
      <c r="L84" s="71">
        <v>7.66</v>
      </c>
      <c r="M84" s="71">
        <v>1.54</v>
      </c>
      <c r="N84" s="30" t="s">
        <v>114</v>
      </c>
    </row>
    <row r="85" spans="1:14">
      <c r="A85" s="73" t="s">
        <v>438</v>
      </c>
      <c r="B85" t="s">
        <v>311</v>
      </c>
      <c r="C85" t="s">
        <v>135</v>
      </c>
      <c r="D85" s="66" t="s">
        <v>103</v>
      </c>
      <c r="E85" s="71">
        <v>3412</v>
      </c>
      <c r="F85" s="71">
        <v>31</v>
      </c>
      <c r="G85" s="71">
        <v>13.62</v>
      </c>
      <c r="H85" s="71">
        <v>1.35</v>
      </c>
      <c r="I85" s="72">
        <v>6.42</v>
      </c>
      <c r="J85" s="71">
        <v>19.02</v>
      </c>
      <c r="K85" s="71">
        <v>18.05</v>
      </c>
      <c r="L85" s="71">
        <v>10.26</v>
      </c>
      <c r="M85" s="71">
        <v>0.96</v>
      </c>
      <c r="N85" s="30" t="s">
        <v>107</v>
      </c>
    </row>
    <row r="86" spans="1:14">
      <c r="A86" s="73" t="s">
        <v>437</v>
      </c>
      <c r="B86" t="s">
        <v>311</v>
      </c>
      <c r="C86" t="s">
        <v>135</v>
      </c>
      <c r="D86" s="66" t="s">
        <v>103</v>
      </c>
      <c r="E86" s="71">
        <v>226.62</v>
      </c>
      <c r="F86" s="71">
        <v>21</v>
      </c>
      <c r="G86" s="71">
        <v>13.17</v>
      </c>
      <c r="H86" s="71">
        <v>1.19</v>
      </c>
      <c r="I86" s="72">
        <v>5.65</v>
      </c>
      <c r="J86" s="71">
        <v>15.95</v>
      </c>
      <c r="K86" s="71">
        <v>15.44</v>
      </c>
      <c r="L86" s="71">
        <v>9.7100000000000009</v>
      </c>
      <c r="M86" s="71">
        <v>1.22</v>
      </c>
      <c r="N86" s="30" t="s">
        <v>112</v>
      </c>
    </row>
    <row r="87" spans="1:14">
      <c r="A87" s="73" t="s">
        <v>436</v>
      </c>
      <c r="B87" t="s">
        <v>311</v>
      </c>
      <c r="C87" t="s">
        <v>135</v>
      </c>
      <c r="D87" s="66" t="s">
        <v>103</v>
      </c>
      <c r="E87" s="71">
        <v>367.38</v>
      </c>
      <c r="F87" s="71">
        <v>39</v>
      </c>
      <c r="G87" s="71">
        <v>14.51</v>
      </c>
      <c r="H87" s="71">
        <v>1.17</v>
      </c>
      <c r="I87" s="72">
        <v>2.9</v>
      </c>
      <c r="J87" s="71">
        <v>17.23</v>
      </c>
      <c r="K87" s="71">
        <v>17.02</v>
      </c>
      <c r="L87" s="71">
        <v>11.13</v>
      </c>
      <c r="M87" s="71">
        <v>1.27</v>
      </c>
      <c r="N87" s="30" t="s">
        <v>102</v>
      </c>
    </row>
    <row r="88" spans="1:14">
      <c r="A88" s="73" t="s">
        <v>435</v>
      </c>
      <c r="B88" t="s">
        <v>311</v>
      </c>
      <c r="C88" t="s">
        <v>135</v>
      </c>
      <c r="D88" s="66" t="s">
        <v>108</v>
      </c>
      <c r="E88" s="71">
        <v>800.51</v>
      </c>
      <c r="F88" s="71">
        <v>84</v>
      </c>
      <c r="G88" s="71">
        <v>9.5399999999999991</v>
      </c>
      <c r="H88" s="71">
        <v>1.74</v>
      </c>
      <c r="I88" s="72">
        <v>8.7899999999999991</v>
      </c>
      <c r="J88" s="71">
        <v>17.399999999999999</v>
      </c>
      <c r="K88" s="71">
        <v>13.75</v>
      </c>
      <c r="L88" s="71">
        <v>5.7</v>
      </c>
      <c r="M88" s="71">
        <v>1.1100000000000001</v>
      </c>
      <c r="N88" s="30" t="s">
        <v>102</v>
      </c>
    </row>
    <row r="89" spans="1:14">
      <c r="A89" s="73" t="s">
        <v>434</v>
      </c>
      <c r="B89" t="s">
        <v>311</v>
      </c>
      <c r="C89" t="s">
        <v>135</v>
      </c>
      <c r="D89" s="66" t="s">
        <v>108</v>
      </c>
      <c r="E89" s="71">
        <v>802.51</v>
      </c>
      <c r="F89" s="71">
        <v>84</v>
      </c>
      <c r="G89" s="71">
        <v>9.56</v>
      </c>
      <c r="H89" s="71">
        <v>1.73</v>
      </c>
      <c r="I89" s="72">
        <v>8.81</v>
      </c>
      <c r="J89" s="71">
        <v>17.45</v>
      </c>
      <c r="K89" s="71">
        <v>13.73</v>
      </c>
      <c r="L89" s="71">
        <v>5.71</v>
      </c>
      <c r="M89" s="71">
        <v>1.1100000000000001</v>
      </c>
      <c r="N89" s="30" t="s">
        <v>112</v>
      </c>
    </row>
    <row r="90" spans="1:14">
      <c r="A90" s="73" t="s">
        <v>433</v>
      </c>
      <c r="B90" t="s">
        <v>311</v>
      </c>
      <c r="C90" t="s">
        <v>135</v>
      </c>
      <c r="D90" s="66" t="s">
        <v>108</v>
      </c>
      <c r="E90" s="71">
        <v>1466.88</v>
      </c>
      <c r="F90" s="71">
        <v>37</v>
      </c>
      <c r="G90" s="71">
        <v>10.5</v>
      </c>
      <c r="H90" s="71">
        <v>1.54</v>
      </c>
      <c r="I90" s="72">
        <v>12.96</v>
      </c>
      <c r="J90" s="71">
        <v>16.93</v>
      </c>
      <c r="K90" s="71">
        <v>14.56</v>
      </c>
      <c r="L90" s="71">
        <v>7.6</v>
      </c>
      <c r="M90" s="71">
        <v>1.0900000000000001</v>
      </c>
      <c r="N90" s="30" t="s">
        <v>112</v>
      </c>
    </row>
    <row r="91" spans="1:14">
      <c r="A91" s="73" t="s">
        <v>432</v>
      </c>
      <c r="B91" t="s">
        <v>311</v>
      </c>
      <c r="C91" t="s">
        <v>135</v>
      </c>
      <c r="D91" s="66" t="s">
        <v>108</v>
      </c>
      <c r="E91" s="71">
        <v>102.23</v>
      </c>
      <c r="F91" s="71">
        <v>61</v>
      </c>
      <c r="G91" s="71">
        <v>9.8800000000000008</v>
      </c>
      <c r="H91" s="71">
        <v>1.1399999999999999</v>
      </c>
      <c r="I91" s="72">
        <v>8.36</v>
      </c>
      <c r="J91" s="71">
        <v>11.43</v>
      </c>
      <c r="K91" s="71">
        <v>10.74</v>
      </c>
      <c r="L91" s="71">
        <v>8.0500000000000007</v>
      </c>
      <c r="M91" s="71">
        <v>1.1100000000000001</v>
      </c>
      <c r="N91" s="30" t="s">
        <v>114</v>
      </c>
    </row>
    <row r="92" spans="1:14">
      <c r="A92" s="73" t="s">
        <v>431</v>
      </c>
      <c r="B92" t="s">
        <v>311</v>
      </c>
      <c r="C92" t="s">
        <v>135</v>
      </c>
      <c r="D92" s="66" t="s">
        <v>108</v>
      </c>
      <c r="E92" s="71">
        <v>2381.58</v>
      </c>
      <c r="F92" s="71">
        <v>36</v>
      </c>
      <c r="G92" s="71">
        <v>10.41</v>
      </c>
      <c r="H92" s="71">
        <v>1.55</v>
      </c>
      <c r="I92" s="72">
        <v>13.85</v>
      </c>
      <c r="J92" s="71">
        <v>16.86</v>
      </c>
      <c r="K92" s="71">
        <v>14.95</v>
      </c>
      <c r="L92" s="71">
        <v>7.76</v>
      </c>
      <c r="M92" s="71">
        <v>1.06</v>
      </c>
      <c r="N92" s="30" t="s">
        <v>102</v>
      </c>
    </row>
    <row r="93" spans="1:14">
      <c r="A93" s="73" t="s">
        <v>430</v>
      </c>
      <c r="B93" t="s">
        <v>311</v>
      </c>
      <c r="C93" t="s">
        <v>135</v>
      </c>
      <c r="D93" s="66" t="s">
        <v>108</v>
      </c>
      <c r="E93" s="71">
        <v>402.74</v>
      </c>
      <c r="F93" s="71">
        <v>76</v>
      </c>
      <c r="G93" s="71">
        <v>10.1</v>
      </c>
      <c r="H93" s="71">
        <v>1.43</v>
      </c>
      <c r="I93" s="72">
        <v>10.94</v>
      </c>
      <c r="J93" s="71">
        <v>14.91</v>
      </c>
      <c r="K93" s="71">
        <v>13.08</v>
      </c>
      <c r="L93" s="71">
        <v>8.26</v>
      </c>
      <c r="M93" s="71">
        <v>1.1499999999999999</v>
      </c>
      <c r="N93" s="30" t="s">
        <v>112</v>
      </c>
    </row>
    <row r="94" spans="1:14">
      <c r="A94" s="73" t="s">
        <v>429</v>
      </c>
      <c r="B94" t="s">
        <v>311</v>
      </c>
      <c r="C94" t="s">
        <v>135</v>
      </c>
      <c r="D94" s="66" t="s">
        <v>108</v>
      </c>
      <c r="E94" s="71">
        <v>484.58</v>
      </c>
      <c r="F94" s="71">
        <v>66</v>
      </c>
      <c r="G94" s="71">
        <v>12.04</v>
      </c>
      <c r="H94" s="71">
        <v>1.22</v>
      </c>
      <c r="I94" s="72">
        <v>9.77</v>
      </c>
      <c r="J94" s="71">
        <v>15.03</v>
      </c>
      <c r="K94" s="71">
        <v>15.33</v>
      </c>
      <c r="L94" s="71">
        <v>7.98</v>
      </c>
      <c r="M94" s="71">
        <v>1.24</v>
      </c>
      <c r="N94" s="30" t="s">
        <v>102</v>
      </c>
    </row>
    <row r="95" spans="1:14">
      <c r="A95" s="73" t="s">
        <v>428</v>
      </c>
      <c r="B95" t="s">
        <v>311</v>
      </c>
      <c r="C95" t="s">
        <v>135</v>
      </c>
      <c r="D95" s="66" t="s">
        <v>108</v>
      </c>
      <c r="E95" s="71">
        <v>668.05</v>
      </c>
      <c r="F95" s="71">
        <v>60.44</v>
      </c>
      <c r="G95" s="71">
        <v>12.18</v>
      </c>
      <c r="H95" s="71">
        <v>1.58</v>
      </c>
      <c r="I95" s="72">
        <v>13.69</v>
      </c>
      <c r="J95" s="71">
        <v>20.27</v>
      </c>
      <c r="K95" s="71">
        <v>18.579999999999998</v>
      </c>
      <c r="L95" s="71">
        <v>9.9</v>
      </c>
      <c r="M95" s="71">
        <v>0.86</v>
      </c>
      <c r="N95" s="30" t="s">
        <v>107</v>
      </c>
    </row>
    <row r="96" spans="1:14">
      <c r="A96" s="73" t="s">
        <v>427</v>
      </c>
      <c r="B96" t="s">
        <v>311</v>
      </c>
      <c r="C96" t="s">
        <v>135</v>
      </c>
      <c r="D96" s="66" t="s">
        <v>108</v>
      </c>
      <c r="E96" s="71">
        <v>195.19</v>
      </c>
      <c r="F96" s="71">
        <v>27</v>
      </c>
      <c r="G96" s="71">
        <v>10.37</v>
      </c>
      <c r="H96" s="71">
        <v>1.33</v>
      </c>
      <c r="I96" s="72">
        <v>11.8</v>
      </c>
      <c r="J96" s="71">
        <v>14.22</v>
      </c>
      <c r="K96" s="71">
        <v>14.85</v>
      </c>
      <c r="L96" s="71">
        <v>6.82</v>
      </c>
      <c r="M96" s="71">
        <v>1.24</v>
      </c>
      <c r="N96" s="30" t="s">
        <v>112</v>
      </c>
    </row>
    <row r="97" spans="1:14">
      <c r="A97" s="73" t="s">
        <v>426</v>
      </c>
      <c r="B97" t="s">
        <v>311</v>
      </c>
      <c r="C97" t="s">
        <v>135</v>
      </c>
      <c r="D97" s="66" t="s">
        <v>108</v>
      </c>
      <c r="E97" s="71">
        <v>44.97</v>
      </c>
      <c r="F97" s="71">
        <v>31</v>
      </c>
      <c r="G97" s="71">
        <v>12.14</v>
      </c>
      <c r="H97" s="71">
        <v>1.41</v>
      </c>
      <c r="I97" s="72">
        <v>6.83</v>
      </c>
      <c r="J97" s="71">
        <v>17.71</v>
      </c>
      <c r="K97" s="71">
        <v>15</v>
      </c>
      <c r="L97" s="71">
        <v>8.0299999999999994</v>
      </c>
      <c r="M97" s="71">
        <v>1.2</v>
      </c>
      <c r="N97" s="30" t="s">
        <v>102</v>
      </c>
    </row>
    <row r="98" spans="1:14">
      <c r="A98" s="73" t="s">
        <v>425</v>
      </c>
      <c r="B98" t="s">
        <v>311</v>
      </c>
      <c r="C98" t="s">
        <v>135</v>
      </c>
      <c r="D98" s="66" t="s">
        <v>108</v>
      </c>
      <c r="E98" s="71">
        <v>2201.94</v>
      </c>
      <c r="F98" s="71">
        <v>21</v>
      </c>
      <c r="G98" s="71">
        <v>9.6199999999999992</v>
      </c>
      <c r="H98" s="71">
        <v>1.75</v>
      </c>
      <c r="I98" s="72">
        <v>16.34</v>
      </c>
      <c r="J98" s="71">
        <v>17.78</v>
      </c>
      <c r="K98" s="71">
        <v>15.57</v>
      </c>
      <c r="L98" s="71">
        <v>8.86</v>
      </c>
      <c r="M98" s="71">
        <v>1.0900000000000001</v>
      </c>
      <c r="N98" s="30" t="s">
        <v>107</v>
      </c>
    </row>
    <row r="99" spans="1:14">
      <c r="A99" s="73" t="s">
        <v>424</v>
      </c>
      <c r="B99" t="s">
        <v>311</v>
      </c>
      <c r="C99" t="s">
        <v>135</v>
      </c>
      <c r="D99" s="66" t="s">
        <v>108</v>
      </c>
      <c r="E99" s="71">
        <v>3430.74</v>
      </c>
      <c r="F99" s="71">
        <v>57.75</v>
      </c>
      <c r="G99" s="71">
        <v>11.03</v>
      </c>
      <c r="H99" s="71">
        <v>1.47</v>
      </c>
      <c r="I99" s="72">
        <v>11.44</v>
      </c>
      <c r="J99" s="71">
        <v>16.850000000000001</v>
      </c>
      <c r="K99" s="71">
        <v>14.82</v>
      </c>
      <c r="L99" s="71">
        <v>7.47</v>
      </c>
      <c r="M99" s="71">
        <v>1.19</v>
      </c>
      <c r="N99" s="30" t="s">
        <v>112</v>
      </c>
    </row>
    <row r="100" spans="1:14">
      <c r="A100" s="73" t="s">
        <v>423</v>
      </c>
      <c r="B100" t="s">
        <v>311</v>
      </c>
      <c r="C100" t="s">
        <v>135</v>
      </c>
      <c r="D100" s="66" t="s">
        <v>190</v>
      </c>
      <c r="E100" s="71">
        <v>30.96</v>
      </c>
      <c r="F100" s="71">
        <v>7.49</v>
      </c>
      <c r="G100" s="71">
        <v>9.17</v>
      </c>
      <c r="H100" s="71">
        <v>1.65</v>
      </c>
      <c r="I100" s="72">
        <v>14.2</v>
      </c>
      <c r="J100" s="71">
        <v>15.85</v>
      </c>
      <c r="K100" s="71">
        <v>14.54</v>
      </c>
      <c r="L100" s="71">
        <v>6.38</v>
      </c>
      <c r="M100" s="71">
        <v>1.78</v>
      </c>
      <c r="N100" s="30" t="s">
        <v>102</v>
      </c>
    </row>
    <row r="101" spans="1:14">
      <c r="A101" s="73" t="s">
        <v>422</v>
      </c>
      <c r="B101" t="s">
        <v>311</v>
      </c>
      <c r="C101" t="s">
        <v>135</v>
      </c>
      <c r="D101" s="66" t="s">
        <v>108</v>
      </c>
      <c r="E101" s="71">
        <v>95.03</v>
      </c>
      <c r="F101" s="71">
        <v>147</v>
      </c>
      <c r="G101" s="71">
        <v>11.43</v>
      </c>
      <c r="H101" s="71">
        <v>1.1000000000000001</v>
      </c>
      <c r="I101" s="72">
        <v>16.73</v>
      </c>
      <c r="J101" s="71">
        <v>17.86</v>
      </c>
      <c r="K101" s="71">
        <v>17.78</v>
      </c>
      <c r="L101" s="71">
        <v>9.51</v>
      </c>
      <c r="M101" s="71">
        <v>1.65</v>
      </c>
      <c r="N101" s="30" t="s">
        <v>107</v>
      </c>
    </row>
    <row r="102" spans="1:14">
      <c r="A102" s="73" t="s">
        <v>421</v>
      </c>
      <c r="B102" t="s">
        <v>311</v>
      </c>
      <c r="C102" t="s">
        <v>135</v>
      </c>
      <c r="D102" s="66" t="s">
        <v>190</v>
      </c>
      <c r="E102" s="71">
        <v>124.67</v>
      </c>
      <c r="F102" s="71">
        <v>14</v>
      </c>
      <c r="G102" s="71">
        <v>9.35</v>
      </c>
      <c r="H102" s="71">
        <v>1.3</v>
      </c>
      <c r="I102" s="72">
        <v>5.21</v>
      </c>
      <c r="J102" s="71">
        <v>12.4</v>
      </c>
      <c r="K102" s="71">
        <v>10.43</v>
      </c>
      <c r="L102" s="71">
        <v>7.56</v>
      </c>
      <c r="M102" s="71">
        <v>0.93</v>
      </c>
      <c r="N102" s="30" t="s">
        <v>102</v>
      </c>
    </row>
    <row r="103" spans="1:14">
      <c r="A103" s="73" t="s">
        <v>420</v>
      </c>
      <c r="B103" t="s">
        <v>311</v>
      </c>
      <c r="C103" t="s">
        <v>135</v>
      </c>
      <c r="D103" s="66" t="s">
        <v>108</v>
      </c>
      <c r="E103" s="71">
        <v>556.36</v>
      </c>
      <c r="F103" s="71">
        <v>83</v>
      </c>
      <c r="G103" s="71">
        <v>10.81</v>
      </c>
      <c r="H103" s="71">
        <v>1.61</v>
      </c>
      <c r="I103" s="72">
        <v>13.49</v>
      </c>
      <c r="J103" s="71">
        <v>18.29</v>
      </c>
      <c r="K103" s="71">
        <v>18.12</v>
      </c>
      <c r="L103" s="71">
        <v>8.8699999999999992</v>
      </c>
      <c r="M103" s="71">
        <v>1.1000000000000001</v>
      </c>
      <c r="N103" s="30" t="s">
        <v>102</v>
      </c>
    </row>
    <row r="104" spans="1:14">
      <c r="A104" s="73" t="s">
        <v>419</v>
      </c>
      <c r="B104" t="s">
        <v>311</v>
      </c>
      <c r="C104" t="s">
        <v>135</v>
      </c>
      <c r="D104" s="66" t="s">
        <v>108</v>
      </c>
      <c r="E104" s="71">
        <v>3916.86</v>
      </c>
      <c r="F104" s="71">
        <v>88</v>
      </c>
      <c r="G104" s="71">
        <v>10.8</v>
      </c>
      <c r="H104" s="71">
        <v>1.55</v>
      </c>
      <c r="I104" s="72">
        <v>12.65</v>
      </c>
      <c r="J104" s="71">
        <v>17.62</v>
      </c>
      <c r="K104" s="71">
        <v>16.16</v>
      </c>
      <c r="L104" s="71">
        <v>7.67</v>
      </c>
      <c r="M104" s="71">
        <v>1.04</v>
      </c>
      <c r="N104" s="30" t="s">
        <v>102</v>
      </c>
    </row>
    <row r="105" spans="1:14">
      <c r="A105" s="73" t="s">
        <v>418</v>
      </c>
      <c r="B105" t="s">
        <v>311</v>
      </c>
      <c r="C105" t="s">
        <v>135</v>
      </c>
      <c r="D105" s="66" t="s">
        <v>103</v>
      </c>
      <c r="E105" s="71">
        <v>4129.3599999999997</v>
      </c>
      <c r="F105" s="71">
        <v>146</v>
      </c>
      <c r="G105" s="71">
        <v>13.05</v>
      </c>
      <c r="H105" s="71">
        <v>1.23</v>
      </c>
      <c r="I105" s="72">
        <v>8.73</v>
      </c>
      <c r="J105" s="71">
        <v>16.39</v>
      </c>
      <c r="K105" s="71">
        <v>12.8</v>
      </c>
      <c r="L105" s="71">
        <v>8.11</v>
      </c>
      <c r="M105" s="71">
        <v>0.98</v>
      </c>
      <c r="N105" s="30" t="s">
        <v>112</v>
      </c>
    </row>
    <row r="106" spans="1:14">
      <c r="A106" s="73" t="s">
        <v>417</v>
      </c>
      <c r="B106" t="s">
        <v>311</v>
      </c>
      <c r="C106" t="s">
        <v>135</v>
      </c>
      <c r="D106" s="66" t="s">
        <v>108</v>
      </c>
      <c r="E106" s="71">
        <v>339.81</v>
      </c>
      <c r="F106" s="71">
        <v>81.53</v>
      </c>
      <c r="G106" s="71">
        <v>10.88</v>
      </c>
      <c r="H106" s="71">
        <v>1.3</v>
      </c>
      <c r="I106" s="72">
        <v>9.11</v>
      </c>
      <c r="J106" s="71">
        <v>14.55</v>
      </c>
      <c r="K106" s="71">
        <v>13.17</v>
      </c>
      <c r="L106" s="71">
        <v>6.67</v>
      </c>
      <c r="M106" s="71">
        <v>1.1200000000000001</v>
      </c>
      <c r="N106" s="30" t="s">
        <v>112</v>
      </c>
    </row>
    <row r="107" spans="1:14">
      <c r="A107" s="73" t="s">
        <v>416</v>
      </c>
      <c r="B107" t="s">
        <v>311</v>
      </c>
      <c r="C107" t="s">
        <v>135</v>
      </c>
      <c r="D107" s="66" t="s">
        <v>103</v>
      </c>
      <c r="E107" s="71">
        <v>35.97</v>
      </c>
      <c r="F107" s="71">
        <v>49</v>
      </c>
      <c r="G107" s="71">
        <v>16.940000000000001</v>
      </c>
      <c r="H107" s="71">
        <v>1.01</v>
      </c>
      <c r="I107" s="72">
        <v>0.53</v>
      </c>
      <c r="J107" s="71">
        <v>16.18</v>
      </c>
      <c r="K107" s="71">
        <v>15.16</v>
      </c>
      <c r="L107" s="71">
        <v>9.5</v>
      </c>
      <c r="M107" s="71">
        <v>1.3</v>
      </c>
      <c r="N107" s="30" t="s">
        <v>102</v>
      </c>
    </row>
    <row r="108" spans="1:14">
      <c r="A108" s="73" t="s">
        <v>415</v>
      </c>
      <c r="B108" t="s">
        <v>311</v>
      </c>
      <c r="C108" t="s">
        <v>135</v>
      </c>
      <c r="D108" s="66" t="s">
        <v>108</v>
      </c>
      <c r="E108" s="71">
        <v>283.16000000000003</v>
      </c>
      <c r="F108" s="71">
        <v>21</v>
      </c>
      <c r="G108" s="71">
        <v>11.7</v>
      </c>
      <c r="H108" s="71">
        <v>1.37</v>
      </c>
      <c r="I108" s="72">
        <v>10.17</v>
      </c>
      <c r="J108" s="71">
        <v>16.61</v>
      </c>
      <c r="K108" s="71">
        <v>16.579999999999998</v>
      </c>
      <c r="L108" s="71">
        <v>7.79</v>
      </c>
      <c r="M108" s="71">
        <v>0.97</v>
      </c>
      <c r="N108" s="30" t="s">
        <v>102</v>
      </c>
    </row>
    <row r="109" spans="1:14">
      <c r="A109" s="73" t="s">
        <v>414</v>
      </c>
      <c r="B109" t="s">
        <v>311</v>
      </c>
      <c r="C109" t="s">
        <v>135</v>
      </c>
      <c r="D109" s="66" t="s">
        <v>108</v>
      </c>
      <c r="E109" s="71">
        <v>8.17</v>
      </c>
      <c r="F109" s="71">
        <v>29</v>
      </c>
      <c r="G109" s="71">
        <v>12.59</v>
      </c>
      <c r="H109" s="71">
        <v>1.06</v>
      </c>
      <c r="I109" s="72">
        <v>3.78</v>
      </c>
      <c r="J109" s="71">
        <v>13.45</v>
      </c>
      <c r="K109" s="71">
        <v>12.97</v>
      </c>
      <c r="L109" s="71">
        <v>6.38</v>
      </c>
      <c r="M109" s="71">
        <v>1.26</v>
      </c>
      <c r="N109" s="30" t="s">
        <v>112</v>
      </c>
    </row>
    <row r="110" spans="1:14">
      <c r="A110" s="73" t="s">
        <v>413</v>
      </c>
      <c r="B110" t="s">
        <v>311</v>
      </c>
      <c r="C110" t="s">
        <v>135</v>
      </c>
      <c r="D110" s="66" t="s">
        <v>108</v>
      </c>
      <c r="E110" s="71">
        <v>142.41999999999999</v>
      </c>
      <c r="F110" s="71">
        <v>87</v>
      </c>
      <c r="G110" s="71">
        <v>10.15</v>
      </c>
      <c r="H110" s="71">
        <v>1.1499999999999999</v>
      </c>
      <c r="I110" s="72">
        <v>5.4</v>
      </c>
      <c r="J110" s="71">
        <v>11.84</v>
      </c>
      <c r="K110" s="71">
        <v>10.58</v>
      </c>
      <c r="L110" s="71">
        <v>7.42</v>
      </c>
      <c r="M110" s="71">
        <v>1.25</v>
      </c>
      <c r="N110" s="30" t="s">
        <v>112</v>
      </c>
    </row>
    <row r="111" spans="1:14">
      <c r="A111" s="73" t="s">
        <v>412</v>
      </c>
      <c r="B111" t="s">
        <v>311</v>
      </c>
      <c r="C111" t="s">
        <v>135</v>
      </c>
      <c r="D111" s="66" t="s">
        <v>108</v>
      </c>
      <c r="E111" s="71">
        <v>910.8</v>
      </c>
      <c r="F111" s="71">
        <v>141</v>
      </c>
      <c r="G111" s="71">
        <v>11.37</v>
      </c>
      <c r="H111" s="71">
        <v>1.59</v>
      </c>
      <c r="I111" s="72">
        <v>17.8</v>
      </c>
      <c r="J111" s="71">
        <v>18.98</v>
      </c>
      <c r="K111" s="71">
        <v>18.84</v>
      </c>
      <c r="L111" s="71">
        <v>10.27</v>
      </c>
      <c r="M111" s="71">
        <v>1.29</v>
      </c>
      <c r="N111" s="30" t="s">
        <v>169</v>
      </c>
    </row>
    <row r="112" spans="1:14">
      <c r="A112" s="73" t="s">
        <v>411</v>
      </c>
      <c r="B112" t="s">
        <v>311</v>
      </c>
      <c r="C112" t="s">
        <v>135</v>
      </c>
      <c r="D112" s="66" t="s">
        <v>108</v>
      </c>
      <c r="E112" s="71">
        <v>166.6</v>
      </c>
      <c r="F112" s="71">
        <v>594</v>
      </c>
      <c r="G112" s="71">
        <v>11.22</v>
      </c>
      <c r="H112" s="71">
        <v>1.58</v>
      </c>
      <c r="I112" s="72">
        <v>12</v>
      </c>
      <c r="J112" s="71">
        <v>18.77</v>
      </c>
      <c r="K112" s="71">
        <v>18.62</v>
      </c>
      <c r="L112" s="71">
        <v>8.5299999999999994</v>
      </c>
      <c r="M112" s="71">
        <v>1.52</v>
      </c>
      <c r="N112" s="30" t="s">
        <v>107</v>
      </c>
    </row>
    <row r="113" spans="1:14">
      <c r="A113" s="73" t="s">
        <v>410</v>
      </c>
      <c r="B113" t="s">
        <v>311</v>
      </c>
      <c r="C113" t="s">
        <v>135</v>
      </c>
      <c r="D113" s="66" t="s">
        <v>190</v>
      </c>
      <c r="E113" s="71">
        <v>43.83</v>
      </c>
      <c r="F113" s="71">
        <v>23</v>
      </c>
      <c r="G113" s="71">
        <v>9.0399999999999991</v>
      </c>
      <c r="H113" s="71">
        <v>1.68</v>
      </c>
      <c r="I113" s="72">
        <v>12.26</v>
      </c>
      <c r="J113" s="71">
        <v>15.93</v>
      </c>
      <c r="K113" s="71">
        <v>13.39</v>
      </c>
      <c r="L113" s="71">
        <v>7.96</v>
      </c>
      <c r="M113" s="71">
        <v>0.94</v>
      </c>
      <c r="N113" s="30" t="s">
        <v>102</v>
      </c>
    </row>
    <row r="114" spans="1:14">
      <c r="A114" s="73" t="s">
        <v>409</v>
      </c>
      <c r="B114" t="s">
        <v>311</v>
      </c>
      <c r="C114" t="s">
        <v>135</v>
      </c>
      <c r="D114" s="66" t="s">
        <v>108</v>
      </c>
      <c r="E114" s="71">
        <v>170.5</v>
      </c>
      <c r="F114" s="71">
        <v>27.34</v>
      </c>
      <c r="G114" s="71">
        <v>10.220000000000001</v>
      </c>
      <c r="H114" s="71">
        <v>1.41</v>
      </c>
      <c r="I114" s="72">
        <v>12.81</v>
      </c>
      <c r="J114" s="71">
        <v>14.85</v>
      </c>
      <c r="K114" s="71">
        <v>13.06</v>
      </c>
      <c r="L114" s="71">
        <v>7.71</v>
      </c>
      <c r="M114" s="71">
        <v>1</v>
      </c>
      <c r="N114" s="30" t="s">
        <v>102</v>
      </c>
    </row>
    <row r="115" spans="1:14">
      <c r="A115" s="73" t="s">
        <v>408</v>
      </c>
      <c r="B115" t="s">
        <v>311</v>
      </c>
      <c r="C115" t="s">
        <v>135</v>
      </c>
      <c r="D115" s="66" t="s">
        <v>108</v>
      </c>
      <c r="E115" s="71">
        <v>1741.88</v>
      </c>
      <c r="F115" s="71">
        <v>25.79</v>
      </c>
      <c r="G115" s="71">
        <v>11.82</v>
      </c>
      <c r="H115" s="71">
        <v>1.17</v>
      </c>
      <c r="I115" s="72">
        <v>7.4</v>
      </c>
      <c r="J115" s="71">
        <v>13.99</v>
      </c>
      <c r="K115" s="71">
        <v>14.6</v>
      </c>
      <c r="L115" s="71">
        <v>7.06</v>
      </c>
      <c r="M115" s="71">
        <v>1.1000000000000001</v>
      </c>
      <c r="N115" s="30" t="s">
        <v>102</v>
      </c>
    </row>
    <row r="116" spans="1:14">
      <c r="A116" s="73" t="s">
        <v>407</v>
      </c>
      <c r="B116" t="s">
        <v>311</v>
      </c>
      <c r="C116" t="s">
        <v>135</v>
      </c>
      <c r="D116" s="66" t="s">
        <v>108</v>
      </c>
      <c r="E116" s="71">
        <v>96.86</v>
      </c>
      <c r="F116" s="71">
        <v>36.65</v>
      </c>
      <c r="G116" s="71">
        <v>11.01</v>
      </c>
      <c r="H116" s="71">
        <v>1.49</v>
      </c>
      <c r="I116" s="72">
        <v>15.41</v>
      </c>
      <c r="J116" s="71">
        <v>17.07</v>
      </c>
      <c r="K116" s="71">
        <v>15.82</v>
      </c>
      <c r="L116" s="71">
        <v>8.0399999999999991</v>
      </c>
      <c r="M116" s="71">
        <v>1</v>
      </c>
      <c r="N116" s="30" t="s">
        <v>102</v>
      </c>
    </row>
    <row r="117" spans="1:14">
      <c r="A117" s="73" t="s">
        <v>406</v>
      </c>
      <c r="B117" t="s">
        <v>311</v>
      </c>
      <c r="C117" t="s">
        <v>135</v>
      </c>
      <c r="D117" s="66" t="s">
        <v>108</v>
      </c>
      <c r="E117" s="71">
        <v>21.16</v>
      </c>
      <c r="F117" s="71">
        <v>150</v>
      </c>
      <c r="G117" s="71">
        <v>10.039999999999999</v>
      </c>
      <c r="H117" s="71">
        <v>1.27</v>
      </c>
      <c r="I117" s="72">
        <v>2.38</v>
      </c>
      <c r="J117" s="71">
        <v>13.03</v>
      </c>
      <c r="K117" s="71">
        <v>12.84</v>
      </c>
      <c r="L117" s="71">
        <v>6.78</v>
      </c>
      <c r="M117" s="71">
        <v>2.4500000000000002</v>
      </c>
      <c r="N117" s="30" t="s">
        <v>112</v>
      </c>
    </row>
    <row r="118" spans="1:14">
      <c r="A118" s="73" t="s">
        <v>405</v>
      </c>
      <c r="B118" t="s">
        <v>311</v>
      </c>
      <c r="C118" t="s">
        <v>135</v>
      </c>
      <c r="D118" s="66" t="s">
        <v>190</v>
      </c>
      <c r="E118" s="71">
        <v>216.46</v>
      </c>
      <c r="F118" s="71">
        <v>8</v>
      </c>
      <c r="G118" s="71">
        <v>9.32</v>
      </c>
      <c r="H118" s="71">
        <v>1.67</v>
      </c>
      <c r="I118" s="72">
        <v>15.21</v>
      </c>
      <c r="J118" s="71">
        <v>16.260000000000002</v>
      </c>
      <c r="K118" s="71">
        <v>14.86</v>
      </c>
      <c r="L118" s="71">
        <v>7.27</v>
      </c>
      <c r="M118" s="71">
        <v>1.1499999999999999</v>
      </c>
      <c r="N118" s="30" t="s">
        <v>102</v>
      </c>
    </row>
    <row r="119" spans="1:14">
      <c r="A119" s="73" t="s">
        <v>404</v>
      </c>
      <c r="B119" t="s">
        <v>311</v>
      </c>
      <c r="C119" t="s">
        <v>135</v>
      </c>
      <c r="D119" s="66" t="s">
        <v>108</v>
      </c>
      <c r="E119" s="71">
        <v>473.81</v>
      </c>
      <c r="F119" s="71">
        <v>158</v>
      </c>
      <c r="G119" s="71">
        <v>10.93</v>
      </c>
      <c r="H119" s="71">
        <v>1.43</v>
      </c>
      <c r="I119" s="72">
        <v>15.78</v>
      </c>
      <c r="J119" s="71">
        <v>16.16</v>
      </c>
      <c r="K119" s="71">
        <v>15.25</v>
      </c>
      <c r="L119" s="71">
        <v>9.65</v>
      </c>
      <c r="M119" s="71">
        <v>1.37</v>
      </c>
      <c r="N119" s="30" t="s">
        <v>112</v>
      </c>
    </row>
    <row r="120" spans="1:14">
      <c r="A120" s="73" t="s">
        <v>403</v>
      </c>
      <c r="B120" t="s">
        <v>311</v>
      </c>
      <c r="C120" t="s">
        <v>135</v>
      </c>
      <c r="D120" s="66" t="s">
        <v>108</v>
      </c>
      <c r="E120" s="71">
        <v>150.19999999999999</v>
      </c>
      <c r="F120" s="71">
        <v>12.33</v>
      </c>
      <c r="G120" s="71">
        <v>9.6</v>
      </c>
      <c r="H120" s="71">
        <v>1.35</v>
      </c>
      <c r="I120" s="72">
        <v>0.9</v>
      </c>
      <c r="J120" s="71">
        <v>13.28</v>
      </c>
      <c r="K120" s="71">
        <v>13.02</v>
      </c>
      <c r="L120" s="71">
        <v>6.81</v>
      </c>
      <c r="M120" s="71">
        <v>1</v>
      </c>
      <c r="N120" s="30" t="s">
        <v>112</v>
      </c>
    </row>
    <row r="121" spans="1:14">
      <c r="A121" s="73" t="s">
        <v>402</v>
      </c>
      <c r="B121" t="s">
        <v>311</v>
      </c>
      <c r="C121" t="s">
        <v>135</v>
      </c>
      <c r="D121" s="66" t="s">
        <v>108</v>
      </c>
      <c r="E121" s="71">
        <v>339.33</v>
      </c>
      <c r="F121" s="71">
        <v>94</v>
      </c>
      <c r="G121" s="71">
        <v>11.14</v>
      </c>
      <c r="H121" s="71">
        <v>1.42</v>
      </c>
      <c r="I121" s="72">
        <v>8.84</v>
      </c>
      <c r="J121" s="71">
        <v>16.46</v>
      </c>
      <c r="K121" s="71">
        <v>14.65</v>
      </c>
      <c r="L121" s="71">
        <v>6.66</v>
      </c>
      <c r="M121" s="71">
        <v>1.17</v>
      </c>
      <c r="N121" s="30" t="s">
        <v>102</v>
      </c>
    </row>
    <row r="122" spans="1:14">
      <c r="A122" s="73" t="s">
        <v>401</v>
      </c>
      <c r="B122" t="s">
        <v>311</v>
      </c>
      <c r="C122" t="s">
        <v>135</v>
      </c>
      <c r="D122" s="66" t="s">
        <v>108</v>
      </c>
      <c r="E122" s="71">
        <v>1573.77</v>
      </c>
      <c r="F122" s="71">
        <v>35</v>
      </c>
      <c r="G122" s="71">
        <v>11.88</v>
      </c>
      <c r="H122" s="71">
        <v>1.27</v>
      </c>
      <c r="I122" s="72">
        <v>10.14</v>
      </c>
      <c r="J122" s="71">
        <v>15.19</v>
      </c>
      <c r="K122" s="71">
        <v>15.51</v>
      </c>
      <c r="L122" s="71">
        <v>8.4700000000000006</v>
      </c>
      <c r="M122" s="71">
        <v>1.1299999999999999</v>
      </c>
      <c r="N122" s="30" t="s">
        <v>102</v>
      </c>
    </row>
    <row r="123" spans="1:14">
      <c r="A123" s="73" t="s">
        <v>400</v>
      </c>
      <c r="B123" t="s">
        <v>311</v>
      </c>
      <c r="C123" t="s">
        <v>135</v>
      </c>
      <c r="D123" s="66" t="s">
        <v>108</v>
      </c>
      <c r="E123" s="71">
        <v>5536.95</v>
      </c>
      <c r="F123" s="71">
        <v>37</v>
      </c>
      <c r="G123" s="71">
        <v>11.88</v>
      </c>
      <c r="H123" s="71">
        <v>1.29</v>
      </c>
      <c r="I123" s="72">
        <v>9.18</v>
      </c>
      <c r="J123" s="71">
        <v>15.7</v>
      </c>
      <c r="K123" s="71">
        <v>15.37</v>
      </c>
      <c r="L123" s="71">
        <v>9.42</v>
      </c>
      <c r="M123" s="71">
        <v>1.18</v>
      </c>
      <c r="N123" s="30" t="s">
        <v>102</v>
      </c>
    </row>
    <row r="124" spans="1:14">
      <c r="A124" s="73" t="s">
        <v>399</v>
      </c>
      <c r="B124" t="s">
        <v>311</v>
      </c>
      <c r="C124" t="s">
        <v>135</v>
      </c>
      <c r="D124" s="66" t="s">
        <v>108</v>
      </c>
      <c r="E124" s="71">
        <v>38.36</v>
      </c>
      <c r="F124" s="71">
        <v>182</v>
      </c>
      <c r="G124" s="71">
        <v>10.75</v>
      </c>
      <c r="H124" s="71">
        <v>1.36</v>
      </c>
      <c r="I124" s="72">
        <v>9.19</v>
      </c>
      <c r="J124" s="71">
        <v>15.1</v>
      </c>
      <c r="K124" s="71">
        <v>14.57</v>
      </c>
      <c r="L124" s="71">
        <v>7.32</v>
      </c>
      <c r="M124" s="71">
        <v>1.0900000000000001</v>
      </c>
      <c r="N124" s="30" t="s">
        <v>102</v>
      </c>
    </row>
    <row r="125" spans="1:14">
      <c r="A125" s="73" t="s">
        <v>398</v>
      </c>
      <c r="B125" t="s">
        <v>311</v>
      </c>
      <c r="C125" t="s">
        <v>135</v>
      </c>
      <c r="D125" s="66" t="s">
        <v>108</v>
      </c>
      <c r="E125" s="71">
        <v>242.29</v>
      </c>
      <c r="F125" s="71">
        <v>1</v>
      </c>
      <c r="G125" s="71">
        <v>11.92</v>
      </c>
      <c r="H125" s="71">
        <v>1.1299999999999999</v>
      </c>
      <c r="I125" s="72">
        <v>5.4</v>
      </c>
      <c r="J125" s="71">
        <v>13.6</v>
      </c>
      <c r="K125" s="71">
        <v>12.81</v>
      </c>
      <c r="L125" s="71">
        <v>6.34</v>
      </c>
      <c r="M125" s="71">
        <v>1.1200000000000001</v>
      </c>
      <c r="N125" s="30" t="s">
        <v>112</v>
      </c>
    </row>
    <row r="126" spans="1:14">
      <c r="A126" s="73" t="s">
        <v>397</v>
      </c>
      <c r="B126" t="s">
        <v>311</v>
      </c>
      <c r="C126" t="s">
        <v>135</v>
      </c>
      <c r="D126" s="66" t="s">
        <v>108</v>
      </c>
      <c r="E126" s="71">
        <v>909.74</v>
      </c>
      <c r="F126" s="71">
        <v>52</v>
      </c>
      <c r="G126" s="71">
        <v>11.23</v>
      </c>
      <c r="H126" s="71">
        <v>1.28</v>
      </c>
      <c r="I126" s="72">
        <v>5.43</v>
      </c>
      <c r="J126" s="71">
        <v>14.79</v>
      </c>
      <c r="K126" s="71">
        <v>13.69</v>
      </c>
      <c r="L126" s="71">
        <v>8.5299999999999994</v>
      </c>
      <c r="M126" s="71">
        <v>1.19</v>
      </c>
      <c r="N126" s="30" t="s">
        <v>102</v>
      </c>
    </row>
    <row r="127" spans="1:14">
      <c r="A127" s="73" t="s">
        <v>396</v>
      </c>
      <c r="B127" t="s">
        <v>311</v>
      </c>
      <c r="C127" t="s">
        <v>135</v>
      </c>
      <c r="D127" s="66" t="s">
        <v>108</v>
      </c>
      <c r="E127" s="71">
        <v>58.45</v>
      </c>
      <c r="F127" s="71">
        <v>48</v>
      </c>
      <c r="G127" s="71">
        <v>11.44</v>
      </c>
      <c r="H127" s="71">
        <v>1.58</v>
      </c>
      <c r="I127" s="72">
        <v>17.02</v>
      </c>
      <c r="J127" s="71">
        <v>19</v>
      </c>
      <c r="K127" s="71">
        <v>16.309999999999999</v>
      </c>
      <c r="L127" s="71">
        <v>7.3</v>
      </c>
      <c r="M127" s="71">
        <v>1.1000000000000001</v>
      </c>
      <c r="N127" s="30" t="s">
        <v>107</v>
      </c>
    </row>
    <row r="128" spans="1:14">
      <c r="A128" s="73" t="s">
        <v>395</v>
      </c>
      <c r="B128" t="s">
        <v>311</v>
      </c>
      <c r="C128" t="s">
        <v>135</v>
      </c>
      <c r="D128" s="66" t="s">
        <v>108</v>
      </c>
      <c r="E128" s="71">
        <v>231.72</v>
      </c>
      <c r="F128" s="71">
        <v>136</v>
      </c>
      <c r="G128" s="71">
        <v>10.64</v>
      </c>
      <c r="H128" s="71">
        <v>1.27</v>
      </c>
      <c r="I128" s="72">
        <v>9.06</v>
      </c>
      <c r="J128" s="71">
        <v>13.89</v>
      </c>
      <c r="K128" s="71">
        <v>14.11</v>
      </c>
      <c r="L128" s="71">
        <v>7.05</v>
      </c>
      <c r="M128" s="71">
        <v>1.36</v>
      </c>
      <c r="N128" s="30" t="s">
        <v>102</v>
      </c>
    </row>
    <row r="129" spans="1:14">
      <c r="A129" s="73" t="s">
        <v>394</v>
      </c>
      <c r="B129" t="s">
        <v>311</v>
      </c>
      <c r="C129" t="s">
        <v>104</v>
      </c>
      <c r="D129" s="66" t="s">
        <v>108</v>
      </c>
      <c r="E129" s="71">
        <v>16.11</v>
      </c>
      <c r="F129" s="71">
        <v>24.89</v>
      </c>
      <c r="G129" s="71">
        <v>10.87</v>
      </c>
      <c r="H129" s="71">
        <v>1.3</v>
      </c>
      <c r="I129" s="72">
        <v>3.87</v>
      </c>
      <c r="J129" s="71">
        <v>14.56</v>
      </c>
      <c r="K129" s="71">
        <v>12.86</v>
      </c>
      <c r="L129" s="71">
        <v>6.05</v>
      </c>
      <c r="M129" s="71">
        <v>1.98</v>
      </c>
      <c r="N129" s="30" t="s">
        <v>112</v>
      </c>
    </row>
    <row r="130" spans="1:14">
      <c r="A130" s="73" t="s">
        <v>393</v>
      </c>
      <c r="B130" t="s">
        <v>311</v>
      </c>
      <c r="C130" t="s">
        <v>104</v>
      </c>
      <c r="D130" s="66" t="s">
        <v>108</v>
      </c>
      <c r="E130" s="71">
        <v>86.42</v>
      </c>
      <c r="F130" s="71">
        <v>18.7</v>
      </c>
      <c r="G130" s="71">
        <v>11.37</v>
      </c>
      <c r="H130" s="71">
        <v>1.29</v>
      </c>
      <c r="I130" s="72">
        <v>4.8099999999999996</v>
      </c>
      <c r="J130" s="71">
        <v>15.09</v>
      </c>
      <c r="K130" s="71">
        <v>13.75</v>
      </c>
      <c r="L130" s="71">
        <v>6.23</v>
      </c>
      <c r="M130" s="71">
        <v>1.49</v>
      </c>
      <c r="N130" s="30" t="s">
        <v>102</v>
      </c>
    </row>
    <row r="131" spans="1:14">
      <c r="A131" s="73" t="s">
        <v>392</v>
      </c>
      <c r="B131" t="s">
        <v>311</v>
      </c>
      <c r="C131" t="s">
        <v>104</v>
      </c>
      <c r="D131" s="66" t="s">
        <v>108</v>
      </c>
      <c r="E131" s="71">
        <v>26.15</v>
      </c>
      <c r="F131" s="71">
        <v>23</v>
      </c>
      <c r="G131" s="71">
        <v>10.130000000000001</v>
      </c>
      <c r="H131" s="71">
        <v>1.36</v>
      </c>
      <c r="I131" s="72">
        <v>11.02</v>
      </c>
      <c r="J131" s="71">
        <v>14.24</v>
      </c>
      <c r="K131" s="71">
        <v>14.01</v>
      </c>
      <c r="L131" s="71">
        <v>5.05</v>
      </c>
      <c r="M131" s="71">
        <v>1.31</v>
      </c>
      <c r="N131" s="30" t="s">
        <v>112</v>
      </c>
    </row>
    <row r="132" spans="1:14">
      <c r="A132" s="73" t="s">
        <v>391</v>
      </c>
      <c r="B132" t="s">
        <v>311</v>
      </c>
      <c r="C132" t="s">
        <v>104</v>
      </c>
      <c r="D132" s="66" t="s">
        <v>108</v>
      </c>
      <c r="E132" s="71">
        <v>8825.64</v>
      </c>
      <c r="F132" s="71">
        <v>26</v>
      </c>
      <c r="G132" s="71">
        <v>10.14</v>
      </c>
      <c r="H132" s="71">
        <v>1.34</v>
      </c>
      <c r="I132" s="72">
        <v>8.64</v>
      </c>
      <c r="J132" s="71">
        <v>13.93</v>
      </c>
      <c r="K132" s="71">
        <v>13.12</v>
      </c>
      <c r="L132" s="71">
        <v>6.57</v>
      </c>
      <c r="M132" s="71">
        <v>1.05</v>
      </c>
      <c r="N132" s="30" t="s">
        <v>102</v>
      </c>
    </row>
    <row r="133" spans="1:14">
      <c r="A133" s="73" t="s">
        <v>390</v>
      </c>
      <c r="B133" t="s">
        <v>311</v>
      </c>
      <c r="C133" t="s">
        <v>104</v>
      </c>
      <c r="D133" s="66" t="s">
        <v>108</v>
      </c>
      <c r="E133" s="71">
        <v>719.4</v>
      </c>
      <c r="F133" s="71">
        <v>22</v>
      </c>
      <c r="G133" s="71">
        <v>10.18</v>
      </c>
      <c r="H133" s="71">
        <v>1.48</v>
      </c>
      <c r="I133" s="72">
        <v>11.34</v>
      </c>
      <c r="J133" s="71">
        <v>15.59</v>
      </c>
      <c r="K133" s="71">
        <v>13.5</v>
      </c>
      <c r="L133" s="71">
        <v>5.62</v>
      </c>
      <c r="M133" s="71">
        <v>1.1100000000000001</v>
      </c>
      <c r="N133" s="30" t="s">
        <v>102</v>
      </c>
    </row>
    <row r="134" spans="1:14">
      <c r="A134" s="73" t="s">
        <v>389</v>
      </c>
      <c r="B134" t="s">
        <v>311</v>
      </c>
      <c r="C134" t="s">
        <v>104</v>
      </c>
      <c r="D134" s="66" t="s">
        <v>108</v>
      </c>
      <c r="E134" s="71">
        <v>11133.89</v>
      </c>
      <c r="F134" s="71">
        <v>29</v>
      </c>
      <c r="G134" s="71">
        <v>10.38</v>
      </c>
      <c r="H134" s="71">
        <v>1.57</v>
      </c>
      <c r="I134" s="72">
        <v>9.7200000000000006</v>
      </c>
      <c r="J134" s="71">
        <v>17.07</v>
      </c>
      <c r="K134" s="71">
        <v>13.87</v>
      </c>
      <c r="L134" s="71">
        <v>8.92</v>
      </c>
      <c r="M134" s="71">
        <v>0.94</v>
      </c>
      <c r="N134" s="30" t="s">
        <v>102</v>
      </c>
    </row>
    <row r="135" spans="1:14">
      <c r="A135" s="73" t="s">
        <v>388</v>
      </c>
      <c r="B135" t="s">
        <v>311</v>
      </c>
      <c r="C135" t="s">
        <v>104</v>
      </c>
      <c r="D135" s="66" t="s">
        <v>108</v>
      </c>
      <c r="E135" s="71">
        <v>153.82310000000001</v>
      </c>
      <c r="F135" s="71">
        <v>31</v>
      </c>
      <c r="G135" s="71">
        <v>9.9</v>
      </c>
      <c r="H135" s="71">
        <v>1.61</v>
      </c>
      <c r="I135" s="72">
        <v>12.53</v>
      </c>
      <c r="J135" s="71">
        <v>16.64</v>
      </c>
      <c r="K135" s="71">
        <v>13.74</v>
      </c>
      <c r="L135" s="71">
        <v>5.69</v>
      </c>
      <c r="M135" s="71">
        <v>1</v>
      </c>
      <c r="N135" s="30" t="s">
        <v>102</v>
      </c>
    </row>
    <row r="136" spans="1:14">
      <c r="A136" s="73" t="s">
        <v>387</v>
      </c>
      <c r="B136" t="s">
        <v>311</v>
      </c>
      <c r="C136" t="s">
        <v>104</v>
      </c>
      <c r="D136" s="66" t="s">
        <v>190</v>
      </c>
      <c r="E136" s="71">
        <v>8934.6299999999992</v>
      </c>
      <c r="F136" s="71">
        <v>57</v>
      </c>
      <c r="G136" s="71">
        <v>7</v>
      </c>
      <c r="H136" s="71">
        <v>1.78</v>
      </c>
      <c r="I136" s="72">
        <v>13.72</v>
      </c>
      <c r="J136" s="71">
        <v>13.03</v>
      </c>
      <c r="K136" s="71">
        <v>12.23</v>
      </c>
      <c r="L136" s="71">
        <v>7.01</v>
      </c>
      <c r="M136" s="71">
        <v>0.93</v>
      </c>
      <c r="N136" s="30" t="s">
        <v>107</v>
      </c>
    </row>
    <row r="137" spans="1:14">
      <c r="A137" s="73" t="s">
        <v>386</v>
      </c>
      <c r="B137" t="s">
        <v>311</v>
      </c>
      <c r="C137" t="s">
        <v>104</v>
      </c>
      <c r="D137" s="66" t="s">
        <v>108</v>
      </c>
      <c r="E137" s="71">
        <v>769.93</v>
      </c>
      <c r="F137" s="71">
        <v>35</v>
      </c>
      <c r="G137" s="71">
        <v>10.029999999999999</v>
      </c>
      <c r="H137" s="71">
        <v>1.6</v>
      </c>
      <c r="I137" s="72">
        <v>12.72</v>
      </c>
      <c r="J137" s="71">
        <v>16.760000000000002</v>
      </c>
      <c r="K137" s="71">
        <v>13.95</v>
      </c>
      <c r="L137" s="71">
        <v>5.91</v>
      </c>
      <c r="M137" s="71">
        <v>0.85</v>
      </c>
      <c r="N137" s="30" t="s">
        <v>102</v>
      </c>
    </row>
    <row r="138" spans="1:14">
      <c r="A138" s="73" t="s">
        <v>385</v>
      </c>
      <c r="B138" t="s">
        <v>311</v>
      </c>
      <c r="C138" t="s">
        <v>104</v>
      </c>
      <c r="D138" s="66" t="s">
        <v>190</v>
      </c>
      <c r="E138" s="71">
        <v>3375.78</v>
      </c>
      <c r="F138" s="71">
        <v>36.5</v>
      </c>
      <c r="G138" s="71">
        <v>9.4499999999999993</v>
      </c>
      <c r="H138" s="71">
        <v>1.66</v>
      </c>
      <c r="I138" s="72">
        <v>12.53</v>
      </c>
      <c r="J138" s="71">
        <v>16.39</v>
      </c>
      <c r="K138" s="71">
        <v>13.82</v>
      </c>
      <c r="L138" s="71">
        <v>6.96</v>
      </c>
      <c r="M138" s="71">
        <v>0.98</v>
      </c>
      <c r="N138" s="30" t="s">
        <v>107</v>
      </c>
    </row>
    <row r="139" spans="1:14">
      <c r="A139" s="73" t="s">
        <v>384</v>
      </c>
      <c r="B139" t="s">
        <v>311</v>
      </c>
      <c r="C139" t="s">
        <v>104</v>
      </c>
      <c r="D139" s="66" t="s">
        <v>108</v>
      </c>
      <c r="E139" s="71">
        <v>49.28</v>
      </c>
      <c r="F139" s="71">
        <v>103</v>
      </c>
      <c r="G139" s="71">
        <v>10.88</v>
      </c>
      <c r="H139" s="71">
        <v>1.45</v>
      </c>
      <c r="I139" s="72">
        <v>8.68</v>
      </c>
      <c r="J139" s="71">
        <v>16.059999999999999</v>
      </c>
      <c r="K139" s="71">
        <v>13.23</v>
      </c>
      <c r="L139" s="71">
        <v>6.23</v>
      </c>
      <c r="M139" s="71">
        <v>1.06</v>
      </c>
      <c r="N139" s="30" t="s">
        <v>112</v>
      </c>
    </row>
    <row r="140" spans="1:14">
      <c r="A140" s="73" t="s">
        <v>383</v>
      </c>
      <c r="B140" t="s">
        <v>311</v>
      </c>
      <c r="C140" t="s">
        <v>104</v>
      </c>
      <c r="D140" s="66" t="s">
        <v>108</v>
      </c>
      <c r="E140" s="71">
        <v>151.53</v>
      </c>
      <c r="F140" s="71">
        <v>30.03</v>
      </c>
      <c r="G140" s="71">
        <v>11.38</v>
      </c>
      <c r="H140" s="71">
        <v>1.1000000000000001</v>
      </c>
      <c r="I140" s="72">
        <v>5.52</v>
      </c>
      <c r="J140" s="71">
        <v>12.56</v>
      </c>
      <c r="K140" s="71">
        <v>12.3</v>
      </c>
      <c r="L140" s="71">
        <v>6.62</v>
      </c>
      <c r="M140" s="71">
        <v>1.31</v>
      </c>
      <c r="N140" s="30" t="s">
        <v>102</v>
      </c>
    </row>
    <row r="141" spans="1:14">
      <c r="A141" s="73" t="s">
        <v>382</v>
      </c>
      <c r="B141" t="s">
        <v>311</v>
      </c>
      <c r="C141" t="s">
        <v>104</v>
      </c>
      <c r="D141" s="66" t="s">
        <v>190</v>
      </c>
      <c r="E141" s="71">
        <v>284.13</v>
      </c>
      <c r="F141" s="71">
        <v>9</v>
      </c>
      <c r="G141" s="71">
        <v>8.4499999999999993</v>
      </c>
      <c r="H141" s="71">
        <v>1.32</v>
      </c>
      <c r="I141" s="72">
        <v>9.39</v>
      </c>
      <c r="J141" s="71">
        <v>11.38</v>
      </c>
      <c r="K141" s="71">
        <v>10.65</v>
      </c>
      <c r="L141" s="71">
        <v>6.83</v>
      </c>
      <c r="M141" s="71">
        <v>1.25</v>
      </c>
      <c r="N141" s="30" t="s">
        <v>102</v>
      </c>
    </row>
    <row r="142" spans="1:14">
      <c r="A142" s="73" t="s">
        <v>381</v>
      </c>
      <c r="B142" t="s">
        <v>311</v>
      </c>
      <c r="C142" t="s">
        <v>104</v>
      </c>
      <c r="D142" s="66" t="s">
        <v>108</v>
      </c>
      <c r="E142" s="71">
        <v>360.35</v>
      </c>
      <c r="F142" s="71">
        <v>40.98</v>
      </c>
      <c r="G142" s="71">
        <v>9.6199999999999992</v>
      </c>
      <c r="H142" s="71">
        <v>1.71</v>
      </c>
      <c r="I142" s="72">
        <v>11.14</v>
      </c>
      <c r="J142" s="71">
        <v>17.32</v>
      </c>
      <c r="K142" s="71">
        <v>14.17</v>
      </c>
      <c r="L142" s="71">
        <v>8.3000000000000007</v>
      </c>
      <c r="M142" s="71">
        <v>0.93</v>
      </c>
      <c r="N142" s="30" t="s">
        <v>169</v>
      </c>
    </row>
    <row r="143" spans="1:14">
      <c r="A143" s="73" t="s">
        <v>380</v>
      </c>
      <c r="B143" t="s">
        <v>311</v>
      </c>
      <c r="C143" t="s">
        <v>104</v>
      </c>
      <c r="D143" s="66" t="s">
        <v>108</v>
      </c>
      <c r="E143" s="71">
        <v>3967.57</v>
      </c>
      <c r="F143" s="71">
        <v>47</v>
      </c>
      <c r="G143" s="71">
        <v>10.98</v>
      </c>
      <c r="H143" s="71">
        <v>1.37</v>
      </c>
      <c r="I143" s="72">
        <v>8.4</v>
      </c>
      <c r="J143" s="71">
        <v>15.47</v>
      </c>
      <c r="K143" s="71">
        <v>13.15</v>
      </c>
      <c r="L143" s="71">
        <v>6.82</v>
      </c>
      <c r="M143" s="71">
        <v>0.81</v>
      </c>
      <c r="N143" s="30" t="s">
        <v>102</v>
      </c>
    </row>
    <row r="144" spans="1:14">
      <c r="A144" s="73" t="s">
        <v>379</v>
      </c>
      <c r="B144" t="s">
        <v>311</v>
      </c>
      <c r="C144" t="s">
        <v>104</v>
      </c>
      <c r="D144" s="66" t="s">
        <v>190</v>
      </c>
      <c r="E144" s="71">
        <v>27291.98</v>
      </c>
      <c r="F144" s="71">
        <v>6</v>
      </c>
      <c r="G144" s="71">
        <v>8.7200000000000006</v>
      </c>
      <c r="H144" s="71">
        <v>1.38</v>
      </c>
      <c r="I144" s="72">
        <v>8.77</v>
      </c>
      <c r="J144" s="71">
        <v>12.32</v>
      </c>
      <c r="K144" s="71">
        <v>12.52</v>
      </c>
      <c r="L144" s="71">
        <v>8.1</v>
      </c>
      <c r="M144" s="71">
        <v>0.95</v>
      </c>
      <c r="N144" s="30" t="s">
        <v>102</v>
      </c>
    </row>
    <row r="145" spans="1:14">
      <c r="A145" s="73" t="s">
        <v>378</v>
      </c>
      <c r="B145" t="s">
        <v>311</v>
      </c>
      <c r="C145" t="s">
        <v>104</v>
      </c>
      <c r="D145" s="66" t="s">
        <v>108</v>
      </c>
      <c r="E145" s="71">
        <v>761.11</v>
      </c>
      <c r="F145" s="71">
        <v>32</v>
      </c>
      <c r="G145" s="71">
        <v>11.08</v>
      </c>
      <c r="H145" s="71">
        <v>1.29</v>
      </c>
      <c r="I145" s="72">
        <v>8.56</v>
      </c>
      <c r="J145" s="71">
        <v>14.61</v>
      </c>
      <c r="K145" s="71">
        <v>11.71</v>
      </c>
      <c r="L145" s="71">
        <v>5.74</v>
      </c>
      <c r="M145" s="71">
        <v>1.26</v>
      </c>
      <c r="N145" s="30" t="s">
        <v>112</v>
      </c>
    </row>
    <row r="146" spans="1:14">
      <c r="A146" s="73" t="s">
        <v>377</v>
      </c>
      <c r="B146" t="s">
        <v>311</v>
      </c>
      <c r="C146" t="s">
        <v>104</v>
      </c>
      <c r="D146" s="66" t="s">
        <v>108</v>
      </c>
      <c r="E146" s="71">
        <v>281.37</v>
      </c>
      <c r="F146" s="71">
        <v>71</v>
      </c>
      <c r="G146" s="71">
        <v>10.19</v>
      </c>
      <c r="H146" s="71">
        <v>1.72</v>
      </c>
      <c r="I146" s="72">
        <v>14.49</v>
      </c>
      <c r="J146" s="71">
        <v>18.489999999999998</v>
      </c>
      <c r="K146" s="71">
        <v>14.42</v>
      </c>
      <c r="L146" s="71">
        <v>6.82</v>
      </c>
      <c r="M146" s="71">
        <v>1.26</v>
      </c>
      <c r="N146" s="30" t="s">
        <v>107</v>
      </c>
    </row>
    <row r="147" spans="1:14">
      <c r="A147" s="73" t="s">
        <v>376</v>
      </c>
      <c r="B147" t="s">
        <v>311</v>
      </c>
      <c r="C147" t="s">
        <v>104</v>
      </c>
      <c r="D147" s="66" t="s">
        <v>108</v>
      </c>
      <c r="E147" s="71">
        <v>1185.68</v>
      </c>
      <c r="F147" s="71">
        <v>57.74</v>
      </c>
      <c r="G147" s="71">
        <v>9.58</v>
      </c>
      <c r="H147" s="71">
        <v>1.7</v>
      </c>
      <c r="I147" s="72">
        <v>11.84</v>
      </c>
      <c r="J147" s="71">
        <v>17.07</v>
      </c>
      <c r="K147" s="71">
        <v>14.97</v>
      </c>
      <c r="L147" s="71">
        <v>7.06</v>
      </c>
      <c r="M147" s="71">
        <v>1.07</v>
      </c>
      <c r="N147" s="30" t="s">
        <v>107</v>
      </c>
    </row>
    <row r="148" spans="1:14">
      <c r="A148" s="73" t="s">
        <v>375</v>
      </c>
      <c r="B148" t="s">
        <v>311</v>
      </c>
      <c r="C148" t="s">
        <v>104</v>
      </c>
      <c r="D148" s="66" t="s">
        <v>108</v>
      </c>
      <c r="E148" s="71">
        <v>942.15</v>
      </c>
      <c r="F148" s="71">
        <v>26</v>
      </c>
      <c r="G148" s="71">
        <v>10.41</v>
      </c>
      <c r="H148" s="71">
        <v>1.88</v>
      </c>
      <c r="I148" s="72">
        <v>11.89</v>
      </c>
      <c r="J148" s="71">
        <v>18.2</v>
      </c>
      <c r="K148" s="71">
        <v>14.6</v>
      </c>
      <c r="L148" s="71">
        <v>9.26</v>
      </c>
      <c r="M148" s="71">
        <v>0.95</v>
      </c>
      <c r="N148" s="30" t="s">
        <v>107</v>
      </c>
    </row>
    <row r="149" spans="1:14">
      <c r="A149" s="73" t="s">
        <v>374</v>
      </c>
      <c r="B149" t="s">
        <v>311</v>
      </c>
      <c r="C149" t="s">
        <v>104</v>
      </c>
      <c r="D149" s="66" t="s">
        <v>108</v>
      </c>
      <c r="E149" s="71">
        <v>729.66</v>
      </c>
      <c r="F149" s="71">
        <v>64</v>
      </c>
      <c r="G149" s="71">
        <v>9.98</v>
      </c>
      <c r="H149" s="71">
        <v>1.45</v>
      </c>
      <c r="I149" s="72">
        <v>6.92</v>
      </c>
      <c r="J149" s="71">
        <v>15.01</v>
      </c>
      <c r="K149" s="71">
        <v>11.93</v>
      </c>
      <c r="L149" s="71">
        <v>5.71</v>
      </c>
      <c r="M149" s="71">
        <v>1.23</v>
      </c>
      <c r="N149" s="30" t="s">
        <v>112</v>
      </c>
    </row>
    <row r="150" spans="1:14">
      <c r="A150" s="73" t="s">
        <v>373</v>
      </c>
      <c r="B150" t="s">
        <v>311</v>
      </c>
      <c r="C150" t="s">
        <v>104</v>
      </c>
      <c r="D150" s="66" t="s">
        <v>190</v>
      </c>
      <c r="E150" s="71">
        <v>5939.24</v>
      </c>
      <c r="F150" s="71">
        <v>32</v>
      </c>
      <c r="G150" s="71">
        <v>8.01</v>
      </c>
      <c r="H150" s="71">
        <v>1.8</v>
      </c>
      <c r="I150" s="72">
        <v>12.94</v>
      </c>
      <c r="J150" s="71">
        <v>15.12</v>
      </c>
      <c r="K150" s="71">
        <v>13.98</v>
      </c>
      <c r="L150" s="71">
        <v>7</v>
      </c>
      <c r="M150" s="71">
        <v>1.18</v>
      </c>
      <c r="N150" s="30" t="s">
        <v>102</v>
      </c>
    </row>
    <row r="151" spans="1:14">
      <c r="A151" s="73" t="s">
        <v>372</v>
      </c>
      <c r="B151" t="s">
        <v>311</v>
      </c>
      <c r="C151" t="s">
        <v>104</v>
      </c>
      <c r="D151" s="66" t="s">
        <v>108</v>
      </c>
      <c r="E151" s="71">
        <v>1512.18</v>
      </c>
      <c r="F151" s="71">
        <v>16</v>
      </c>
      <c r="G151" s="71">
        <v>9.69</v>
      </c>
      <c r="H151" s="71">
        <v>1.64</v>
      </c>
      <c r="I151" s="72">
        <v>11.61</v>
      </c>
      <c r="J151" s="71">
        <v>18.510000000000002</v>
      </c>
      <c r="K151" s="71">
        <v>13.86</v>
      </c>
      <c r="L151" s="71">
        <v>6.99</v>
      </c>
      <c r="M151" s="71">
        <v>0.98</v>
      </c>
      <c r="N151" s="30" t="s">
        <v>102</v>
      </c>
    </row>
    <row r="152" spans="1:14">
      <c r="A152" s="73" t="s">
        <v>371</v>
      </c>
      <c r="B152" t="s">
        <v>311</v>
      </c>
      <c r="C152" t="s">
        <v>104</v>
      </c>
      <c r="D152" s="66" t="s">
        <v>190</v>
      </c>
      <c r="E152" s="71">
        <v>234.2</v>
      </c>
      <c r="F152" s="71">
        <v>18</v>
      </c>
      <c r="G152" s="71">
        <v>9.1</v>
      </c>
      <c r="H152" s="71">
        <v>1.72</v>
      </c>
      <c r="I152" s="72">
        <v>11.35</v>
      </c>
      <c r="J152" s="71">
        <v>16.420000000000002</v>
      </c>
      <c r="K152" s="71">
        <v>15.67</v>
      </c>
      <c r="L152" s="71">
        <v>6.95</v>
      </c>
      <c r="M152" s="71">
        <v>0.66</v>
      </c>
      <c r="N152" s="30" t="s">
        <v>107</v>
      </c>
    </row>
    <row r="153" spans="1:14">
      <c r="A153" s="73" t="s">
        <v>370</v>
      </c>
      <c r="B153" t="s">
        <v>311</v>
      </c>
      <c r="C153" t="s">
        <v>104</v>
      </c>
      <c r="D153" s="66" t="s">
        <v>190</v>
      </c>
      <c r="E153" s="71">
        <v>2316.7399999999998</v>
      </c>
      <c r="F153" s="71">
        <v>6</v>
      </c>
      <c r="G153" s="71">
        <v>7.98</v>
      </c>
      <c r="H153" s="71">
        <v>1.62</v>
      </c>
      <c r="I153" s="72">
        <v>12.52</v>
      </c>
      <c r="J153" s="71">
        <v>13.45</v>
      </c>
      <c r="K153" s="71">
        <v>13.05</v>
      </c>
      <c r="L153" s="71">
        <v>6.97</v>
      </c>
      <c r="M153" s="71">
        <v>1.01</v>
      </c>
      <c r="N153" s="30" t="s">
        <v>102</v>
      </c>
    </row>
    <row r="154" spans="1:14">
      <c r="A154" s="73" t="s">
        <v>369</v>
      </c>
      <c r="B154" t="s">
        <v>311</v>
      </c>
      <c r="C154" t="s">
        <v>104</v>
      </c>
      <c r="D154" s="66" t="s">
        <v>108</v>
      </c>
      <c r="E154" s="71">
        <v>1175.45</v>
      </c>
      <c r="F154" s="71">
        <v>132</v>
      </c>
      <c r="G154" s="71">
        <v>9.67</v>
      </c>
      <c r="H154" s="71">
        <v>1.31</v>
      </c>
      <c r="I154" s="72">
        <v>10.44</v>
      </c>
      <c r="J154" s="71">
        <v>12.97</v>
      </c>
      <c r="K154" s="71">
        <v>11.32</v>
      </c>
      <c r="L154" s="71">
        <v>3.51</v>
      </c>
      <c r="M154" s="71">
        <v>1.18</v>
      </c>
      <c r="N154" s="30" t="s">
        <v>114</v>
      </c>
    </row>
    <row r="155" spans="1:14">
      <c r="A155" s="73" t="s">
        <v>368</v>
      </c>
      <c r="B155" t="s">
        <v>311</v>
      </c>
      <c r="C155" t="s">
        <v>104</v>
      </c>
      <c r="D155" s="66" t="s">
        <v>190</v>
      </c>
      <c r="E155" s="71">
        <v>252.32</v>
      </c>
      <c r="F155" s="71">
        <v>20.36</v>
      </c>
      <c r="G155" s="71">
        <v>9.35</v>
      </c>
      <c r="H155" s="71">
        <v>1.41</v>
      </c>
      <c r="I155" s="72">
        <v>16.440000000000001</v>
      </c>
      <c r="J155" s="71">
        <v>13.61</v>
      </c>
      <c r="K155" s="71">
        <v>11.37</v>
      </c>
      <c r="L155" s="71">
        <v>6.13</v>
      </c>
      <c r="M155" s="71">
        <v>0.99</v>
      </c>
      <c r="N155" s="30" t="s">
        <v>102</v>
      </c>
    </row>
    <row r="156" spans="1:14">
      <c r="A156" s="73" t="s">
        <v>367</v>
      </c>
      <c r="B156" t="s">
        <v>311</v>
      </c>
      <c r="C156" t="s">
        <v>104</v>
      </c>
      <c r="D156" s="66" t="s">
        <v>108</v>
      </c>
      <c r="E156" s="71">
        <v>1612.04</v>
      </c>
      <c r="F156" s="71">
        <v>67</v>
      </c>
      <c r="G156" s="71">
        <v>10.7</v>
      </c>
      <c r="H156" s="71">
        <v>1.58</v>
      </c>
      <c r="I156" s="72">
        <v>10.119999999999999</v>
      </c>
      <c r="J156" s="71">
        <v>12.7</v>
      </c>
      <c r="K156" s="71">
        <v>13.94</v>
      </c>
      <c r="L156" s="71">
        <v>7.58</v>
      </c>
      <c r="M156" s="71">
        <v>0.98</v>
      </c>
      <c r="N156" s="30" t="s">
        <v>102</v>
      </c>
    </row>
    <row r="157" spans="1:14">
      <c r="A157" s="73" t="s">
        <v>366</v>
      </c>
      <c r="B157" t="s">
        <v>311</v>
      </c>
      <c r="C157" t="s">
        <v>104</v>
      </c>
      <c r="D157" s="66" t="s">
        <v>190</v>
      </c>
      <c r="E157" s="71">
        <v>3874.82</v>
      </c>
      <c r="F157" s="71">
        <v>49</v>
      </c>
      <c r="G157" s="71">
        <v>9.1999999999999993</v>
      </c>
      <c r="H157" s="71">
        <v>1.67</v>
      </c>
      <c r="I157" s="72">
        <v>11.54</v>
      </c>
      <c r="J157" s="71">
        <v>16.12</v>
      </c>
      <c r="K157" s="71">
        <v>11.94</v>
      </c>
      <c r="L157" s="71">
        <v>6.82</v>
      </c>
      <c r="M157" s="71">
        <v>0.99</v>
      </c>
      <c r="N157" s="30" t="s">
        <v>102</v>
      </c>
    </row>
    <row r="158" spans="1:14">
      <c r="A158" s="73" t="s">
        <v>365</v>
      </c>
      <c r="B158" t="s">
        <v>311</v>
      </c>
      <c r="C158" t="s">
        <v>104</v>
      </c>
      <c r="D158" s="66" t="s">
        <v>190</v>
      </c>
      <c r="E158" s="71">
        <v>610.12</v>
      </c>
      <c r="F158" s="71">
        <v>19</v>
      </c>
      <c r="G158" s="71">
        <v>9.32</v>
      </c>
      <c r="H158" s="71">
        <v>1.68</v>
      </c>
      <c r="I158" s="72">
        <v>11.57</v>
      </c>
      <c r="J158" s="71">
        <v>10.37</v>
      </c>
      <c r="K158" s="71">
        <v>12.26</v>
      </c>
      <c r="L158" s="71">
        <v>6.82</v>
      </c>
      <c r="M158" s="71">
        <v>1.24</v>
      </c>
      <c r="N158" s="30" t="s">
        <v>102</v>
      </c>
    </row>
    <row r="159" spans="1:14">
      <c r="A159" s="73" t="s">
        <v>364</v>
      </c>
      <c r="B159" t="s">
        <v>311</v>
      </c>
      <c r="C159" t="s">
        <v>104</v>
      </c>
      <c r="D159" s="66" t="s">
        <v>108</v>
      </c>
      <c r="E159" s="71">
        <v>955.6</v>
      </c>
      <c r="F159" s="71">
        <v>98</v>
      </c>
      <c r="G159" s="71">
        <v>10.84</v>
      </c>
      <c r="H159" s="71">
        <v>1.34</v>
      </c>
      <c r="I159" s="72">
        <v>7.35</v>
      </c>
      <c r="J159" s="71">
        <v>14.9</v>
      </c>
      <c r="K159" s="71">
        <v>12.95</v>
      </c>
      <c r="L159" s="71">
        <v>7.08</v>
      </c>
      <c r="M159" s="71">
        <v>1.2</v>
      </c>
      <c r="N159" s="30" t="s">
        <v>112</v>
      </c>
    </row>
    <row r="160" spans="1:14">
      <c r="A160" s="73" t="s">
        <v>363</v>
      </c>
      <c r="B160" t="s">
        <v>311</v>
      </c>
      <c r="C160" t="s">
        <v>104</v>
      </c>
      <c r="D160" s="66" t="s">
        <v>108</v>
      </c>
      <c r="E160" s="71">
        <v>11568.87</v>
      </c>
      <c r="F160" s="71">
        <v>118</v>
      </c>
      <c r="G160" s="71">
        <v>10.42</v>
      </c>
      <c r="H160" s="71">
        <v>1.3</v>
      </c>
      <c r="I160" s="72">
        <v>9.42</v>
      </c>
      <c r="J160" s="71">
        <v>13.93</v>
      </c>
      <c r="K160" s="71">
        <v>13.64</v>
      </c>
      <c r="L160" s="71">
        <v>7.09</v>
      </c>
      <c r="M160" s="71">
        <v>1.1299999999999999</v>
      </c>
      <c r="N160" s="30" t="s">
        <v>102</v>
      </c>
    </row>
    <row r="161" spans="1:14">
      <c r="A161" s="73" t="s">
        <v>362</v>
      </c>
      <c r="B161" t="s">
        <v>311</v>
      </c>
      <c r="C161" t="s">
        <v>104</v>
      </c>
      <c r="D161" s="66" t="s">
        <v>108</v>
      </c>
      <c r="E161" s="71">
        <v>155.46</v>
      </c>
      <c r="F161" s="71">
        <v>31</v>
      </c>
      <c r="G161" s="71">
        <v>10.33</v>
      </c>
      <c r="H161" s="71">
        <v>1.26</v>
      </c>
      <c r="I161" s="72">
        <v>12.66</v>
      </c>
      <c r="J161" s="71">
        <v>19.25</v>
      </c>
      <c r="K161" s="71">
        <v>14.92</v>
      </c>
      <c r="L161" s="71">
        <v>6.14</v>
      </c>
      <c r="M161" s="71">
        <v>1.3</v>
      </c>
      <c r="N161" s="30" t="s">
        <v>102</v>
      </c>
    </row>
    <row r="162" spans="1:14">
      <c r="A162" s="73" t="s">
        <v>361</v>
      </c>
      <c r="B162" t="s">
        <v>311</v>
      </c>
      <c r="C162" t="s">
        <v>104</v>
      </c>
      <c r="D162" s="66" t="s">
        <v>108</v>
      </c>
      <c r="E162" s="71">
        <v>492.72</v>
      </c>
      <c r="F162" s="71">
        <v>34</v>
      </c>
      <c r="G162" s="71">
        <v>11.78</v>
      </c>
      <c r="H162" s="71">
        <v>1.8</v>
      </c>
      <c r="I162" s="72">
        <v>11.94</v>
      </c>
      <c r="J162" s="71">
        <v>19.89</v>
      </c>
      <c r="K162" s="71">
        <v>15.82</v>
      </c>
      <c r="L162" s="71">
        <v>7.75</v>
      </c>
      <c r="M162" s="71">
        <v>0.99</v>
      </c>
      <c r="N162" s="30" t="s">
        <v>107</v>
      </c>
    </row>
    <row r="163" spans="1:14">
      <c r="A163" s="73" t="s">
        <v>360</v>
      </c>
      <c r="B163" t="s">
        <v>311</v>
      </c>
      <c r="C163" t="s">
        <v>104</v>
      </c>
      <c r="D163" s="66" t="s">
        <v>108</v>
      </c>
      <c r="E163" s="71">
        <v>348.26</v>
      </c>
      <c r="F163" s="71">
        <v>102</v>
      </c>
      <c r="G163" s="71">
        <v>10.85</v>
      </c>
      <c r="H163" s="71">
        <v>1.56</v>
      </c>
      <c r="I163" s="72">
        <v>15.08</v>
      </c>
      <c r="J163" s="71">
        <v>17.670000000000002</v>
      </c>
      <c r="K163" s="71">
        <v>12.12</v>
      </c>
      <c r="L163" s="71">
        <v>4.97</v>
      </c>
      <c r="M163" s="71">
        <v>0.73</v>
      </c>
      <c r="N163" s="30" t="s">
        <v>112</v>
      </c>
    </row>
    <row r="164" spans="1:14">
      <c r="A164" s="73" t="s">
        <v>359</v>
      </c>
      <c r="B164" t="s">
        <v>311</v>
      </c>
      <c r="C164" t="s">
        <v>104</v>
      </c>
      <c r="D164" s="66" t="s">
        <v>190</v>
      </c>
      <c r="E164" s="71">
        <v>5383.37</v>
      </c>
      <c r="F164" s="71">
        <v>52</v>
      </c>
      <c r="G164" s="71">
        <v>8.94</v>
      </c>
      <c r="H164" s="71">
        <v>1.68</v>
      </c>
      <c r="I164" s="72">
        <v>12.85</v>
      </c>
      <c r="J164" s="71">
        <v>15.75</v>
      </c>
      <c r="K164" s="71">
        <v>12.75</v>
      </c>
      <c r="L164" s="71">
        <v>5.39</v>
      </c>
      <c r="M164" s="71">
        <v>0.63</v>
      </c>
      <c r="N164" s="30" t="s">
        <v>102</v>
      </c>
    </row>
    <row r="165" spans="1:14">
      <c r="A165" s="73" t="s">
        <v>358</v>
      </c>
      <c r="B165" t="s">
        <v>311</v>
      </c>
      <c r="C165" t="s">
        <v>104</v>
      </c>
      <c r="D165" s="66" t="s">
        <v>190</v>
      </c>
      <c r="E165" s="71">
        <v>8959.2800000000007</v>
      </c>
      <c r="F165" s="71">
        <v>33</v>
      </c>
      <c r="G165" s="71">
        <v>8.98</v>
      </c>
      <c r="H165" s="71">
        <v>1.59</v>
      </c>
      <c r="I165" s="72">
        <v>8.5299999999999994</v>
      </c>
      <c r="J165" s="71">
        <v>14.86</v>
      </c>
      <c r="K165" s="71">
        <v>12.18</v>
      </c>
      <c r="L165" s="71">
        <v>5.53</v>
      </c>
      <c r="M165" s="71">
        <v>0.66</v>
      </c>
      <c r="N165" s="30" t="s">
        <v>112</v>
      </c>
    </row>
    <row r="166" spans="1:14">
      <c r="A166" s="73" t="s">
        <v>357</v>
      </c>
      <c r="B166" t="s">
        <v>311</v>
      </c>
      <c r="C166" t="s">
        <v>104</v>
      </c>
      <c r="D166" s="66" t="s">
        <v>190</v>
      </c>
      <c r="E166" s="71">
        <v>820.18</v>
      </c>
      <c r="F166" s="71">
        <v>72</v>
      </c>
      <c r="G166" s="71">
        <v>9.43</v>
      </c>
      <c r="H166" s="71">
        <v>1.72</v>
      </c>
      <c r="I166" s="72">
        <v>12.54</v>
      </c>
      <c r="J166" s="71">
        <v>17.09</v>
      </c>
      <c r="K166" s="71">
        <v>13.67</v>
      </c>
      <c r="L166" s="71">
        <v>5.76</v>
      </c>
      <c r="M166" s="71">
        <v>0.72</v>
      </c>
      <c r="N166" s="30" t="s">
        <v>102</v>
      </c>
    </row>
    <row r="167" spans="1:14">
      <c r="A167" s="73" t="s">
        <v>356</v>
      </c>
      <c r="B167" t="s">
        <v>311</v>
      </c>
      <c r="C167" t="s">
        <v>104</v>
      </c>
      <c r="D167" s="66" t="s">
        <v>108</v>
      </c>
      <c r="E167" s="71">
        <v>1109.51</v>
      </c>
      <c r="F167" s="71">
        <v>58</v>
      </c>
      <c r="G167" s="71">
        <v>9.66</v>
      </c>
      <c r="H167" s="71">
        <v>1.84</v>
      </c>
      <c r="I167" s="72">
        <v>15.01</v>
      </c>
      <c r="J167" s="71">
        <v>18.809999999999999</v>
      </c>
      <c r="K167" s="71">
        <v>15.5</v>
      </c>
      <c r="L167" s="71">
        <v>8.2899999999999991</v>
      </c>
      <c r="M167" s="71">
        <v>0.8</v>
      </c>
      <c r="N167" s="30" t="s">
        <v>102</v>
      </c>
    </row>
    <row r="168" spans="1:14">
      <c r="A168" s="73" t="s">
        <v>355</v>
      </c>
      <c r="B168" t="s">
        <v>311</v>
      </c>
      <c r="C168" t="s">
        <v>104</v>
      </c>
      <c r="D168" s="66" t="s">
        <v>108</v>
      </c>
      <c r="E168" s="71">
        <v>90.53</v>
      </c>
      <c r="F168" s="71">
        <v>106</v>
      </c>
      <c r="G168" s="71">
        <v>10.32</v>
      </c>
      <c r="H168" s="71">
        <v>1.54</v>
      </c>
      <c r="I168" s="72">
        <v>11.78</v>
      </c>
      <c r="J168" s="71">
        <v>16.54</v>
      </c>
      <c r="K168" s="71">
        <v>14.52</v>
      </c>
      <c r="L168" s="71">
        <v>7.59</v>
      </c>
      <c r="M168" s="71">
        <v>0.9</v>
      </c>
      <c r="N168" s="30" t="s">
        <v>107</v>
      </c>
    </row>
    <row r="169" spans="1:14">
      <c r="A169" s="73" t="s">
        <v>354</v>
      </c>
      <c r="B169" t="s">
        <v>311</v>
      </c>
      <c r="C169" t="s">
        <v>104</v>
      </c>
      <c r="D169" s="66" t="s">
        <v>108</v>
      </c>
      <c r="E169" s="71">
        <v>458.3</v>
      </c>
      <c r="F169" s="71">
        <v>40</v>
      </c>
      <c r="G169" s="71">
        <v>9.9499999999999993</v>
      </c>
      <c r="H169" s="71">
        <v>1.65</v>
      </c>
      <c r="I169" s="72">
        <v>11.43</v>
      </c>
      <c r="J169" s="71">
        <v>17.2</v>
      </c>
      <c r="K169" s="71">
        <v>12.35</v>
      </c>
      <c r="L169" s="71">
        <v>5.56</v>
      </c>
      <c r="M169" s="71">
        <v>1.1399999999999999</v>
      </c>
      <c r="N169" s="30" t="s">
        <v>112</v>
      </c>
    </row>
    <row r="170" spans="1:14">
      <c r="A170" s="73" t="s">
        <v>353</v>
      </c>
      <c r="B170" t="s">
        <v>311</v>
      </c>
      <c r="C170" t="s">
        <v>104</v>
      </c>
      <c r="D170" s="66" t="s">
        <v>108</v>
      </c>
      <c r="E170" s="71">
        <v>1470.12</v>
      </c>
      <c r="F170" s="71">
        <v>67</v>
      </c>
      <c r="G170" s="71">
        <v>10.51</v>
      </c>
      <c r="H170" s="71">
        <v>1.54</v>
      </c>
      <c r="I170" s="72">
        <v>11.04</v>
      </c>
      <c r="J170" s="71">
        <v>16.920000000000002</v>
      </c>
      <c r="K170" s="71">
        <v>12.35</v>
      </c>
      <c r="L170" s="71">
        <v>6.03</v>
      </c>
      <c r="M170" s="71">
        <v>1.1599999999999999</v>
      </c>
      <c r="N170" s="30" t="s">
        <v>112</v>
      </c>
    </row>
    <row r="171" spans="1:14">
      <c r="A171" s="73" t="s">
        <v>352</v>
      </c>
      <c r="B171" t="s">
        <v>311</v>
      </c>
      <c r="C171" t="s">
        <v>104</v>
      </c>
      <c r="D171" s="66" t="s">
        <v>108</v>
      </c>
      <c r="E171" s="71">
        <v>519.88</v>
      </c>
      <c r="F171" s="71">
        <v>222</v>
      </c>
      <c r="G171" s="71">
        <v>10.220000000000001</v>
      </c>
      <c r="H171" s="71">
        <v>1.68</v>
      </c>
      <c r="I171" s="72">
        <v>13.46</v>
      </c>
      <c r="J171" s="71">
        <v>18.100000000000001</v>
      </c>
      <c r="K171" s="71">
        <v>15.43</v>
      </c>
      <c r="L171" s="71">
        <v>5.83</v>
      </c>
      <c r="M171" s="71">
        <v>0.9</v>
      </c>
      <c r="N171" s="30" t="s">
        <v>102</v>
      </c>
    </row>
    <row r="172" spans="1:14">
      <c r="A172" s="73" t="s">
        <v>351</v>
      </c>
      <c r="B172" t="s">
        <v>311</v>
      </c>
      <c r="C172" t="s">
        <v>104</v>
      </c>
      <c r="D172" s="66" t="s">
        <v>108</v>
      </c>
      <c r="E172" s="71">
        <v>57.33</v>
      </c>
      <c r="F172" s="71">
        <v>40</v>
      </c>
      <c r="G172" s="71">
        <v>9.81</v>
      </c>
      <c r="H172" s="71">
        <v>1.41</v>
      </c>
      <c r="I172" s="72">
        <v>7.14</v>
      </c>
      <c r="J172" s="71">
        <v>14.26</v>
      </c>
      <c r="K172" s="71">
        <v>11.59</v>
      </c>
      <c r="L172" s="71">
        <v>6.58</v>
      </c>
      <c r="M172" s="71">
        <v>1.17</v>
      </c>
      <c r="N172" s="30" t="s">
        <v>112</v>
      </c>
    </row>
    <row r="173" spans="1:14">
      <c r="A173" s="73" t="s">
        <v>350</v>
      </c>
      <c r="B173" t="s">
        <v>311</v>
      </c>
      <c r="C173" t="s">
        <v>104</v>
      </c>
      <c r="D173" s="66" t="s">
        <v>190</v>
      </c>
      <c r="E173" s="71">
        <v>148.12</v>
      </c>
      <c r="F173" s="71">
        <v>34</v>
      </c>
      <c r="G173" s="71">
        <v>9.15</v>
      </c>
      <c r="H173" s="71">
        <v>1.47</v>
      </c>
      <c r="I173" s="72">
        <v>9.16</v>
      </c>
      <c r="J173" s="71">
        <v>13.95</v>
      </c>
      <c r="K173" s="71">
        <v>13.12</v>
      </c>
      <c r="L173" s="71">
        <v>6.42</v>
      </c>
      <c r="M173" s="71">
        <v>1.22</v>
      </c>
      <c r="N173" s="30" t="s">
        <v>102</v>
      </c>
    </row>
    <row r="174" spans="1:14">
      <c r="A174" s="73" t="s">
        <v>349</v>
      </c>
      <c r="B174" t="s">
        <v>311</v>
      </c>
      <c r="C174" t="s">
        <v>104</v>
      </c>
      <c r="D174" s="66" t="s">
        <v>108</v>
      </c>
      <c r="E174" s="71">
        <v>147.51</v>
      </c>
      <c r="F174" s="71">
        <v>85</v>
      </c>
      <c r="G174" s="71">
        <v>9.8699999999999992</v>
      </c>
      <c r="H174" s="71">
        <v>1.54</v>
      </c>
      <c r="I174" s="72">
        <v>13.24</v>
      </c>
      <c r="J174" s="71">
        <v>15.83</v>
      </c>
      <c r="K174" s="71">
        <v>13.27</v>
      </c>
      <c r="L174" s="71">
        <v>5.31</v>
      </c>
      <c r="M174" s="71">
        <v>1.33</v>
      </c>
      <c r="N174" s="30" t="s">
        <v>102</v>
      </c>
    </row>
    <row r="175" spans="1:14">
      <c r="A175" s="73" t="s">
        <v>348</v>
      </c>
      <c r="B175" t="s">
        <v>311</v>
      </c>
      <c r="C175" t="s">
        <v>104</v>
      </c>
      <c r="D175" s="66" t="s">
        <v>190</v>
      </c>
      <c r="E175" s="71">
        <v>77.22</v>
      </c>
      <c r="F175" s="71">
        <v>23</v>
      </c>
      <c r="G175" s="71">
        <v>6.4</v>
      </c>
      <c r="H175" s="71">
        <v>1.4</v>
      </c>
      <c r="I175" s="72">
        <v>6.38</v>
      </c>
      <c r="J175" s="71">
        <v>9.18</v>
      </c>
      <c r="K175" s="71">
        <v>11.01</v>
      </c>
      <c r="L175" s="71">
        <v>5.29</v>
      </c>
      <c r="M175" s="71">
        <v>1.27</v>
      </c>
      <c r="N175" s="30" t="s">
        <v>112</v>
      </c>
    </row>
    <row r="176" spans="1:14">
      <c r="A176" s="73" t="s">
        <v>347</v>
      </c>
      <c r="B176" t="s">
        <v>311</v>
      </c>
      <c r="C176" t="s">
        <v>104</v>
      </c>
      <c r="D176" s="66" t="s">
        <v>108</v>
      </c>
      <c r="E176" s="71">
        <v>521.79999999999995</v>
      </c>
      <c r="F176" s="71">
        <v>33</v>
      </c>
      <c r="G176" s="71">
        <v>11</v>
      </c>
      <c r="H176" s="71">
        <v>1.57</v>
      </c>
      <c r="I176" s="72">
        <v>11.04</v>
      </c>
      <c r="J176" s="71">
        <v>18.05</v>
      </c>
      <c r="K176" s="71">
        <v>14.87</v>
      </c>
      <c r="L176" s="71">
        <v>5.34</v>
      </c>
      <c r="M176" s="71">
        <v>1.2</v>
      </c>
      <c r="N176" s="30" t="s">
        <v>112</v>
      </c>
    </row>
    <row r="177" spans="1:14">
      <c r="A177" s="73" t="s">
        <v>346</v>
      </c>
      <c r="B177" t="s">
        <v>311</v>
      </c>
      <c r="C177" t="s">
        <v>104</v>
      </c>
      <c r="D177" s="66" t="s">
        <v>108</v>
      </c>
      <c r="E177" s="71">
        <v>751.95</v>
      </c>
      <c r="F177" s="71">
        <v>57</v>
      </c>
      <c r="G177" s="71">
        <v>10.94</v>
      </c>
      <c r="H177" s="71">
        <v>1.66</v>
      </c>
      <c r="I177" s="72">
        <v>11.65</v>
      </c>
      <c r="J177" s="71">
        <v>19.079999999999998</v>
      </c>
      <c r="K177" s="71">
        <v>15.64</v>
      </c>
      <c r="L177" s="71">
        <v>4.7699999999999996</v>
      </c>
      <c r="M177" s="71">
        <v>1.26</v>
      </c>
      <c r="N177" s="30" t="s">
        <v>112</v>
      </c>
    </row>
    <row r="178" spans="1:14">
      <c r="A178" s="73" t="s">
        <v>345</v>
      </c>
      <c r="B178" t="s">
        <v>311</v>
      </c>
      <c r="C178" t="s">
        <v>104</v>
      </c>
      <c r="D178" s="66" t="s">
        <v>190</v>
      </c>
      <c r="E178" s="71">
        <v>9066.93</v>
      </c>
      <c r="F178" s="71">
        <v>30</v>
      </c>
      <c r="G178" s="71">
        <v>9.1</v>
      </c>
      <c r="H178" s="71">
        <v>1.73</v>
      </c>
      <c r="I178" s="72">
        <v>14.28</v>
      </c>
      <c r="J178" s="71">
        <v>16.489999999999998</v>
      </c>
      <c r="K178" s="71">
        <v>16.170000000000002</v>
      </c>
      <c r="L178" s="71">
        <v>8.3699999999999992</v>
      </c>
      <c r="M178" s="71">
        <v>1.04</v>
      </c>
      <c r="N178" s="30" t="s">
        <v>107</v>
      </c>
    </row>
    <row r="179" spans="1:14">
      <c r="A179" s="73" t="s">
        <v>344</v>
      </c>
      <c r="B179" t="s">
        <v>311</v>
      </c>
      <c r="C179" t="s">
        <v>104</v>
      </c>
      <c r="D179" s="66" t="s">
        <v>108</v>
      </c>
      <c r="E179" s="71">
        <v>1672.75</v>
      </c>
      <c r="F179" s="71">
        <v>49</v>
      </c>
      <c r="G179" s="71">
        <v>10.23</v>
      </c>
      <c r="H179" s="71">
        <v>1.71</v>
      </c>
      <c r="I179" s="72">
        <v>13.25</v>
      </c>
      <c r="J179" s="71">
        <v>18.48</v>
      </c>
      <c r="K179" s="71">
        <v>15.26</v>
      </c>
      <c r="L179" s="71">
        <v>7.63</v>
      </c>
      <c r="M179" s="71">
        <v>0.84</v>
      </c>
      <c r="N179" s="30" t="s">
        <v>102</v>
      </c>
    </row>
    <row r="180" spans="1:14">
      <c r="A180" s="73" t="s">
        <v>343</v>
      </c>
      <c r="B180" t="s">
        <v>311</v>
      </c>
      <c r="C180" t="s">
        <v>104</v>
      </c>
      <c r="D180" s="66" t="s">
        <v>108</v>
      </c>
      <c r="E180" s="71">
        <v>781.95</v>
      </c>
      <c r="F180" s="71">
        <v>168</v>
      </c>
      <c r="G180" s="71">
        <v>11.44</v>
      </c>
      <c r="H180" s="71">
        <v>1.48</v>
      </c>
      <c r="I180" s="72">
        <v>14.28</v>
      </c>
      <c r="J180" s="71">
        <v>17.63</v>
      </c>
      <c r="K180" s="71">
        <v>13.65</v>
      </c>
      <c r="L180" s="71">
        <v>6.38</v>
      </c>
      <c r="M180" s="71">
        <v>0.93</v>
      </c>
      <c r="N180" s="30" t="s">
        <v>112</v>
      </c>
    </row>
    <row r="181" spans="1:14">
      <c r="A181" s="73" t="s">
        <v>342</v>
      </c>
      <c r="B181" t="s">
        <v>311</v>
      </c>
      <c r="C181" t="s">
        <v>104</v>
      </c>
      <c r="D181" s="66" t="s">
        <v>190</v>
      </c>
      <c r="E181" s="71">
        <v>20.37</v>
      </c>
      <c r="F181" s="71">
        <v>29</v>
      </c>
      <c r="G181" s="71">
        <v>8.73</v>
      </c>
      <c r="H181" s="71">
        <v>1.57</v>
      </c>
      <c r="I181" s="72">
        <v>9.58</v>
      </c>
      <c r="J181" s="71">
        <v>14.26</v>
      </c>
      <c r="K181" s="71">
        <v>10.96</v>
      </c>
      <c r="L181" s="71">
        <v>6.61</v>
      </c>
      <c r="M181" s="71">
        <v>0.95</v>
      </c>
      <c r="N181" s="30" t="s">
        <v>102</v>
      </c>
    </row>
    <row r="182" spans="1:14">
      <c r="A182" s="73" t="s">
        <v>341</v>
      </c>
      <c r="B182" t="s">
        <v>311</v>
      </c>
      <c r="C182" t="s">
        <v>104</v>
      </c>
      <c r="D182" s="66" t="s">
        <v>108</v>
      </c>
      <c r="E182" s="71">
        <v>69.92</v>
      </c>
      <c r="F182" s="71">
        <v>41</v>
      </c>
      <c r="G182" s="71">
        <v>12.47</v>
      </c>
      <c r="H182" s="71">
        <v>1.22</v>
      </c>
      <c r="I182" s="72">
        <v>10.07</v>
      </c>
      <c r="J182" s="71">
        <v>15.47</v>
      </c>
      <c r="K182" s="71">
        <v>10.67</v>
      </c>
      <c r="L182" s="71">
        <v>4.91</v>
      </c>
      <c r="M182" s="71">
        <v>0.98</v>
      </c>
      <c r="N182" s="30" t="s">
        <v>114</v>
      </c>
    </row>
    <row r="183" spans="1:14">
      <c r="A183" s="73" t="s">
        <v>340</v>
      </c>
      <c r="B183" t="s">
        <v>311</v>
      </c>
      <c r="C183" t="s">
        <v>104</v>
      </c>
      <c r="D183" s="66" t="s">
        <v>108</v>
      </c>
      <c r="E183" s="71">
        <v>1608.86</v>
      </c>
      <c r="F183" s="71">
        <v>104</v>
      </c>
      <c r="G183" s="71">
        <v>10.29</v>
      </c>
      <c r="H183" s="71">
        <v>1.44</v>
      </c>
      <c r="I183" s="72">
        <v>7.8</v>
      </c>
      <c r="J183" s="71">
        <v>15.28</v>
      </c>
      <c r="K183" s="71">
        <v>10.95</v>
      </c>
      <c r="L183" s="71">
        <v>5.84</v>
      </c>
      <c r="M183" s="71">
        <v>1.1200000000000001</v>
      </c>
      <c r="N183" s="30" t="s">
        <v>112</v>
      </c>
    </row>
    <row r="184" spans="1:14">
      <c r="A184" s="73" t="s">
        <v>339</v>
      </c>
      <c r="B184" t="s">
        <v>311</v>
      </c>
      <c r="C184" t="s">
        <v>104</v>
      </c>
      <c r="D184" s="66" t="s">
        <v>190</v>
      </c>
      <c r="E184" s="71">
        <v>314.82</v>
      </c>
      <c r="F184" s="71">
        <v>14.34</v>
      </c>
      <c r="G184" s="71">
        <v>8.24</v>
      </c>
      <c r="H184" s="71">
        <v>1.54</v>
      </c>
      <c r="I184" s="72">
        <v>11.49</v>
      </c>
      <c r="J184" s="71">
        <v>13.14</v>
      </c>
      <c r="K184" s="71">
        <v>12.66</v>
      </c>
      <c r="L184" s="71">
        <v>8.0399999999999991</v>
      </c>
      <c r="M184" s="71">
        <v>1</v>
      </c>
      <c r="N184" s="30" t="s">
        <v>102</v>
      </c>
    </row>
    <row r="185" spans="1:14">
      <c r="A185" s="73" t="s">
        <v>338</v>
      </c>
      <c r="B185" t="s">
        <v>311</v>
      </c>
      <c r="C185" t="s">
        <v>104</v>
      </c>
      <c r="D185" s="66" t="s">
        <v>108</v>
      </c>
      <c r="E185" s="71">
        <v>102.48</v>
      </c>
      <c r="F185" s="71">
        <v>23.9</v>
      </c>
      <c r="G185" s="71">
        <v>10.68</v>
      </c>
      <c r="H185" s="71">
        <v>1.43</v>
      </c>
      <c r="I185" s="72">
        <v>12.76</v>
      </c>
      <c r="J185" s="71">
        <v>15.84</v>
      </c>
      <c r="K185" s="71">
        <v>11.73</v>
      </c>
      <c r="L185" s="71">
        <v>5.46</v>
      </c>
      <c r="M185" s="71">
        <v>0.86</v>
      </c>
      <c r="N185" s="30" t="s">
        <v>112</v>
      </c>
    </row>
    <row r="186" spans="1:14">
      <c r="A186" s="73" t="s">
        <v>337</v>
      </c>
      <c r="B186" t="s">
        <v>311</v>
      </c>
      <c r="C186" t="s">
        <v>104</v>
      </c>
      <c r="D186" s="66" t="s">
        <v>108</v>
      </c>
      <c r="E186" s="71">
        <v>1802.3</v>
      </c>
      <c r="F186" s="71">
        <v>27</v>
      </c>
      <c r="G186" s="71">
        <v>9.89</v>
      </c>
      <c r="H186" s="71">
        <v>1.42</v>
      </c>
      <c r="I186" s="72">
        <v>9.11</v>
      </c>
      <c r="J186" s="71">
        <v>14.46</v>
      </c>
      <c r="K186" s="71">
        <v>14</v>
      </c>
      <c r="L186" s="71">
        <v>7.84</v>
      </c>
      <c r="M186" s="71">
        <v>1.1299999999999999</v>
      </c>
      <c r="N186" s="30" t="s">
        <v>102</v>
      </c>
    </row>
    <row r="187" spans="1:14">
      <c r="A187" s="73" t="s">
        <v>336</v>
      </c>
      <c r="B187" t="s">
        <v>311</v>
      </c>
      <c r="C187" t="s">
        <v>104</v>
      </c>
      <c r="D187" s="66" t="s">
        <v>108</v>
      </c>
      <c r="E187" s="71">
        <v>426.17</v>
      </c>
      <c r="F187" s="71">
        <v>153</v>
      </c>
      <c r="G187" s="71">
        <v>10.83</v>
      </c>
      <c r="H187" s="71">
        <v>1.55</v>
      </c>
      <c r="I187" s="72">
        <v>12.94</v>
      </c>
      <c r="J187" s="71">
        <v>17.57</v>
      </c>
      <c r="K187" s="71">
        <v>14.61</v>
      </c>
      <c r="L187" s="71">
        <v>7.72</v>
      </c>
      <c r="M187" s="71">
        <v>1.1100000000000001</v>
      </c>
      <c r="N187" s="30" t="s">
        <v>102</v>
      </c>
    </row>
    <row r="188" spans="1:14">
      <c r="A188" s="73" t="s">
        <v>335</v>
      </c>
      <c r="B188" t="s">
        <v>311</v>
      </c>
      <c r="C188" t="s">
        <v>104</v>
      </c>
      <c r="D188" s="66" t="s">
        <v>108</v>
      </c>
      <c r="E188" s="71">
        <v>128.16999999999999</v>
      </c>
      <c r="F188" s="71">
        <v>37</v>
      </c>
      <c r="G188" s="71">
        <v>11.66</v>
      </c>
      <c r="H188" s="71">
        <v>0.8</v>
      </c>
      <c r="I188" s="72">
        <v>-1.71</v>
      </c>
      <c r="J188" s="71">
        <v>9.14</v>
      </c>
      <c r="K188" s="71">
        <v>10.67</v>
      </c>
      <c r="L188" s="71">
        <v>3.38</v>
      </c>
      <c r="M188" s="71">
        <v>1.28</v>
      </c>
      <c r="N188" s="30" t="s">
        <v>114</v>
      </c>
    </row>
    <row r="189" spans="1:14">
      <c r="A189" s="73" t="s">
        <v>334</v>
      </c>
      <c r="B189" t="s">
        <v>311</v>
      </c>
      <c r="C189" t="s">
        <v>104</v>
      </c>
      <c r="D189" s="66" t="s">
        <v>108</v>
      </c>
      <c r="E189" s="71">
        <v>388.09</v>
      </c>
      <c r="F189" s="71">
        <v>107</v>
      </c>
      <c r="G189" s="71">
        <v>12.1</v>
      </c>
      <c r="H189" s="71">
        <v>0.66</v>
      </c>
      <c r="I189" s="72">
        <v>7.26</v>
      </c>
      <c r="J189" s="71">
        <v>7.59</v>
      </c>
      <c r="K189" s="71">
        <v>9.83</v>
      </c>
      <c r="L189" s="71">
        <v>10.53</v>
      </c>
      <c r="M189" s="71">
        <v>1.25</v>
      </c>
      <c r="N189" s="30" t="s">
        <v>102</v>
      </c>
    </row>
    <row r="190" spans="1:14">
      <c r="A190" s="73" t="s">
        <v>333</v>
      </c>
      <c r="B190" t="s">
        <v>311</v>
      </c>
      <c r="C190" t="s">
        <v>104</v>
      </c>
      <c r="D190" s="66" t="s">
        <v>190</v>
      </c>
      <c r="E190" s="71">
        <v>488.47</v>
      </c>
      <c r="F190" s="71">
        <v>51</v>
      </c>
      <c r="G190" s="71">
        <v>8.27</v>
      </c>
      <c r="H190" s="71">
        <v>1.68</v>
      </c>
      <c r="I190" s="72">
        <v>14.49</v>
      </c>
      <c r="J190" s="71">
        <v>14.48</v>
      </c>
      <c r="K190" s="71">
        <v>15.17</v>
      </c>
      <c r="L190" s="71">
        <v>5.96</v>
      </c>
      <c r="M190" s="71">
        <v>0.8</v>
      </c>
      <c r="N190" s="30" t="s">
        <v>107</v>
      </c>
    </row>
    <row r="191" spans="1:14">
      <c r="A191" s="73" t="s">
        <v>332</v>
      </c>
      <c r="B191" t="s">
        <v>311</v>
      </c>
      <c r="C191" t="s">
        <v>104</v>
      </c>
      <c r="D191" s="66" t="s">
        <v>108</v>
      </c>
      <c r="E191" s="71">
        <v>1491.33</v>
      </c>
      <c r="F191" s="71">
        <v>39</v>
      </c>
      <c r="G191" s="71">
        <v>9.61</v>
      </c>
      <c r="H191" s="71">
        <v>1.5</v>
      </c>
      <c r="I191" s="72">
        <v>13.82</v>
      </c>
      <c r="J191" s="71">
        <v>14.99</v>
      </c>
      <c r="K191" s="71">
        <v>15.35</v>
      </c>
      <c r="L191" s="71">
        <v>7.44</v>
      </c>
      <c r="M191" s="71">
        <v>1.1299999999999999</v>
      </c>
      <c r="N191" s="30" t="s">
        <v>107</v>
      </c>
    </row>
    <row r="192" spans="1:14">
      <c r="A192" s="73" t="s">
        <v>331</v>
      </c>
      <c r="B192" t="s">
        <v>311</v>
      </c>
      <c r="C192" t="s">
        <v>104</v>
      </c>
      <c r="D192" s="66" t="s">
        <v>190</v>
      </c>
      <c r="E192" s="71">
        <v>11.85</v>
      </c>
      <c r="F192" s="71">
        <v>14</v>
      </c>
      <c r="G192" s="71">
        <v>8.65</v>
      </c>
      <c r="H192" s="71">
        <v>0.77</v>
      </c>
      <c r="I192" s="72">
        <v>1.23</v>
      </c>
      <c r="J192" s="71">
        <v>6.59</v>
      </c>
      <c r="K192" s="71">
        <v>7.13</v>
      </c>
      <c r="L192" s="71">
        <v>3.61</v>
      </c>
      <c r="M192" s="71">
        <v>1.92</v>
      </c>
      <c r="N192" s="30" t="s">
        <v>112</v>
      </c>
    </row>
    <row r="193" spans="1:14">
      <c r="A193" s="73" t="s">
        <v>330</v>
      </c>
      <c r="B193" t="s">
        <v>311</v>
      </c>
      <c r="C193" t="s">
        <v>104</v>
      </c>
      <c r="D193" s="66" t="s">
        <v>190</v>
      </c>
      <c r="E193" s="71">
        <v>5533.06</v>
      </c>
      <c r="F193" s="71">
        <v>14.5</v>
      </c>
      <c r="G193" s="71">
        <v>9.0500000000000007</v>
      </c>
      <c r="H193" s="71">
        <v>1.54</v>
      </c>
      <c r="I193" s="72">
        <v>13.27</v>
      </c>
      <c r="J193" s="71">
        <v>14.54</v>
      </c>
      <c r="K193" s="71">
        <v>14.33</v>
      </c>
      <c r="L193" s="71">
        <v>7.46</v>
      </c>
      <c r="M193" s="71">
        <v>0.93</v>
      </c>
      <c r="N193" s="30" t="s">
        <v>102</v>
      </c>
    </row>
    <row r="194" spans="1:14">
      <c r="A194" s="73" t="s">
        <v>329</v>
      </c>
      <c r="B194" t="s">
        <v>311</v>
      </c>
      <c r="C194" t="s">
        <v>104</v>
      </c>
      <c r="D194" s="66" t="s">
        <v>108</v>
      </c>
      <c r="E194" s="71">
        <v>3235.78</v>
      </c>
      <c r="F194" s="71">
        <v>118.8</v>
      </c>
      <c r="G194" s="71">
        <v>10.26</v>
      </c>
      <c r="H194" s="71">
        <v>1.54</v>
      </c>
      <c r="I194" s="72">
        <v>9.83</v>
      </c>
      <c r="J194" s="71">
        <v>16.420000000000002</v>
      </c>
      <c r="K194" s="71">
        <v>14.19</v>
      </c>
      <c r="L194" s="71">
        <v>6.02</v>
      </c>
      <c r="M194" s="71">
        <v>0.89</v>
      </c>
      <c r="N194" s="30" t="s">
        <v>102</v>
      </c>
    </row>
    <row r="195" spans="1:14">
      <c r="A195" s="73" t="s">
        <v>328</v>
      </c>
      <c r="B195" t="s">
        <v>311</v>
      </c>
      <c r="C195" t="s">
        <v>104</v>
      </c>
      <c r="D195" s="66" t="s">
        <v>108</v>
      </c>
      <c r="E195" s="71">
        <v>22.91</v>
      </c>
      <c r="F195" s="71">
        <v>563</v>
      </c>
      <c r="G195" s="71">
        <v>9.98</v>
      </c>
      <c r="H195" s="71">
        <v>1.41</v>
      </c>
      <c r="I195" s="72">
        <v>9.82</v>
      </c>
      <c r="J195" s="71">
        <v>14.55</v>
      </c>
      <c r="K195" s="71">
        <v>12.13</v>
      </c>
      <c r="L195" s="71">
        <v>4.43</v>
      </c>
      <c r="M195" s="71">
        <v>1.78</v>
      </c>
      <c r="N195" s="30" t="s">
        <v>112</v>
      </c>
    </row>
    <row r="196" spans="1:14">
      <c r="A196" s="73" t="s">
        <v>327</v>
      </c>
      <c r="B196" t="s">
        <v>311</v>
      </c>
      <c r="C196" t="s">
        <v>104</v>
      </c>
      <c r="D196" s="66" t="s">
        <v>108</v>
      </c>
      <c r="E196" s="71">
        <v>5845.15</v>
      </c>
      <c r="F196" s="71">
        <v>29</v>
      </c>
      <c r="G196" s="71">
        <v>10.15</v>
      </c>
      <c r="H196" s="71">
        <v>1.64</v>
      </c>
      <c r="I196" s="72">
        <v>11.88</v>
      </c>
      <c r="J196" s="71">
        <v>17.43</v>
      </c>
      <c r="K196" s="71">
        <v>14.95</v>
      </c>
      <c r="L196" s="71">
        <v>8.4600000000000009</v>
      </c>
      <c r="M196" s="71">
        <v>1.02</v>
      </c>
      <c r="N196" s="30" t="s">
        <v>107</v>
      </c>
    </row>
    <row r="197" spans="1:14">
      <c r="A197" s="73" t="s">
        <v>326</v>
      </c>
      <c r="B197" t="s">
        <v>311</v>
      </c>
      <c r="C197" t="s">
        <v>104</v>
      </c>
      <c r="D197" s="66" t="s">
        <v>108</v>
      </c>
      <c r="E197" s="71">
        <v>5380.88</v>
      </c>
      <c r="F197" s="71">
        <v>41</v>
      </c>
      <c r="G197" s="71">
        <v>10.55</v>
      </c>
      <c r="H197" s="71">
        <v>1.57</v>
      </c>
      <c r="I197" s="72">
        <v>9.9</v>
      </c>
      <c r="J197" s="71">
        <v>17.329999999999998</v>
      </c>
      <c r="K197" s="71">
        <v>13.85</v>
      </c>
      <c r="L197" s="71">
        <v>5.55</v>
      </c>
      <c r="M197" s="71">
        <v>1.04</v>
      </c>
      <c r="N197" s="30" t="s">
        <v>112</v>
      </c>
    </row>
    <row r="198" spans="1:14">
      <c r="A198" s="73" t="s">
        <v>325</v>
      </c>
      <c r="B198" t="s">
        <v>311</v>
      </c>
      <c r="C198" t="s">
        <v>104</v>
      </c>
      <c r="D198" s="66" t="s">
        <v>190</v>
      </c>
      <c r="E198" s="71">
        <v>36.86</v>
      </c>
      <c r="F198" s="71">
        <v>4</v>
      </c>
      <c r="G198" s="71">
        <v>8.64</v>
      </c>
      <c r="H198" s="71">
        <v>1.61</v>
      </c>
      <c r="I198" s="72">
        <v>10.52</v>
      </c>
      <c r="J198" s="71">
        <v>14.5</v>
      </c>
      <c r="K198" s="71">
        <v>12.31</v>
      </c>
      <c r="L198" s="71">
        <v>6.15</v>
      </c>
      <c r="M198" s="71">
        <v>0.96</v>
      </c>
      <c r="N198" s="30" t="s">
        <v>102</v>
      </c>
    </row>
    <row r="199" spans="1:14">
      <c r="A199" s="73" t="s">
        <v>324</v>
      </c>
      <c r="B199" t="s">
        <v>311</v>
      </c>
      <c r="C199" t="s">
        <v>104</v>
      </c>
      <c r="D199" s="66" t="s">
        <v>108</v>
      </c>
      <c r="E199" s="71">
        <v>2319.19</v>
      </c>
      <c r="F199" s="71">
        <v>81</v>
      </c>
      <c r="G199" s="71">
        <v>9.9499999999999993</v>
      </c>
      <c r="H199" s="71">
        <v>1.59</v>
      </c>
      <c r="I199" s="72">
        <v>9.89</v>
      </c>
      <c r="J199" s="71">
        <v>18.510000000000002</v>
      </c>
      <c r="K199" s="71">
        <v>14.59</v>
      </c>
      <c r="L199" s="71">
        <v>8.07</v>
      </c>
      <c r="M199" s="71">
        <v>0.97</v>
      </c>
      <c r="N199" s="30" t="s">
        <v>107</v>
      </c>
    </row>
    <row r="200" spans="1:14">
      <c r="A200" s="73" t="s">
        <v>323</v>
      </c>
      <c r="B200" t="s">
        <v>311</v>
      </c>
      <c r="C200" t="s">
        <v>104</v>
      </c>
      <c r="D200" s="66" t="s">
        <v>108</v>
      </c>
      <c r="E200" s="71">
        <v>28.78</v>
      </c>
      <c r="F200" s="71">
        <v>57</v>
      </c>
      <c r="G200" s="71">
        <v>10.82</v>
      </c>
      <c r="H200" s="71">
        <v>0.46</v>
      </c>
      <c r="I200" s="72">
        <v>-5.75</v>
      </c>
      <c r="J200" s="71">
        <v>4.5199999999999996</v>
      </c>
      <c r="K200" s="71">
        <v>7.27</v>
      </c>
      <c r="L200" s="71">
        <v>2.87</v>
      </c>
      <c r="M200" s="71">
        <v>1.47</v>
      </c>
      <c r="N200" s="30" t="s">
        <v>114</v>
      </c>
    </row>
    <row r="201" spans="1:14">
      <c r="A201" s="73" t="s">
        <v>322</v>
      </c>
      <c r="B201" t="s">
        <v>311</v>
      </c>
      <c r="C201" t="s">
        <v>104</v>
      </c>
      <c r="D201" s="66" t="s">
        <v>108</v>
      </c>
      <c r="E201" s="71">
        <v>2295.91</v>
      </c>
      <c r="F201" s="71">
        <v>44</v>
      </c>
      <c r="G201" s="71">
        <v>10.56</v>
      </c>
      <c r="H201" s="71">
        <v>1.67</v>
      </c>
      <c r="I201" s="72">
        <v>10.29</v>
      </c>
      <c r="J201" s="71">
        <v>18.61</v>
      </c>
      <c r="K201" s="71">
        <v>14.18</v>
      </c>
      <c r="L201" s="71">
        <v>7.38</v>
      </c>
      <c r="M201" s="71">
        <v>0.93</v>
      </c>
      <c r="N201" s="30" t="s">
        <v>107</v>
      </c>
    </row>
    <row r="202" spans="1:14">
      <c r="A202" s="73" t="s">
        <v>321</v>
      </c>
      <c r="B202" t="s">
        <v>311</v>
      </c>
      <c r="C202" t="s">
        <v>104</v>
      </c>
      <c r="D202" s="66" t="s">
        <v>108</v>
      </c>
      <c r="E202" s="71">
        <v>1126.6300000000001</v>
      </c>
      <c r="F202" s="71">
        <v>17.329999999999998</v>
      </c>
      <c r="G202" s="71">
        <v>11.09</v>
      </c>
      <c r="H202" s="71">
        <v>1.49</v>
      </c>
      <c r="I202" s="72">
        <v>10.01</v>
      </c>
      <c r="J202" s="71">
        <v>17.21</v>
      </c>
      <c r="K202" s="71">
        <v>15.54</v>
      </c>
      <c r="L202" s="71">
        <v>6.47</v>
      </c>
      <c r="M202" s="71">
        <v>1.1100000000000001</v>
      </c>
      <c r="N202" s="30" t="s">
        <v>107</v>
      </c>
    </row>
    <row r="203" spans="1:14">
      <c r="A203" s="73" t="s">
        <v>320</v>
      </c>
      <c r="B203" t="s">
        <v>311</v>
      </c>
      <c r="C203" t="s">
        <v>104</v>
      </c>
      <c r="D203" s="66" t="s">
        <v>108</v>
      </c>
      <c r="E203" s="71">
        <v>683.87</v>
      </c>
      <c r="F203" s="71">
        <v>18.77</v>
      </c>
      <c r="G203" s="71">
        <v>11.82</v>
      </c>
      <c r="H203" s="71">
        <v>1.41</v>
      </c>
      <c r="I203" s="72">
        <v>9.9</v>
      </c>
      <c r="J203" s="71">
        <v>16.940000000000001</v>
      </c>
      <c r="K203" s="71">
        <v>14.68</v>
      </c>
      <c r="L203" s="71">
        <v>6.52</v>
      </c>
      <c r="M203" s="71">
        <v>1.1299999999999999</v>
      </c>
      <c r="N203" s="30" t="s">
        <v>102</v>
      </c>
    </row>
    <row r="204" spans="1:14">
      <c r="A204" s="73" t="s">
        <v>319</v>
      </c>
      <c r="B204" t="s">
        <v>311</v>
      </c>
      <c r="C204" t="s">
        <v>104</v>
      </c>
      <c r="D204" s="66" t="s">
        <v>108</v>
      </c>
      <c r="E204" s="71">
        <v>86.32</v>
      </c>
      <c r="F204" s="71">
        <v>51</v>
      </c>
      <c r="G204" s="71">
        <v>9.81</v>
      </c>
      <c r="H204" s="71">
        <v>1.45</v>
      </c>
      <c r="I204" s="72">
        <v>10.87</v>
      </c>
      <c r="J204" s="71">
        <v>14.75</v>
      </c>
      <c r="K204" s="71">
        <v>12.89</v>
      </c>
      <c r="L204" s="71">
        <v>7.33</v>
      </c>
      <c r="M204" s="71">
        <v>1.59</v>
      </c>
      <c r="N204" s="30" t="s">
        <v>107</v>
      </c>
    </row>
    <row r="205" spans="1:14">
      <c r="A205" s="73" t="s">
        <v>318</v>
      </c>
      <c r="B205" t="s">
        <v>311</v>
      </c>
      <c r="C205" t="s">
        <v>104</v>
      </c>
      <c r="D205" s="66" t="s">
        <v>190</v>
      </c>
      <c r="E205" s="71">
        <v>8.66</v>
      </c>
      <c r="F205" s="71">
        <v>31</v>
      </c>
      <c r="G205" s="71">
        <v>9</v>
      </c>
      <c r="H205" s="71">
        <v>1.25</v>
      </c>
      <c r="I205" s="72">
        <v>7.25</v>
      </c>
      <c r="J205" s="71">
        <v>11.5</v>
      </c>
      <c r="K205" s="71">
        <v>10.96</v>
      </c>
      <c r="L205" s="71">
        <v>5.68</v>
      </c>
      <c r="M205" s="71">
        <v>2</v>
      </c>
      <c r="N205" s="30" t="s">
        <v>112</v>
      </c>
    </row>
    <row r="206" spans="1:14">
      <c r="A206" s="73" t="s">
        <v>317</v>
      </c>
      <c r="B206" t="s">
        <v>311</v>
      </c>
      <c r="C206" t="s">
        <v>104</v>
      </c>
      <c r="D206" s="66" t="s">
        <v>108</v>
      </c>
      <c r="E206" s="71">
        <v>1333.05</v>
      </c>
      <c r="F206" s="71">
        <v>20</v>
      </c>
      <c r="G206" s="71">
        <v>10.1</v>
      </c>
      <c r="H206" s="71">
        <v>1.48</v>
      </c>
      <c r="I206" s="72">
        <v>8.34</v>
      </c>
      <c r="J206" s="71">
        <v>15.47</v>
      </c>
      <c r="K206" s="71">
        <v>13.46</v>
      </c>
      <c r="L206" s="71">
        <v>6.99</v>
      </c>
      <c r="M206" s="71">
        <v>1.35</v>
      </c>
      <c r="N206" s="30" t="s">
        <v>102</v>
      </c>
    </row>
    <row r="207" spans="1:14">
      <c r="A207" s="73" t="s">
        <v>316</v>
      </c>
      <c r="B207" t="s">
        <v>311</v>
      </c>
      <c r="C207" t="s">
        <v>104</v>
      </c>
      <c r="D207" s="66" t="s">
        <v>103</v>
      </c>
      <c r="E207" s="71">
        <v>10.62</v>
      </c>
      <c r="F207" s="71">
        <v>51.59</v>
      </c>
      <c r="G207" s="71">
        <v>15.13</v>
      </c>
      <c r="H207" s="71">
        <v>0.2</v>
      </c>
      <c r="I207" s="72">
        <v>-13.79</v>
      </c>
      <c r="J207" s="71">
        <v>1.89</v>
      </c>
      <c r="K207" s="71">
        <v>5.0599999999999996</v>
      </c>
      <c r="L207" s="71">
        <v>4.0999999999999996</v>
      </c>
      <c r="M207" s="71">
        <v>1.52</v>
      </c>
      <c r="N207" s="30" t="s">
        <v>114</v>
      </c>
    </row>
    <row r="208" spans="1:14">
      <c r="A208" s="73" t="s">
        <v>315</v>
      </c>
      <c r="B208" t="s">
        <v>311</v>
      </c>
      <c r="C208" t="s">
        <v>104</v>
      </c>
      <c r="D208" s="66" t="s">
        <v>108</v>
      </c>
      <c r="E208" s="71">
        <v>329.97</v>
      </c>
      <c r="F208" s="71">
        <v>53</v>
      </c>
      <c r="G208" s="71">
        <v>9.6199999999999992</v>
      </c>
      <c r="H208" s="71">
        <v>1.07</v>
      </c>
      <c r="I208" s="72">
        <v>5.2</v>
      </c>
      <c r="J208" s="71">
        <v>10.52</v>
      </c>
      <c r="K208" s="71">
        <v>9.33</v>
      </c>
      <c r="L208" s="71">
        <v>6.81</v>
      </c>
      <c r="M208" s="71">
        <v>1.1000000000000001</v>
      </c>
      <c r="N208" s="30" t="s">
        <v>112</v>
      </c>
    </row>
    <row r="209" spans="1:14">
      <c r="A209" s="73" t="s">
        <v>314</v>
      </c>
      <c r="B209" t="s">
        <v>311</v>
      </c>
      <c r="C209" t="s">
        <v>104</v>
      </c>
      <c r="D209" s="66" t="s">
        <v>108</v>
      </c>
      <c r="E209" s="71">
        <v>289.64</v>
      </c>
      <c r="F209" s="71">
        <v>32</v>
      </c>
      <c r="G209" s="71">
        <v>9.84</v>
      </c>
      <c r="H209" s="71">
        <v>1.53</v>
      </c>
      <c r="I209" s="72">
        <v>11.13</v>
      </c>
      <c r="J209" s="71">
        <v>15.66</v>
      </c>
      <c r="K209" s="71">
        <v>13.19</v>
      </c>
      <c r="L209" s="71">
        <v>6.05</v>
      </c>
      <c r="M209" s="71">
        <v>1.2</v>
      </c>
      <c r="N209" s="30" t="s">
        <v>102</v>
      </c>
    </row>
    <row r="210" spans="1:14">
      <c r="A210" s="73" t="s">
        <v>313</v>
      </c>
      <c r="B210" t="s">
        <v>311</v>
      </c>
      <c r="C210" t="s">
        <v>104</v>
      </c>
      <c r="D210" s="66" t="s">
        <v>108</v>
      </c>
      <c r="E210" s="71">
        <v>285.29000000000002</v>
      </c>
      <c r="F210" s="71">
        <v>59</v>
      </c>
      <c r="G210" s="71">
        <v>10.35</v>
      </c>
      <c r="H210" s="71">
        <v>1.4</v>
      </c>
      <c r="I210" s="72">
        <v>7.15</v>
      </c>
      <c r="J210" s="71">
        <v>14.96</v>
      </c>
      <c r="K210" s="71">
        <v>12.14</v>
      </c>
      <c r="L210" s="71">
        <v>6.13</v>
      </c>
      <c r="M210" s="71">
        <v>1.1599999999999999</v>
      </c>
      <c r="N210" s="30" t="s">
        <v>102</v>
      </c>
    </row>
    <row r="211" spans="1:14">
      <c r="A211" s="73" t="s">
        <v>312</v>
      </c>
      <c r="B211" t="s">
        <v>311</v>
      </c>
      <c r="C211" t="s">
        <v>104</v>
      </c>
      <c r="D211" s="66" t="s">
        <v>108</v>
      </c>
      <c r="E211" s="71">
        <v>119.15</v>
      </c>
      <c r="F211" s="71">
        <v>101</v>
      </c>
      <c r="G211" s="71">
        <v>10.91</v>
      </c>
      <c r="H211" s="71">
        <v>1.47</v>
      </c>
      <c r="I211" s="72">
        <v>9.27</v>
      </c>
      <c r="J211" s="71">
        <v>16.63</v>
      </c>
      <c r="K211" s="71">
        <v>13.6</v>
      </c>
      <c r="L211" s="71">
        <v>5.94</v>
      </c>
      <c r="M211" s="71">
        <v>1.25</v>
      </c>
      <c r="N211" s="30" t="s">
        <v>102</v>
      </c>
    </row>
    <row r="212" spans="1:14">
      <c r="A212" s="73" t="s">
        <v>310</v>
      </c>
      <c r="B212" t="s">
        <v>191</v>
      </c>
      <c r="C212" t="s">
        <v>135</v>
      </c>
      <c r="D212" s="66" t="s">
        <v>108</v>
      </c>
      <c r="E212" s="71">
        <v>318.81</v>
      </c>
      <c r="F212" s="71">
        <v>88</v>
      </c>
      <c r="G212" s="71">
        <v>12.57</v>
      </c>
      <c r="H212" s="71">
        <v>1.05</v>
      </c>
      <c r="I212" s="72">
        <v>8.49</v>
      </c>
      <c r="J212" s="71">
        <v>13.17</v>
      </c>
      <c r="K212" s="71">
        <v>14.24</v>
      </c>
      <c r="L212" s="71">
        <v>8.1199999999999992</v>
      </c>
      <c r="M212" s="71">
        <v>1.1299999999999999</v>
      </c>
      <c r="N212" s="30" t="s">
        <v>102</v>
      </c>
    </row>
    <row r="213" spans="1:14">
      <c r="A213" s="73" t="s">
        <v>309</v>
      </c>
      <c r="B213" t="s">
        <v>191</v>
      </c>
      <c r="C213" t="s">
        <v>135</v>
      </c>
      <c r="D213" s="66" t="s">
        <v>108</v>
      </c>
      <c r="E213" s="71">
        <v>5646.64</v>
      </c>
      <c r="F213" s="71">
        <v>73</v>
      </c>
      <c r="G213" s="71">
        <v>11.64</v>
      </c>
      <c r="H213" s="71">
        <v>1.27</v>
      </c>
      <c r="I213" s="72">
        <v>10</v>
      </c>
      <c r="J213" s="71">
        <v>15.18</v>
      </c>
      <c r="K213" s="71">
        <v>16.420000000000002</v>
      </c>
      <c r="L213" s="71">
        <v>12.03</v>
      </c>
      <c r="M213" s="71">
        <v>1</v>
      </c>
      <c r="N213" s="30" t="s">
        <v>107</v>
      </c>
    </row>
    <row r="214" spans="1:14">
      <c r="A214" s="73" t="s">
        <v>308</v>
      </c>
      <c r="B214" t="s">
        <v>191</v>
      </c>
      <c r="C214" t="s">
        <v>135</v>
      </c>
      <c r="D214" s="66" t="s">
        <v>103</v>
      </c>
      <c r="E214" s="71">
        <v>147.09</v>
      </c>
      <c r="F214" s="71">
        <v>249</v>
      </c>
      <c r="G214" s="71">
        <v>13.89</v>
      </c>
      <c r="H214" s="71">
        <v>0.6</v>
      </c>
      <c r="I214" s="72">
        <v>1.28</v>
      </c>
      <c r="J214" s="71">
        <v>7.71</v>
      </c>
      <c r="K214" s="71">
        <v>7.17</v>
      </c>
      <c r="L214" s="71">
        <v>2.65</v>
      </c>
      <c r="M214" s="71">
        <v>1.1200000000000001</v>
      </c>
      <c r="N214" s="30" t="s">
        <v>114</v>
      </c>
    </row>
    <row r="215" spans="1:14">
      <c r="A215" s="73" t="s">
        <v>307</v>
      </c>
      <c r="B215" t="s">
        <v>191</v>
      </c>
      <c r="C215" t="s">
        <v>135</v>
      </c>
      <c r="D215" s="66" t="s">
        <v>108</v>
      </c>
      <c r="E215" s="71">
        <v>159.77000000000001</v>
      </c>
      <c r="F215" s="71">
        <v>203</v>
      </c>
      <c r="G215" s="71">
        <v>11.99</v>
      </c>
      <c r="H215" s="71">
        <v>1.1200000000000001</v>
      </c>
      <c r="I215" s="72">
        <v>11.9</v>
      </c>
      <c r="J215" s="71">
        <v>13.55</v>
      </c>
      <c r="K215" s="71">
        <v>15.13</v>
      </c>
      <c r="L215" s="71">
        <v>6.9</v>
      </c>
      <c r="M215" s="71">
        <v>1.1200000000000001</v>
      </c>
      <c r="N215" s="30" t="s">
        <v>102</v>
      </c>
    </row>
    <row r="216" spans="1:14">
      <c r="A216" s="73" t="s">
        <v>306</v>
      </c>
      <c r="B216" t="s">
        <v>191</v>
      </c>
      <c r="C216" t="s">
        <v>135</v>
      </c>
      <c r="D216" s="66" t="s">
        <v>108</v>
      </c>
      <c r="E216" s="71">
        <v>295.05</v>
      </c>
      <c r="F216" s="71">
        <v>18</v>
      </c>
      <c r="G216" s="71">
        <v>10.19</v>
      </c>
      <c r="H216" s="71">
        <v>1.29</v>
      </c>
      <c r="I216" s="72">
        <v>9.58</v>
      </c>
      <c r="J216" s="71">
        <v>13.42</v>
      </c>
      <c r="K216" s="71">
        <v>15.45</v>
      </c>
      <c r="L216" s="71">
        <v>8.49</v>
      </c>
      <c r="M216" s="71">
        <v>1.44</v>
      </c>
      <c r="N216" s="30" t="s">
        <v>107</v>
      </c>
    </row>
    <row r="217" spans="1:14">
      <c r="A217" s="73" t="s">
        <v>305</v>
      </c>
      <c r="B217" t="s">
        <v>191</v>
      </c>
      <c r="C217" t="s">
        <v>135</v>
      </c>
      <c r="D217" s="66" t="s">
        <v>108</v>
      </c>
      <c r="E217" s="71">
        <v>55.17</v>
      </c>
      <c r="F217" s="71">
        <v>56.56</v>
      </c>
      <c r="G217" s="71">
        <v>12.16</v>
      </c>
      <c r="H217" s="71">
        <v>1.04</v>
      </c>
      <c r="I217" s="72">
        <v>7.42</v>
      </c>
      <c r="J217" s="71">
        <v>12.69</v>
      </c>
      <c r="K217" s="71">
        <v>15.81</v>
      </c>
      <c r="L217" s="71">
        <v>8.5399999999999991</v>
      </c>
      <c r="M217" s="71">
        <v>0.99</v>
      </c>
      <c r="N217" s="30" t="s">
        <v>102</v>
      </c>
    </row>
    <row r="218" spans="1:14">
      <c r="A218" s="73" t="s">
        <v>304</v>
      </c>
      <c r="B218" t="s">
        <v>191</v>
      </c>
      <c r="C218" t="s">
        <v>135</v>
      </c>
      <c r="D218" s="66" t="s">
        <v>108</v>
      </c>
      <c r="E218" s="71">
        <v>1089.5999999999999</v>
      </c>
      <c r="F218" s="71">
        <v>36.299999999999997</v>
      </c>
      <c r="G218" s="71">
        <v>11.07</v>
      </c>
      <c r="H218" s="71">
        <v>1.2</v>
      </c>
      <c r="I218" s="72">
        <v>3.48</v>
      </c>
      <c r="J218" s="71">
        <v>13.58</v>
      </c>
      <c r="K218" s="71">
        <v>18.77</v>
      </c>
      <c r="L218" s="71">
        <v>8.57</v>
      </c>
      <c r="M218" s="71">
        <v>1.1000000000000001</v>
      </c>
      <c r="N218" s="30" t="s">
        <v>102</v>
      </c>
    </row>
    <row r="219" spans="1:14">
      <c r="A219" s="73" t="s">
        <v>303</v>
      </c>
      <c r="B219" t="s">
        <v>191</v>
      </c>
      <c r="C219" t="s">
        <v>135</v>
      </c>
      <c r="D219" s="66" t="s">
        <v>108</v>
      </c>
      <c r="E219" s="71">
        <v>2725.9</v>
      </c>
      <c r="F219" s="71">
        <v>11.26</v>
      </c>
      <c r="G219" s="71">
        <v>11.68</v>
      </c>
      <c r="H219" s="71">
        <v>1.46</v>
      </c>
      <c r="I219" s="72">
        <v>9.35</v>
      </c>
      <c r="J219" s="71">
        <v>17.68</v>
      </c>
      <c r="K219" s="71">
        <v>15.75</v>
      </c>
      <c r="L219" s="71">
        <v>8.44</v>
      </c>
      <c r="M219" s="71">
        <v>1.31</v>
      </c>
      <c r="N219" s="30" t="s">
        <v>102</v>
      </c>
    </row>
    <row r="220" spans="1:14">
      <c r="A220" s="73" t="s">
        <v>302</v>
      </c>
      <c r="B220" t="s">
        <v>191</v>
      </c>
      <c r="C220" t="s">
        <v>135</v>
      </c>
      <c r="D220" s="66" t="s">
        <v>108</v>
      </c>
      <c r="E220" s="71">
        <v>187.56</v>
      </c>
      <c r="F220" s="71">
        <v>33.67</v>
      </c>
      <c r="G220" s="71">
        <v>11.55</v>
      </c>
      <c r="H220" s="71">
        <v>1</v>
      </c>
      <c r="I220" s="72">
        <v>3.65</v>
      </c>
      <c r="J220" s="71">
        <v>11.52</v>
      </c>
      <c r="K220" s="71">
        <v>13.12</v>
      </c>
      <c r="L220" s="71">
        <v>8.2899999999999991</v>
      </c>
      <c r="M220" s="71">
        <v>1.35</v>
      </c>
      <c r="N220" s="30" t="s">
        <v>112</v>
      </c>
    </row>
    <row r="221" spans="1:14">
      <c r="A221" s="73" t="s">
        <v>301</v>
      </c>
      <c r="B221" t="s">
        <v>191</v>
      </c>
      <c r="C221" t="s">
        <v>135</v>
      </c>
      <c r="D221" s="66" t="s">
        <v>108</v>
      </c>
      <c r="E221" s="71">
        <v>7976.09</v>
      </c>
      <c r="F221" s="71">
        <v>13.15</v>
      </c>
      <c r="G221" s="71">
        <v>10.59</v>
      </c>
      <c r="H221" s="71">
        <v>1.54</v>
      </c>
      <c r="I221" s="72">
        <v>7.4</v>
      </c>
      <c r="J221" s="71">
        <v>17.059999999999999</v>
      </c>
      <c r="K221" s="71">
        <v>16.66</v>
      </c>
      <c r="L221" s="71">
        <v>8.2899999999999991</v>
      </c>
      <c r="M221" s="71">
        <v>1.29</v>
      </c>
      <c r="N221" s="30" t="s">
        <v>107</v>
      </c>
    </row>
    <row r="222" spans="1:14">
      <c r="A222" s="73" t="s">
        <v>300</v>
      </c>
      <c r="B222" t="s">
        <v>191</v>
      </c>
      <c r="C222" t="s">
        <v>135</v>
      </c>
      <c r="D222" s="66" t="s">
        <v>103</v>
      </c>
      <c r="E222" s="71">
        <v>374.63</v>
      </c>
      <c r="F222" s="71">
        <v>63.4</v>
      </c>
      <c r="G222" s="71">
        <v>15.24</v>
      </c>
      <c r="H222" s="71">
        <v>1.88</v>
      </c>
      <c r="I222" s="72">
        <v>-4.34</v>
      </c>
      <c r="J222" s="71">
        <v>12.63</v>
      </c>
      <c r="K222" s="71">
        <v>13.02</v>
      </c>
      <c r="L222" s="71">
        <v>12.98</v>
      </c>
      <c r="M222" s="71">
        <v>1.35</v>
      </c>
      <c r="N222" s="30" t="s">
        <v>102</v>
      </c>
    </row>
    <row r="223" spans="1:14">
      <c r="A223" s="73" t="s">
        <v>299</v>
      </c>
      <c r="B223" t="s">
        <v>191</v>
      </c>
      <c r="C223" t="s">
        <v>135</v>
      </c>
      <c r="D223" s="66" t="s">
        <v>103</v>
      </c>
      <c r="E223" s="71">
        <v>1901.9</v>
      </c>
      <c r="F223" s="71">
        <v>18.57</v>
      </c>
      <c r="G223" s="71">
        <v>14.07</v>
      </c>
      <c r="H223" s="71">
        <v>1.45</v>
      </c>
      <c r="I223" s="72">
        <v>10.79</v>
      </c>
      <c r="J223" s="71">
        <v>21.41</v>
      </c>
      <c r="K223" s="71">
        <v>19.03</v>
      </c>
      <c r="L223" s="71">
        <v>9.3000000000000007</v>
      </c>
      <c r="M223" s="71">
        <v>1.38</v>
      </c>
      <c r="N223" s="30" t="s">
        <v>107</v>
      </c>
    </row>
    <row r="224" spans="1:14">
      <c r="A224" s="73" t="s">
        <v>298</v>
      </c>
      <c r="B224" t="s">
        <v>191</v>
      </c>
      <c r="C224" t="s">
        <v>135</v>
      </c>
      <c r="D224" s="66" t="s">
        <v>103</v>
      </c>
      <c r="E224" s="71">
        <v>390.43</v>
      </c>
      <c r="F224" s="71">
        <v>123</v>
      </c>
      <c r="G224" s="71">
        <v>13.85</v>
      </c>
      <c r="H224" s="71">
        <v>1.28</v>
      </c>
      <c r="I224" s="72">
        <v>10.4</v>
      </c>
      <c r="J224" s="71">
        <v>18.149999999999999</v>
      </c>
      <c r="K224" s="71">
        <v>15.68</v>
      </c>
      <c r="L224" s="71">
        <v>8.33</v>
      </c>
      <c r="M224" s="71">
        <v>1.39</v>
      </c>
      <c r="N224" s="30" t="s">
        <v>112</v>
      </c>
    </row>
    <row r="225" spans="1:14">
      <c r="A225" s="73" t="s">
        <v>297</v>
      </c>
      <c r="B225" t="s">
        <v>191</v>
      </c>
      <c r="C225" t="s">
        <v>135</v>
      </c>
      <c r="D225" s="66" t="s">
        <v>108</v>
      </c>
      <c r="E225" s="71">
        <v>1533.38</v>
      </c>
      <c r="F225" s="71">
        <v>66</v>
      </c>
      <c r="G225" s="71">
        <v>11.28</v>
      </c>
      <c r="H225" s="71">
        <v>1.44</v>
      </c>
      <c r="I225" s="72">
        <v>10.53</v>
      </c>
      <c r="J225" s="71">
        <v>16.899999999999999</v>
      </c>
      <c r="K225" s="71">
        <v>14.71</v>
      </c>
      <c r="L225" s="71">
        <v>10.9</v>
      </c>
      <c r="M225" s="71">
        <v>1.31</v>
      </c>
      <c r="N225" s="30" t="s">
        <v>102</v>
      </c>
    </row>
    <row r="226" spans="1:14">
      <c r="A226" s="73" t="s">
        <v>296</v>
      </c>
      <c r="B226" t="s">
        <v>191</v>
      </c>
      <c r="C226" t="s">
        <v>135</v>
      </c>
      <c r="D226" s="66" t="s">
        <v>108</v>
      </c>
      <c r="E226" s="71">
        <v>250.62</v>
      </c>
      <c r="F226" s="71">
        <v>58</v>
      </c>
      <c r="G226" s="71">
        <v>11.75</v>
      </c>
      <c r="H226" s="71">
        <v>1.04</v>
      </c>
      <c r="I226" s="72">
        <v>3.73</v>
      </c>
      <c r="J226" s="71">
        <v>12.3</v>
      </c>
      <c r="K226" s="71">
        <v>14.62</v>
      </c>
      <c r="L226" s="71">
        <v>8.49</v>
      </c>
      <c r="M226" s="71">
        <v>1.22</v>
      </c>
      <c r="N226" s="30" t="s">
        <v>102</v>
      </c>
    </row>
    <row r="227" spans="1:14">
      <c r="A227" s="73" t="s">
        <v>295</v>
      </c>
      <c r="B227" t="s">
        <v>191</v>
      </c>
      <c r="C227" t="s">
        <v>135</v>
      </c>
      <c r="D227" s="66" t="s">
        <v>108</v>
      </c>
      <c r="E227" s="71">
        <v>2035.04</v>
      </c>
      <c r="F227" s="71">
        <v>53.53</v>
      </c>
      <c r="G227" s="71">
        <v>10.72</v>
      </c>
      <c r="H227" s="71">
        <v>1.41</v>
      </c>
      <c r="I227" s="72">
        <v>9.86</v>
      </c>
      <c r="J227" s="71">
        <v>15.67</v>
      </c>
      <c r="K227" s="71">
        <v>14.81</v>
      </c>
      <c r="L227" s="71">
        <v>8.43</v>
      </c>
      <c r="M227" s="71">
        <v>1.1499999999999999</v>
      </c>
      <c r="N227" s="30" t="s">
        <v>102</v>
      </c>
    </row>
    <row r="228" spans="1:14">
      <c r="A228" s="73" t="s">
        <v>294</v>
      </c>
      <c r="B228" t="s">
        <v>191</v>
      </c>
      <c r="C228" t="s">
        <v>135</v>
      </c>
      <c r="D228" s="66" t="s">
        <v>108</v>
      </c>
      <c r="E228" s="71">
        <v>78.099999999999994</v>
      </c>
      <c r="F228" s="71">
        <v>16</v>
      </c>
      <c r="G228" s="71">
        <v>12</v>
      </c>
      <c r="H228" s="71">
        <v>0.99</v>
      </c>
      <c r="I228" s="72">
        <v>6.17</v>
      </c>
      <c r="J228" s="71">
        <v>11.79</v>
      </c>
      <c r="K228" s="71">
        <v>14.25</v>
      </c>
      <c r="L228" s="71">
        <v>9.82</v>
      </c>
      <c r="M228" s="71">
        <v>1.1499999999999999</v>
      </c>
      <c r="N228" s="30" t="s">
        <v>102</v>
      </c>
    </row>
    <row r="229" spans="1:14">
      <c r="A229" s="73" t="s">
        <v>293</v>
      </c>
      <c r="B229" t="s">
        <v>191</v>
      </c>
      <c r="C229" t="s">
        <v>135</v>
      </c>
      <c r="D229" s="66" t="s">
        <v>108</v>
      </c>
      <c r="E229" s="71">
        <v>684.74</v>
      </c>
      <c r="F229" s="71">
        <v>48</v>
      </c>
      <c r="G229" s="71">
        <v>12.28</v>
      </c>
      <c r="H229" s="71">
        <v>1.39</v>
      </c>
      <c r="I229" s="72">
        <v>8.9700000000000006</v>
      </c>
      <c r="J229" s="71">
        <v>17.75</v>
      </c>
      <c r="K229" s="71">
        <v>17.75</v>
      </c>
      <c r="L229" s="71">
        <v>11.02</v>
      </c>
      <c r="M229" s="71">
        <v>1.01</v>
      </c>
      <c r="N229" s="30" t="s">
        <v>107</v>
      </c>
    </row>
    <row r="230" spans="1:14">
      <c r="A230" s="73" t="s">
        <v>292</v>
      </c>
      <c r="B230" t="s">
        <v>191</v>
      </c>
      <c r="C230" t="s">
        <v>135</v>
      </c>
      <c r="D230" s="66" t="s">
        <v>108</v>
      </c>
      <c r="E230" s="71">
        <v>536.70000000000005</v>
      </c>
      <c r="F230" s="71">
        <v>45</v>
      </c>
      <c r="G230" s="71">
        <v>11.76</v>
      </c>
      <c r="H230" s="71">
        <v>1.08</v>
      </c>
      <c r="I230" s="72">
        <v>4.97</v>
      </c>
      <c r="J230" s="71">
        <v>12.85</v>
      </c>
      <c r="K230" s="71">
        <v>13.13</v>
      </c>
      <c r="L230" s="71">
        <v>8.1300000000000008</v>
      </c>
      <c r="M230" s="71">
        <v>1.01</v>
      </c>
      <c r="N230" s="30" t="s">
        <v>102</v>
      </c>
    </row>
    <row r="231" spans="1:14">
      <c r="A231" s="73" t="s">
        <v>291</v>
      </c>
      <c r="B231" t="s">
        <v>191</v>
      </c>
      <c r="C231" t="s">
        <v>135</v>
      </c>
      <c r="D231" s="66" t="s">
        <v>108</v>
      </c>
      <c r="E231" s="71">
        <v>415.8</v>
      </c>
      <c r="F231" s="71">
        <v>81</v>
      </c>
      <c r="G231" s="71">
        <v>11.48</v>
      </c>
      <c r="H231" s="71">
        <v>1.24</v>
      </c>
      <c r="I231" s="72">
        <v>9.14</v>
      </c>
      <c r="J231" s="71">
        <v>14.56</v>
      </c>
      <c r="K231" s="71">
        <v>16.920000000000002</v>
      </c>
      <c r="L231" s="71">
        <v>7.42</v>
      </c>
      <c r="M231" s="71">
        <v>1.43</v>
      </c>
      <c r="N231" s="30" t="s">
        <v>112</v>
      </c>
    </row>
    <row r="232" spans="1:14">
      <c r="A232" s="73" t="s">
        <v>290</v>
      </c>
      <c r="B232" t="s">
        <v>191</v>
      </c>
      <c r="C232" t="s">
        <v>135</v>
      </c>
      <c r="D232" s="66" t="s">
        <v>108</v>
      </c>
      <c r="E232" s="71">
        <v>31.12</v>
      </c>
      <c r="F232" s="71">
        <v>110.93</v>
      </c>
      <c r="G232" s="71">
        <v>11.23</v>
      </c>
      <c r="H232" s="71">
        <v>1.19</v>
      </c>
      <c r="I232" s="72">
        <v>5.45</v>
      </c>
      <c r="J232" s="71">
        <v>13.62</v>
      </c>
      <c r="K232" s="71">
        <v>16.829999999999998</v>
      </c>
      <c r="L232" s="71">
        <v>8.4700000000000006</v>
      </c>
      <c r="M232" s="71">
        <v>1.43</v>
      </c>
      <c r="N232" s="30" t="s">
        <v>107</v>
      </c>
    </row>
    <row r="233" spans="1:14">
      <c r="A233" s="73" t="s">
        <v>289</v>
      </c>
      <c r="B233" t="s">
        <v>191</v>
      </c>
      <c r="C233" t="s">
        <v>135</v>
      </c>
      <c r="D233" s="66" t="s">
        <v>108</v>
      </c>
      <c r="E233" s="71">
        <v>380.37</v>
      </c>
      <c r="F233" s="71">
        <v>46</v>
      </c>
      <c r="G233" s="71">
        <v>11.72</v>
      </c>
      <c r="H233" s="71">
        <v>1.18</v>
      </c>
      <c r="I233" s="72">
        <v>10.029999999999999</v>
      </c>
      <c r="J233" s="71">
        <v>14.07</v>
      </c>
      <c r="K233" s="71">
        <v>16.239999999999998</v>
      </c>
      <c r="L233" s="71">
        <v>6.69</v>
      </c>
      <c r="M233" s="71">
        <v>1.26</v>
      </c>
      <c r="N233" s="30" t="s">
        <v>112</v>
      </c>
    </row>
    <row r="234" spans="1:14">
      <c r="A234" s="73" t="s">
        <v>288</v>
      </c>
      <c r="B234" t="s">
        <v>191</v>
      </c>
      <c r="C234" t="s">
        <v>135</v>
      </c>
      <c r="D234" s="66" t="s">
        <v>108</v>
      </c>
      <c r="E234" s="71">
        <v>143.12</v>
      </c>
      <c r="F234" s="71">
        <v>166.09</v>
      </c>
      <c r="G234" s="71">
        <v>11.95</v>
      </c>
      <c r="H234" s="71">
        <v>1.19</v>
      </c>
      <c r="I234" s="72">
        <v>6.07</v>
      </c>
      <c r="J234" s="71">
        <v>14.43</v>
      </c>
      <c r="K234" s="71">
        <v>16.38</v>
      </c>
      <c r="L234" s="71">
        <v>8.0500000000000007</v>
      </c>
      <c r="M234" s="71">
        <v>1.36</v>
      </c>
      <c r="N234" s="30" t="s">
        <v>112</v>
      </c>
    </row>
    <row r="235" spans="1:14">
      <c r="A235" s="73" t="s">
        <v>287</v>
      </c>
      <c r="B235" t="s">
        <v>191</v>
      </c>
      <c r="C235" t="s">
        <v>135</v>
      </c>
      <c r="D235" s="66" t="s">
        <v>108</v>
      </c>
      <c r="E235" s="71">
        <v>876.81</v>
      </c>
      <c r="F235" s="71">
        <v>139.37</v>
      </c>
      <c r="G235" s="71">
        <v>11.82</v>
      </c>
      <c r="H235" s="71">
        <v>1.28</v>
      </c>
      <c r="I235" s="72">
        <v>3.36</v>
      </c>
      <c r="J235" s="71">
        <v>15.48</v>
      </c>
      <c r="K235" s="71">
        <v>16.920000000000002</v>
      </c>
      <c r="L235" s="71">
        <v>10.050000000000001</v>
      </c>
      <c r="M235" s="71">
        <v>1.04</v>
      </c>
      <c r="N235" s="30" t="s">
        <v>102</v>
      </c>
    </row>
    <row r="236" spans="1:14">
      <c r="A236" s="73" t="s">
        <v>286</v>
      </c>
      <c r="B236" t="s">
        <v>191</v>
      </c>
      <c r="C236" t="s">
        <v>135</v>
      </c>
      <c r="D236" s="66" t="s">
        <v>108</v>
      </c>
      <c r="E236" s="71">
        <v>33.25</v>
      </c>
      <c r="F236" s="71">
        <v>26</v>
      </c>
      <c r="G236" s="71">
        <v>11.7</v>
      </c>
      <c r="H236" s="71">
        <v>0.81</v>
      </c>
      <c r="I236" s="72">
        <v>4.25</v>
      </c>
      <c r="J236" s="71">
        <v>9.2100000000000009</v>
      </c>
      <c r="K236" s="71">
        <v>12.23</v>
      </c>
      <c r="L236" s="71">
        <v>7.28</v>
      </c>
      <c r="M236" s="71">
        <v>1.4</v>
      </c>
      <c r="N236" s="30" t="s">
        <v>112</v>
      </c>
    </row>
    <row r="237" spans="1:14">
      <c r="A237" s="73" t="s">
        <v>285</v>
      </c>
      <c r="B237" t="s">
        <v>191</v>
      </c>
      <c r="C237" t="s">
        <v>135</v>
      </c>
      <c r="D237" s="66" t="s">
        <v>108</v>
      </c>
      <c r="E237" s="71">
        <v>56.52</v>
      </c>
      <c r="F237" s="71">
        <v>61</v>
      </c>
      <c r="G237" s="71">
        <v>12.51</v>
      </c>
      <c r="H237" s="71">
        <v>0.92</v>
      </c>
      <c r="I237" s="72">
        <v>3.46</v>
      </c>
      <c r="J237" s="71">
        <v>11.42</v>
      </c>
      <c r="K237" s="71">
        <v>12.05</v>
      </c>
      <c r="L237" s="71">
        <v>7.7</v>
      </c>
      <c r="M237" s="71">
        <v>1.31</v>
      </c>
      <c r="N237" s="30" t="s">
        <v>114</v>
      </c>
    </row>
    <row r="238" spans="1:14">
      <c r="A238" s="73" t="s">
        <v>284</v>
      </c>
      <c r="B238" t="s">
        <v>191</v>
      </c>
      <c r="C238" t="s">
        <v>135</v>
      </c>
      <c r="D238" s="66" t="s">
        <v>108</v>
      </c>
      <c r="E238" s="71">
        <v>5510.29</v>
      </c>
      <c r="F238" s="71">
        <v>52</v>
      </c>
      <c r="G238" s="71">
        <v>11.72</v>
      </c>
      <c r="H238" s="71">
        <v>1.5</v>
      </c>
      <c r="I238" s="72">
        <v>8.41</v>
      </c>
      <c r="J238" s="71">
        <v>18.309999999999999</v>
      </c>
      <c r="K238" s="71">
        <v>13.8</v>
      </c>
      <c r="L238" s="71">
        <v>8.1</v>
      </c>
      <c r="M238" s="71">
        <v>1.96</v>
      </c>
      <c r="N238" s="30" t="s">
        <v>102</v>
      </c>
    </row>
    <row r="239" spans="1:14">
      <c r="A239" s="73" t="s">
        <v>283</v>
      </c>
      <c r="B239" t="s">
        <v>191</v>
      </c>
      <c r="C239" t="s">
        <v>135</v>
      </c>
      <c r="D239" s="66" t="s">
        <v>108</v>
      </c>
      <c r="E239" s="71">
        <v>356.22</v>
      </c>
      <c r="F239" s="71">
        <v>41</v>
      </c>
      <c r="G239" s="71">
        <v>11.55</v>
      </c>
      <c r="H239" s="71">
        <v>1.32</v>
      </c>
      <c r="I239" s="72">
        <v>14.2</v>
      </c>
      <c r="J239" s="71">
        <v>15.75</v>
      </c>
      <c r="K239" s="71">
        <v>15.03</v>
      </c>
      <c r="L239" s="71">
        <v>7.87</v>
      </c>
      <c r="M239" s="71">
        <v>1.23</v>
      </c>
      <c r="N239" s="30" t="s">
        <v>112</v>
      </c>
    </row>
    <row r="240" spans="1:14">
      <c r="A240" s="73" t="s">
        <v>282</v>
      </c>
      <c r="B240" t="s">
        <v>191</v>
      </c>
      <c r="C240" t="s">
        <v>135</v>
      </c>
      <c r="D240" s="66" t="s">
        <v>108</v>
      </c>
      <c r="E240" s="71">
        <v>975.07</v>
      </c>
      <c r="F240" s="71">
        <v>8.3800000000000008</v>
      </c>
      <c r="G240" s="71">
        <v>9.5500000000000007</v>
      </c>
      <c r="H240" s="71">
        <v>1.62</v>
      </c>
      <c r="I240" s="72">
        <v>13.51</v>
      </c>
      <c r="J240" s="71">
        <v>16.14</v>
      </c>
      <c r="K240" s="71">
        <v>14.36</v>
      </c>
      <c r="L240" s="71">
        <v>6.77</v>
      </c>
      <c r="M240" s="71">
        <v>1.2</v>
      </c>
      <c r="N240" s="30" t="s">
        <v>102</v>
      </c>
    </row>
    <row r="241" spans="1:14">
      <c r="A241" s="73" t="s">
        <v>281</v>
      </c>
      <c r="B241" t="s">
        <v>191</v>
      </c>
      <c r="C241" t="s">
        <v>135</v>
      </c>
      <c r="D241" s="66" t="s">
        <v>108</v>
      </c>
      <c r="E241" s="71">
        <v>2549.81</v>
      </c>
      <c r="F241" s="71">
        <v>58</v>
      </c>
      <c r="G241" s="71">
        <v>10.56</v>
      </c>
      <c r="H241" s="71">
        <v>1.5</v>
      </c>
      <c r="I241" s="72">
        <v>15.11</v>
      </c>
      <c r="J241" s="71">
        <v>16.440000000000001</v>
      </c>
      <c r="K241" s="71">
        <v>15.7</v>
      </c>
      <c r="L241" s="71">
        <v>7.24</v>
      </c>
      <c r="M241" s="71">
        <v>0.72</v>
      </c>
      <c r="N241" s="30" t="s">
        <v>102</v>
      </c>
    </row>
    <row r="242" spans="1:14">
      <c r="A242" s="73" t="s">
        <v>280</v>
      </c>
      <c r="B242" t="s">
        <v>191</v>
      </c>
      <c r="C242" t="s">
        <v>135</v>
      </c>
      <c r="D242" s="66" t="s">
        <v>108</v>
      </c>
      <c r="E242" s="71">
        <v>8705.56</v>
      </c>
      <c r="F242" s="71">
        <v>16</v>
      </c>
      <c r="G242" s="71">
        <v>10.99</v>
      </c>
      <c r="H242" s="71">
        <v>1.46</v>
      </c>
      <c r="I242" s="72">
        <v>6.76</v>
      </c>
      <c r="J242" s="71">
        <v>16.690000000000001</v>
      </c>
      <c r="K242" s="71">
        <v>15.93</v>
      </c>
      <c r="L242" s="71">
        <v>9.41</v>
      </c>
      <c r="M242" s="71">
        <v>0.81</v>
      </c>
      <c r="N242" s="30" t="s">
        <v>102</v>
      </c>
    </row>
    <row r="243" spans="1:14">
      <c r="A243" s="73" t="s">
        <v>279</v>
      </c>
      <c r="B243" t="s">
        <v>191</v>
      </c>
      <c r="C243" t="s">
        <v>135</v>
      </c>
      <c r="D243" s="66" t="s">
        <v>108</v>
      </c>
      <c r="E243" s="71">
        <v>2499.1</v>
      </c>
      <c r="F243" s="71">
        <v>89</v>
      </c>
      <c r="G243" s="71">
        <v>10.3</v>
      </c>
      <c r="H243" s="71">
        <v>1.54</v>
      </c>
      <c r="I243" s="72">
        <v>9.2200000000000006</v>
      </c>
      <c r="J243" s="71">
        <v>16.55</v>
      </c>
      <c r="K243" s="71">
        <v>15.83</v>
      </c>
      <c r="L243" s="71">
        <v>6.96</v>
      </c>
      <c r="M243" s="71">
        <v>0.81</v>
      </c>
      <c r="N243" s="30" t="s">
        <v>112</v>
      </c>
    </row>
    <row r="244" spans="1:14">
      <c r="A244" s="73" t="s">
        <v>278</v>
      </c>
      <c r="B244" t="s">
        <v>191</v>
      </c>
      <c r="C244" t="s">
        <v>135</v>
      </c>
      <c r="D244" s="66" t="s">
        <v>103</v>
      </c>
      <c r="E244" s="71">
        <v>9.0500000000000007</v>
      </c>
      <c r="F244" s="71">
        <v>110</v>
      </c>
      <c r="G244" s="71">
        <v>15.47</v>
      </c>
      <c r="H244" s="71">
        <v>0.88</v>
      </c>
      <c r="I244" s="72">
        <v>-3.05</v>
      </c>
      <c r="J244" s="71">
        <v>13.19</v>
      </c>
      <c r="K244" s="71">
        <v>7.3</v>
      </c>
      <c r="L244" s="71">
        <v>3.01</v>
      </c>
      <c r="M244" s="71">
        <v>2.5</v>
      </c>
      <c r="N244" s="30" t="s">
        <v>114</v>
      </c>
    </row>
    <row r="245" spans="1:14">
      <c r="A245" s="73" t="s">
        <v>277</v>
      </c>
      <c r="B245" t="s">
        <v>191</v>
      </c>
      <c r="C245" t="s">
        <v>135</v>
      </c>
      <c r="D245" s="66" t="s">
        <v>108</v>
      </c>
      <c r="E245" s="71">
        <v>4964.5600000000004</v>
      </c>
      <c r="F245" s="71">
        <v>59</v>
      </c>
      <c r="G245" s="71">
        <v>11.11</v>
      </c>
      <c r="H245" s="71">
        <v>1.42</v>
      </c>
      <c r="I245" s="72">
        <v>10.15</v>
      </c>
      <c r="J245" s="71">
        <v>16.32</v>
      </c>
      <c r="K245" s="71">
        <v>15.05</v>
      </c>
      <c r="L245" s="71">
        <v>9.4499999999999993</v>
      </c>
      <c r="M245" s="71">
        <v>1.36</v>
      </c>
      <c r="N245" s="30" t="s">
        <v>102</v>
      </c>
    </row>
    <row r="246" spans="1:14">
      <c r="A246" s="73" t="s">
        <v>276</v>
      </c>
      <c r="B246" t="s">
        <v>191</v>
      </c>
      <c r="C246" t="s">
        <v>135</v>
      </c>
      <c r="D246" s="66" t="s">
        <v>108</v>
      </c>
      <c r="E246" s="71">
        <v>85.06</v>
      </c>
      <c r="F246" s="71">
        <v>112</v>
      </c>
      <c r="G246" s="71">
        <v>10.57</v>
      </c>
      <c r="H246" s="71">
        <v>1.4</v>
      </c>
      <c r="I246" s="72">
        <v>12.83</v>
      </c>
      <c r="J246" s="71">
        <v>15.34</v>
      </c>
      <c r="K246" s="71">
        <v>15.15</v>
      </c>
      <c r="L246" s="71">
        <v>5.75</v>
      </c>
      <c r="M246" s="71">
        <v>1.72</v>
      </c>
      <c r="N246" s="30" t="s">
        <v>112</v>
      </c>
    </row>
    <row r="247" spans="1:14">
      <c r="A247" s="73" t="s">
        <v>275</v>
      </c>
      <c r="B247" t="s">
        <v>191</v>
      </c>
      <c r="C247" t="s">
        <v>135</v>
      </c>
      <c r="D247" s="66" t="s">
        <v>108</v>
      </c>
      <c r="E247" s="71">
        <v>689.53</v>
      </c>
      <c r="F247" s="71">
        <v>95</v>
      </c>
      <c r="G247" s="71">
        <v>12.72</v>
      </c>
      <c r="H247" s="71">
        <v>1.27</v>
      </c>
      <c r="I247" s="72">
        <v>6.35</v>
      </c>
      <c r="J247" s="71">
        <v>16.54</v>
      </c>
      <c r="K247" s="71">
        <v>15.27</v>
      </c>
      <c r="L247" s="71">
        <v>9.2100000000000009</v>
      </c>
      <c r="M247" s="71">
        <v>1.21</v>
      </c>
      <c r="N247" s="30" t="s">
        <v>102</v>
      </c>
    </row>
    <row r="248" spans="1:14">
      <c r="A248" s="73" t="s">
        <v>274</v>
      </c>
      <c r="B248" t="s">
        <v>191</v>
      </c>
      <c r="C248" t="s">
        <v>135</v>
      </c>
      <c r="D248" s="66" t="s">
        <v>190</v>
      </c>
      <c r="E248" s="71">
        <v>1546.93</v>
      </c>
      <c r="F248" s="71">
        <v>18</v>
      </c>
      <c r="G248" s="71">
        <v>8.92</v>
      </c>
      <c r="H248" s="71">
        <v>1.73</v>
      </c>
      <c r="I248" s="72">
        <v>11.27</v>
      </c>
      <c r="J248" s="71">
        <v>18.100000000000001</v>
      </c>
      <c r="K248" s="71">
        <v>17.72</v>
      </c>
      <c r="L248" s="71">
        <v>10.33</v>
      </c>
      <c r="M248" s="71">
        <v>1.44</v>
      </c>
      <c r="N248" s="30" t="s">
        <v>169</v>
      </c>
    </row>
    <row r="249" spans="1:14">
      <c r="A249" s="73" t="s">
        <v>273</v>
      </c>
      <c r="B249" t="s">
        <v>191</v>
      </c>
      <c r="C249" t="s">
        <v>135</v>
      </c>
      <c r="D249" s="66" t="s">
        <v>190</v>
      </c>
      <c r="E249" s="71">
        <v>3966.77</v>
      </c>
      <c r="F249" s="71">
        <v>17</v>
      </c>
      <c r="G249" s="71">
        <v>9.09</v>
      </c>
      <c r="H249" s="71">
        <v>1.77</v>
      </c>
      <c r="I249" s="72">
        <v>13.07</v>
      </c>
      <c r="J249" s="71">
        <v>18.91</v>
      </c>
      <c r="K249" s="71">
        <v>16.989999999999998</v>
      </c>
      <c r="L249" s="71">
        <v>10.47</v>
      </c>
      <c r="M249" s="71">
        <v>0.92</v>
      </c>
      <c r="N249" s="30" t="s">
        <v>107</v>
      </c>
    </row>
    <row r="250" spans="1:14">
      <c r="A250" s="73" t="s">
        <v>272</v>
      </c>
      <c r="B250" t="s">
        <v>191</v>
      </c>
      <c r="C250" t="s">
        <v>135</v>
      </c>
      <c r="D250" s="66" t="s">
        <v>108</v>
      </c>
      <c r="E250" s="71">
        <v>2394.2399999999998</v>
      </c>
      <c r="F250" s="71">
        <v>69</v>
      </c>
      <c r="G250" s="71">
        <v>12.86</v>
      </c>
      <c r="H250" s="71">
        <v>1.38</v>
      </c>
      <c r="I250" s="72">
        <v>9.9700000000000006</v>
      </c>
      <c r="J250" s="71">
        <v>18.12</v>
      </c>
      <c r="K250" s="71">
        <v>17.14</v>
      </c>
      <c r="L250" s="71">
        <v>9.42</v>
      </c>
      <c r="M250" s="71">
        <v>1.04</v>
      </c>
      <c r="N250" s="30" t="s">
        <v>102</v>
      </c>
    </row>
    <row r="251" spans="1:14">
      <c r="A251" s="73" t="s">
        <v>271</v>
      </c>
      <c r="B251" t="s">
        <v>191</v>
      </c>
      <c r="C251" t="s">
        <v>135</v>
      </c>
      <c r="D251" s="66" t="s">
        <v>108</v>
      </c>
      <c r="E251" s="71">
        <v>1115.57</v>
      </c>
      <c r="F251" s="71">
        <v>4</v>
      </c>
      <c r="G251" s="71">
        <v>12.09</v>
      </c>
      <c r="H251" s="71">
        <v>1.31</v>
      </c>
      <c r="I251" s="72">
        <v>0.18</v>
      </c>
      <c r="J251" s="71">
        <v>16.28</v>
      </c>
      <c r="K251" s="71">
        <v>12.73</v>
      </c>
      <c r="L251" s="71">
        <v>7.81</v>
      </c>
      <c r="M251" s="71">
        <v>1.64</v>
      </c>
      <c r="N251" s="30" t="s">
        <v>112</v>
      </c>
    </row>
    <row r="252" spans="1:14">
      <c r="A252" s="73" t="s">
        <v>270</v>
      </c>
      <c r="B252" t="s">
        <v>191</v>
      </c>
      <c r="C252" t="s">
        <v>135</v>
      </c>
      <c r="D252" s="66" t="s">
        <v>108</v>
      </c>
      <c r="E252" s="71">
        <v>72.17</v>
      </c>
      <c r="F252" s="71">
        <v>11</v>
      </c>
      <c r="G252" s="71">
        <v>12.2</v>
      </c>
      <c r="H252" s="71">
        <v>1.1100000000000001</v>
      </c>
      <c r="I252" s="72">
        <v>0.23</v>
      </c>
      <c r="J252" s="71">
        <v>13.63</v>
      </c>
      <c r="K252" s="71">
        <v>17.079999999999998</v>
      </c>
      <c r="L252" s="71">
        <v>6.99</v>
      </c>
      <c r="M252" s="71">
        <v>1.45</v>
      </c>
      <c r="N252" s="30" t="s">
        <v>102</v>
      </c>
    </row>
    <row r="253" spans="1:14">
      <c r="A253" s="73" t="s">
        <v>269</v>
      </c>
      <c r="B253" t="s">
        <v>191</v>
      </c>
      <c r="C253" t="s">
        <v>135</v>
      </c>
      <c r="D253" s="66" t="s">
        <v>108</v>
      </c>
      <c r="E253" s="71">
        <v>262.23</v>
      </c>
      <c r="F253" s="71">
        <v>33</v>
      </c>
      <c r="G253" s="71">
        <v>9.74</v>
      </c>
      <c r="H253" s="71">
        <v>1.43</v>
      </c>
      <c r="I253" s="72">
        <v>9.8800000000000008</v>
      </c>
      <c r="J253" s="71">
        <v>14.43</v>
      </c>
      <c r="K253" s="71">
        <v>15.63</v>
      </c>
      <c r="L253" s="71">
        <v>7.55</v>
      </c>
      <c r="M253" s="71">
        <v>1.1499999999999999</v>
      </c>
      <c r="N253" s="30" t="s">
        <v>102</v>
      </c>
    </row>
    <row r="254" spans="1:14">
      <c r="A254" s="73" t="s">
        <v>268</v>
      </c>
      <c r="B254" t="s">
        <v>191</v>
      </c>
      <c r="C254" t="s">
        <v>135</v>
      </c>
      <c r="D254" s="66" t="s">
        <v>103</v>
      </c>
      <c r="E254" s="71">
        <v>6602.14</v>
      </c>
      <c r="F254" s="71">
        <v>45</v>
      </c>
      <c r="G254" s="71">
        <v>14.28</v>
      </c>
      <c r="H254" s="71">
        <v>0.95</v>
      </c>
      <c r="I254" s="72">
        <v>0.47</v>
      </c>
      <c r="J254" s="71">
        <v>11.86</v>
      </c>
      <c r="K254" s="71">
        <v>14.28</v>
      </c>
      <c r="L254" s="71">
        <v>9.73</v>
      </c>
      <c r="M254" s="71">
        <v>1</v>
      </c>
      <c r="N254" s="30" t="s">
        <v>112</v>
      </c>
    </row>
    <row r="255" spans="1:14">
      <c r="A255" s="73" t="s">
        <v>267</v>
      </c>
      <c r="B255" t="s">
        <v>191</v>
      </c>
      <c r="C255" t="s">
        <v>135</v>
      </c>
      <c r="D255" s="66" t="s">
        <v>108</v>
      </c>
      <c r="E255" s="71">
        <v>145.47999999999999</v>
      </c>
      <c r="F255" s="71">
        <v>12</v>
      </c>
      <c r="G255" s="71">
        <v>11.68</v>
      </c>
      <c r="H255" s="71">
        <v>1.2</v>
      </c>
      <c r="I255" s="72">
        <v>6.94</v>
      </c>
      <c r="J255" s="71">
        <v>14.24</v>
      </c>
      <c r="K255" s="71">
        <v>14.55</v>
      </c>
      <c r="L255" s="71">
        <v>9.33</v>
      </c>
      <c r="M255" s="71">
        <v>1.82</v>
      </c>
      <c r="N255" s="30" t="s">
        <v>102</v>
      </c>
    </row>
    <row r="256" spans="1:14">
      <c r="A256" s="73" t="s">
        <v>266</v>
      </c>
      <c r="B256" t="s">
        <v>191</v>
      </c>
      <c r="C256" t="s">
        <v>135</v>
      </c>
      <c r="D256" s="66" t="s">
        <v>108</v>
      </c>
      <c r="E256" s="71">
        <v>12353.88</v>
      </c>
      <c r="F256" s="71">
        <v>14</v>
      </c>
      <c r="G256" s="71">
        <v>10.72</v>
      </c>
      <c r="H256" s="71">
        <v>1.1000000000000001</v>
      </c>
      <c r="I256" s="72">
        <v>1.1000000000000001</v>
      </c>
      <c r="J256" s="71">
        <v>11.86</v>
      </c>
      <c r="K256" s="71">
        <v>13.84</v>
      </c>
      <c r="L256" s="71">
        <v>9.19</v>
      </c>
      <c r="M256" s="71">
        <v>1.1000000000000001</v>
      </c>
      <c r="N256" s="30" t="s">
        <v>102</v>
      </c>
    </row>
    <row r="257" spans="1:14">
      <c r="A257" s="73" t="s">
        <v>265</v>
      </c>
      <c r="B257" t="s">
        <v>191</v>
      </c>
      <c r="C257" t="s">
        <v>135</v>
      </c>
      <c r="D257" s="66" t="s">
        <v>108</v>
      </c>
      <c r="E257" s="71">
        <v>1033.55</v>
      </c>
      <c r="F257" s="71">
        <v>63</v>
      </c>
      <c r="G257" s="71">
        <v>10.81</v>
      </c>
      <c r="H257" s="71">
        <v>1.26</v>
      </c>
      <c r="I257" s="72">
        <v>8.1</v>
      </c>
      <c r="J257" s="71">
        <v>13.94</v>
      </c>
      <c r="K257" s="71">
        <v>16.39</v>
      </c>
      <c r="L257" s="71">
        <v>9.5</v>
      </c>
      <c r="M257" s="71">
        <v>1.1100000000000001</v>
      </c>
      <c r="N257" s="30" t="s">
        <v>102</v>
      </c>
    </row>
    <row r="258" spans="1:14">
      <c r="A258" s="73" t="s">
        <v>264</v>
      </c>
      <c r="B258" t="s">
        <v>191</v>
      </c>
      <c r="C258" t="s">
        <v>135</v>
      </c>
      <c r="D258" s="66" t="s">
        <v>108</v>
      </c>
      <c r="E258" s="71">
        <v>698.41</v>
      </c>
      <c r="F258" s="71">
        <v>26.26</v>
      </c>
      <c r="G258" s="71">
        <v>10.050000000000001</v>
      </c>
      <c r="H258" s="71">
        <v>1.48</v>
      </c>
      <c r="I258" s="72">
        <v>12.21</v>
      </c>
      <c r="J258" s="71">
        <v>15.48</v>
      </c>
      <c r="K258" s="71">
        <v>15.29</v>
      </c>
      <c r="L258" s="71">
        <v>8.07</v>
      </c>
      <c r="M258" s="71">
        <v>0.97</v>
      </c>
      <c r="N258" s="30" t="s">
        <v>102</v>
      </c>
    </row>
    <row r="259" spans="1:14">
      <c r="A259" s="73" t="s">
        <v>263</v>
      </c>
      <c r="B259" t="s">
        <v>191</v>
      </c>
      <c r="C259" t="s">
        <v>135</v>
      </c>
      <c r="D259" s="66" t="s">
        <v>108</v>
      </c>
      <c r="E259" s="71">
        <v>1241.68</v>
      </c>
      <c r="F259" s="71">
        <v>106</v>
      </c>
      <c r="G259" s="71">
        <v>12.7</v>
      </c>
      <c r="H259" s="71">
        <v>1.23</v>
      </c>
      <c r="I259" s="72">
        <v>8.41</v>
      </c>
      <c r="J259" s="71">
        <v>15.94</v>
      </c>
      <c r="K259" s="71">
        <v>16.89</v>
      </c>
      <c r="L259" s="71">
        <v>9</v>
      </c>
      <c r="M259" s="71">
        <v>1.3</v>
      </c>
      <c r="N259" s="30" t="s">
        <v>102</v>
      </c>
    </row>
    <row r="260" spans="1:14">
      <c r="A260" s="73" t="s">
        <v>262</v>
      </c>
      <c r="B260" t="s">
        <v>191</v>
      </c>
      <c r="C260" t="s">
        <v>135</v>
      </c>
      <c r="D260" s="66" t="s">
        <v>108</v>
      </c>
      <c r="E260" s="71">
        <v>1204.3699999999999</v>
      </c>
      <c r="F260" s="71">
        <v>105</v>
      </c>
      <c r="G260" s="71">
        <v>11.87</v>
      </c>
      <c r="H260" s="71">
        <v>1.34</v>
      </c>
      <c r="I260" s="72">
        <v>8.24</v>
      </c>
      <c r="J260" s="71">
        <v>16.34</v>
      </c>
      <c r="K260" s="71">
        <v>15.65</v>
      </c>
      <c r="L260" s="71">
        <v>10.38</v>
      </c>
      <c r="M260" s="71">
        <v>1.08</v>
      </c>
      <c r="N260" s="30" t="s">
        <v>107</v>
      </c>
    </row>
    <row r="261" spans="1:14">
      <c r="A261" s="73" t="s">
        <v>261</v>
      </c>
      <c r="B261" t="s">
        <v>191</v>
      </c>
      <c r="C261" t="s">
        <v>135</v>
      </c>
      <c r="D261" s="66" t="s">
        <v>108</v>
      </c>
      <c r="E261" s="71">
        <v>27.62</v>
      </c>
      <c r="F261" s="71">
        <v>104</v>
      </c>
      <c r="G261" s="71">
        <v>11.05</v>
      </c>
      <c r="H261" s="71">
        <v>1.25</v>
      </c>
      <c r="I261" s="72">
        <v>8.86</v>
      </c>
      <c r="J261" s="71">
        <v>14.16</v>
      </c>
      <c r="K261" s="71">
        <v>15.54</v>
      </c>
      <c r="L261" s="71">
        <v>8.3800000000000008</v>
      </c>
      <c r="M261" s="71">
        <v>1.78</v>
      </c>
      <c r="N261" s="30" t="s">
        <v>102</v>
      </c>
    </row>
    <row r="262" spans="1:14">
      <c r="A262" s="73" t="s">
        <v>260</v>
      </c>
      <c r="B262" t="s">
        <v>191</v>
      </c>
      <c r="C262" t="s">
        <v>135</v>
      </c>
      <c r="D262" s="66" t="s">
        <v>108</v>
      </c>
      <c r="E262" s="71">
        <v>137.22</v>
      </c>
      <c r="F262" s="71">
        <v>102</v>
      </c>
      <c r="G262" s="71">
        <v>11.19</v>
      </c>
      <c r="H262" s="71">
        <v>1.18</v>
      </c>
      <c r="I262" s="72">
        <v>5.46</v>
      </c>
      <c r="J262" s="71">
        <v>13.47</v>
      </c>
      <c r="K262" s="71">
        <v>14.18</v>
      </c>
      <c r="L262" s="71">
        <v>11.06</v>
      </c>
      <c r="M262" s="71">
        <v>1.59</v>
      </c>
      <c r="N262" s="30" t="s">
        <v>107</v>
      </c>
    </row>
    <row r="263" spans="1:14">
      <c r="A263" s="73" t="s">
        <v>259</v>
      </c>
      <c r="B263" t="s">
        <v>191</v>
      </c>
      <c r="C263" t="s">
        <v>135</v>
      </c>
      <c r="D263" s="66" t="s">
        <v>103</v>
      </c>
      <c r="E263" s="71">
        <v>5.21</v>
      </c>
      <c r="F263" s="71">
        <v>50</v>
      </c>
      <c r="G263" s="71">
        <v>13.04</v>
      </c>
      <c r="H263" s="71">
        <v>0.83</v>
      </c>
      <c r="I263" s="72">
        <v>4.92</v>
      </c>
      <c r="J263" s="71">
        <v>10.5</v>
      </c>
      <c r="K263" s="71">
        <v>11.2</v>
      </c>
      <c r="L263" s="71">
        <v>5.92</v>
      </c>
      <c r="M263" s="71">
        <v>1.4</v>
      </c>
      <c r="N263" s="30" t="s">
        <v>114</v>
      </c>
    </row>
    <row r="264" spans="1:14">
      <c r="A264" s="73" t="s">
        <v>258</v>
      </c>
      <c r="B264" t="s">
        <v>191</v>
      </c>
      <c r="C264" t="s">
        <v>135</v>
      </c>
      <c r="D264" s="66" t="s">
        <v>108</v>
      </c>
      <c r="E264" s="71">
        <v>188.64</v>
      </c>
      <c r="F264" s="71">
        <v>131</v>
      </c>
      <c r="G264" s="71">
        <v>12.17</v>
      </c>
      <c r="H264" s="71">
        <v>1.04</v>
      </c>
      <c r="I264" s="72">
        <v>2.36</v>
      </c>
      <c r="J264" s="71">
        <v>12.82</v>
      </c>
      <c r="K264" s="71">
        <v>16.18</v>
      </c>
      <c r="L264" s="71">
        <v>9.9499999999999993</v>
      </c>
      <c r="M264" s="71">
        <v>1.52</v>
      </c>
      <c r="N264" s="30" t="s">
        <v>102</v>
      </c>
    </row>
    <row r="265" spans="1:14">
      <c r="A265" s="73" t="s">
        <v>257</v>
      </c>
      <c r="B265" t="s">
        <v>191</v>
      </c>
      <c r="C265" t="s">
        <v>135</v>
      </c>
      <c r="D265" s="66" t="s">
        <v>108</v>
      </c>
      <c r="E265" s="71">
        <v>173.69</v>
      </c>
      <c r="F265" s="71">
        <v>27.65</v>
      </c>
      <c r="G265" s="71">
        <v>11.8</v>
      </c>
      <c r="H265" s="71">
        <v>1.21</v>
      </c>
      <c r="I265" s="72">
        <v>7.73</v>
      </c>
      <c r="J265" s="71">
        <v>14.56</v>
      </c>
      <c r="K265" s="71">
        <v>15.31</v>
      </c>
      <c r="L265" s="71">
        <v>8.31</v>
      </c>
      <c r="M265" s="71">
        <v>1.25</v>
      </c>
      <c r="N265" s="30" t="s">
        <v>102</v>
      </c>
    </row>
    <row r="266" spans="1:14">
      <c r="A266" s="73" t="s">
        <v>256</v>
      </c>
      <c r="B266" t="s">
        <v>191</v>
      </c>
      <c r="C266" t="s">
        <v>135</v>
      </c>
      <c r="D266" s="66" t="s">
        <v>108</v>
      </c>
      <c r="E266" s="71">
        <v>96.78</v>
      </c>
      <c r="F266" s="71">
        <v>33.380000000000003</v>
      </c>
      <c r="G266" s="71">
        <v>11.97</v>
      </c>
      <c r="H266" s="71">
        <v>1.08</v>
      </c>
      <c r="I266" s="72">
        <v>3.15</v>
      </c>
      <c r="J266" s="71">
        <v>13</v>
      </c>
      <c r="K266" s="71">
        <v>15.42</v>
      </c>
      <c r="L266" s="71">
        <v>9</v>
      </c>
      <c r="M266" s="71">
        <v>1.5</v>
      </c>
      <c r="N266" s="30" t="s">
        <v>102</v>
      </c>
    </row>
    <row r="267" spans="1:14">
      <c r="A267" s="73" t="s">
        <v>255</v>
      </c>
      <c r="B267" t="s">
        <v>191</v>
      </c>
      <c r="C267" t="s">
        <v>135</v>
      </c>
      <c r="D267" s="66" t="s">
        <v>103</v>
      </c>
      <c r="E267" s="71">
        <v>14.73</v>
      </c>
      <c r="F267" s="71">
        <v>28.36</v>
      </c>
      <c r="G267" s="71">
        <v>19.13</v>
      </c>
      <c r="H267" s="71">
        <v>0.97</v>
      </c>
      <c r="I267" s="72">
        <v>13.57</v>
      </c>
      <c r="J267" s="71">
        <v>18.2</v>
      </c>
      <c r="K267" s="71">
        <v>11.58</v>
      </c>
      <c r="L267" s="71">
        <v>4.83</v>
      </c>
      <c r="M267" s="71">
        <v>2.4500000000000002</v>
      </c>
      <c r="N267" s="30" t="s">
        <v>112</v>
      </c>
    </row>
    <row r="268" spans="1:14">
      <c r="A268" s="73" t="s">
        <v>254</v>
      </c>
      <c r="B268" t="s">
        <v>191</v>
      </c>
      <c r="C268" t="s">
        <v>135</v>
      </c>
      <c r="D268" s="66" t="s">
        <v>103</v>
      </c>
      <c r="E268" s="71">
        <v>23.78</v>
      </c>
      <c r="F268" s="71">
        <v>49.03</v>
      </c>
      <c r="G268" s="71">
        <v>14.57</v>
      </c>
      <c r="H268" s="71">
        <v>0.86</v>
      </c>
      <c r="I268" s="72">
        <v>2.98</v>
      </c>
      <c r="J268" s="71">
        <v>12.25</v>
      </c>
      <c r="K268" s="71">
        <v>12.36</v>
      </c>
      <c r="L268" s="71">
        <v>8.5399999999999991</v>
      </c>
      <c r="M268" s="71">
        <v>1.2</v>
      </c>
      <c r="N268" s="30" t="s">
        <v>112</v>
      </c>
    </row>
    <row r="269" spans="1:14">
      <c r="A269" s="73" t="s">
        <v>253</v>
      </c>
      <c r="B269" t="s">
        <v>191</v>
      </c>
      <c r="C269" t="s">
        <v>135</v>
      </c>
      <c r="D269" s="66" t="s">
        <v>103</v>
      </c>
      <c r="E269" s="71">
        <v>77.5</v>
      </c>
      <c r="F269" s="71">
        <v>92</v>
      </c>
      <c r="G269" s="71">
        <v>14.41</v>
      </c>
      <c r="H269" s="71">
        <v>1.19</v>
      </c>
      <c r="I269" s="72">
        <v>9.9700000000000006</v>
      </c>
      <c r="J269" s="71">
        <v>17.47</v>
      </c>
      <c r="K269" s="71">
        <v>17.53</v>
      </c>
      <c r="L269" s="71">
        <v>7.28</v>
      </c>
      <c r="M269" s="71">
        <v>1.3</v>
      </c>
      <c r="N269" s="30" t="s">
        <v>102</v>
      </c>
    </row>
    <row r="270" spans="1:14">
      <c r="A270" s="73" t="s">
        <v>252</v>
      </c>
      <c r="B270" t="s">
        <v>191</v>
      </c>
      <c r="C270" t="s">
        <v>135</v>
      </c>
      <c r="D270" s="66" t="s">
        <v>108</v>
      </c>
      <c r="E270" s="71">
        <v>156.80000000000001</v>
      </c>
      <c r="F270" s="71">
        <v>56</v>
      </c>
      <c r="G270" s="71">
        <v>11.95</v>
      </c>
      <c r="H270" s="71">
        <v>1.2</v>
      </c>
      <c r="I270" s="72">
        <v>6.48</v>
      </c>
      <c r="J270" s="71">
        <v>14.65</v>
      </c>
      <c r="K270" s="71">
        <v>16.309999999999999</v>
      </c>
      <c r="L270" s="71">
        <v>8.75</v>
      </c>
      <c r="M270" s="71">
        <v>1.1299999999999999</v>
      </c>
      <c r="N270" s="30" t="s">
        <v>102</v>
      </c>
    </row>
    <row r="271" spans="1:14">
      <c r="A271" s="73" t="s">
        <v>251</v>
      </c>
      <c r="B271" t="s">
        <v>191</v>
      </c>
      <c r="C271" t="s">
        <v>135</v>
      </c>
      <c r="D271" s="66" t="s">
        <v>108</v>
      </c>
      <c r="E271" s="71">
        <v>230.81</v>
      </c>
      <c r="F271" s="71">
        <v>89</v>
      </c>
      <c r="G271" s="71">
        <v>12.81</v>
      </c>
      <c r="H271" s="71">
        <v>0.96</v>
      </c>
      <c r="I271" s="72">
        <v>5.94</v>
      </c>
      <c r="J271" s="71">
        <v>12.17</v>
      </c>
      <c r="K271" s="71">
        <v>13.43</v>
      </c>
      <c r="L271" s="71">
        <v>7.47</v>
      </c>
      <c r="M271" s="71">
        <v>1.18</v>
      </c>
      <c r="N271" s="30" t="s">
        <v>112</v>
      </c>
    </row>
    <row r="272" spans="1:14">
      <c r="A272" s="73" t="s">
        <v>250</v>
      </c>
      <c r="B272" t="s">
        <v>191</v>
      </c>
      <c r="C272" t="s">
        <v>135</v>
      </c>
      <c r="D272" s="66" t="s">
        <v>108</v>
      </c>
      <c r="E272" s="71">
        <v>45.38</v>
      </c>
      <c r="F272" s="71">
        <v>109</v>
      </c>
      <c r="G272" s="71">
        <v>12.38</v>
      </c>
      <c r="H272" s="71">
        <v>0.8</v>
      </c>
      <c r="I272" s="72">
        <v>-5.16</v>
      </c>
      <c r="J272" s="71">
        <v>9.6</v>
      </c>
      <c r="K272" s="71">
        <v>10.75</v>
      </c>
      <c r="L272" s="71">
        <v>4.7300000000000004</v>
      </c>
      <c r="M272" s="71">
        <v>2</v>
      </c>
      <c r="N272" s="30" t="s">
        <v>114</v>
      </c>
    </row>
    <row r="273" spans="1:14">
      <c r="A273" s="73" t="s">
        <v>249</v>
      </c>
      <c r="B273" t="s">
        <v>191</v>
      </c>
      <c r="C273" t="s">
        <v>135</v>
      </c>
      <c r="D273" s="66" t="s">
        <v>108</v>
      </c>
      <c r="E273" s="71">
        <v>121.86</v>
      </c>
      <c r="F273" s="71">
        <v>7</v>
      </c>
      <c r="G273" s="71">
        <v>9.81</v>
      </c>
      <c r="H273" s="71">
        <v>1.45</v>
      </c>
      <c r="I273" s="72">
        <v>8.76</v>
      </c>
      <c r="J273" s="71">
        <v>14.44</v>
      </c>
      <c r="K273" s="71">
        <v>16.690000000000001</v>
      </c>
      <c r="L273" s="71">
        <v>5.09</v>
      </c>
      <c r="M273" s="71">
        <v>1.26</v>
      </c>
      <c r="N273" s="30" t="s">
        <v>112</v>
      </c>
    </row>
    <row r="274" spans="1:14">
      <c r="A274" s="73" t="s">
        <v>248</v>
      </c>
      <c r="B274" t="s">
        <v>191</v>
      </c>
      <c r="C274" t="s">
        <v>135</v>
      </c>
      <c r="D274" s="66" t="s">
        <v>108</v>
      </c>
      <c r="E274" s="71">
        <v>368.29</v>
      </c>
      <c r="F274" s="71">
        <v>11</v>
      </c>
      <c r="G274" s="71">
        <v>9.7799999999999994</v>
      </c>
      <c r="H274" s="71">
        <v>1.36</v>
      </c>
      <c r="I274" s="72">
        <v>7.91</v>
      </c>
      <c r="J274" s="71">
        <v>16.739999999999998</v>
      </c>
      <c r="K274" s="71">
        <v>15.62</v>
      </c>
      <c r="L274" s="71">
        <v>8.83</v>
      </c>
      <c r="M274" s="71">
        <v>1.24</v>
      </c>
      <c r="N274" s="30" t="s">
        <v>107</v>
      </c>
    </row>
    <row r="275" spans="1:14">
      <c r="A275" s="73" t="s">
        <v>247</v>
      </c>
      <c r="B275" t="s">
        <v>191</v>
      </c>
      <c r="C275" t="s">
        <v>135</v>
      </c>
      <c r="D275" s="66" t="s">
        <v>108</v>
      </c>
      <c r="E275" s="71">
        <v>343.78</v>
      </c>
      <c r="F275" s="71">
        <v>15</v>
      </c>
      <c r="G275" s="71">
        <v>10.33</v>
      </c>
      <c r="H275" s="71">
        <v>1.55</v>
      </c>
      <c r="I275" s="72">
        <v>7.46</v>
      </c>
      <c r="J275" s="71">
        <v>16.66</v>
      </c>
      <c r="K275" s="71">
        <v>17.77</v>
      </c>
      <c r="L275" s="71">
        <v>8.73</v>
      </c>
      <c r="M275" s="71">
        <v>1.26</v>
      </c>
      <c r="N275" s="30" t="s">
        <v>107</v>
      </c>
    </row>
    <row r="276" spans="1:14">
      <c r="A276" s="73" t="s">
        <v>246</v>
      </c>
      <c r="B276" t="s">
        <v>191</v>
      </c>
      <c r="C276" t="s">
        <v>135</v>
      </c>
      <c r="D276" s="66" t="s">
        <v>108</v>
      </c>
      <c r="E276" s="71">
        <v>6092.58</v>
      </c>
      <c r="F276" s="71">
        <v>43</v>
      </c>
      <c r="G276" s="71">
        <v>10.81</v>
      </c>
      <c r="H276" s="71">
        <v>1.45</v>
      </c>
      <c r="I276" s="72">
        <v>11.58</v>
      </c>
      <c r="J276" s="71">
        <v>16.23</v>
      </c>
      <c r="K276" s="71">
        <v>18.329999999999998</v>
      </c>
      <c r="L276" s="71">
        <v>9</v>
      </c>
      <c r="M276" s="71">
        <v>1.37</v>
      </c>
      <c r="N276" s="30" t="s">
        <v>102</v>
      </c>
    </row>
    <row r="277" spans="1:14">
      <c r="A277" s="73" t="s">
        <v>245</v>
      </c>
      <c r="B277" t="s">
        <v>191</v>
      </c>
      <c r="C277" t="s">
        <v>135</v>
      </c>
      <c r="D277" s="66" t="s">
        <v>108</v>
      </c>
      <c r="E277" s="71">
        <v>112.27</v>
      </c>
      <c r="F277" s="71">
        <v>15</v>
      </c>
      <c r="G277" s="71">
        <v>10.94</v>
      </c>
      <c r="H277" s="71">
        <v>1.1000000000000001</v>
      </c>
      <c r="I277" s="72">
        <v>5.44</v>
      </c>
      <c r="J277" s="71">
        <v>12.17</v>
      </c>
      <c r="K277" s="71">
        <v>13.95</v>
      </c>
      <c r="L277" s="71">
        <v>6.77</v>
      </c>
      <c r="M277" s="71">
        <v>0.95</v>
      </c>
      <c r="N277" s="30" t="s">
        <v>102</v>
      </c>
    </row>
    <row r="278" spans="1:14">
      <c r="A278" s="73" t="s">
        <v>244</v>
      </c>
      <c r="B278" t="s">
        <v>191</v>
      </c>
      <c r="C278" t="s">
        <v>135</v>
      </c>
      <c r="D278" s="66" t="s">
        <v>108</v>
      </c>
      <c r="E278" s="71">
        <v>1476.07</v>
      </c>
      <c r="F278" s="71">
        <v>38</v>
      </c>
      <c r="G278" s="71">
        <v>11.53</v>
      </c>
      <c r="H278" s="71">
        <v>1.1599999999999999</v>
      </c>
      <c r="I278" s="72">
        <v>4.16</v>
      </c>
      <c r="J278" s="71">
        <v>13.52</v>
      </c>
      <c r="K278" s="71">
        <v>14.32</v>
      </c>
      <c r="L278" s="71">
        <v>9.83</v>
      </c>
      <c r="M278" s="71">
        <v>1.3</v>
      </c>
      <c r="N278" s="30" t="s">
        <v>102</v>
      </c>
    </row>
    <row r="279" spans="1:14">
      <c r="A279" s="73" t="s">
        <v>243</v>
      </c>
      <c r="B279" t="s">
        <v>191</v>
      </c>
      <c r="C279" t="s">
        <v>135</v>
      </c>
      <c r="D279" s="66" t="s">
        <v>108</v>
      </c>
      <c r="E279" s="71">
        <v>733.75</v>
      </c>
      <c r="F279" s="71">
        <v>98</v>
      </c>
      <c r="G279" s="71">
        <v>12.4</v>
      </c>
      <c r="H279" s="71">
        <v>1.19</v>
      </c>
      <c r="I279" s="72">
        <v>3.07</v>
      </c>
      <c r="J279" s="71">
        <v>15.01</v>
      </c>
      <c r="K279" s="71">
        <v>15.9</v>
      </c>
      <c r="L279" s="71">
        <v>8.1999999999999993</v>
      </c>
      <c r="M279" s="71">
        <v>1.24</v>
      </c>
      <c r="N279" s="30" t="s">
        <v>102</v>
      </c>
    </row>
    <row r="280" spans="1:14">
      <c r="A280" s="73" t="s">
        <v>242</v>
      </c>
      <c r="B280" t="s">
        <v>191</v>
      </c>
      <c r="C280" t="s">
        <v>135</v>
      </c>
      <c r="D280" s="66" t="s">
        <v>108</v>
      </c>
      <c r="E280" s="71">
        <v>1878.73</v>
      </c>
      <c r="F280" s="71">
        <v>32</v>
      </c>
      <c r="G280" s="71">
        <v>10.56</v>
      </c>
      <c r="H280" s="71">
        <v>1.29</v>
      </c>
      <c r="I280" s="72">
        <v>8.85</v>
      </c>
      <c r="J280" s="71">
        <v>13.98</v>
      </c>
      <c r="K280" s="71">
        <v>12.87</v>
      </c>
      <c r="L280" s="71">
        <v>7.26</v>
      </c>
      <c r="M280" s="71">
        <v>1.23</v>
      </c>
      <c r="N280" s="30" t="s">
        <v>112</v>
      </c>
    </row>
    <row r="281" spans="1:14">
      <c r="A281" s="73" t="s">
        <v>241</v>
      </c>
      <c r="B281" t="s">
        <v>191</v>
      </c>
      <c r="C281" t="s">
        <v>135</v>
      </c>
      <c r="D281" s="66" t="s">
        <v>103</v>
      </c>
      <c r="E281" s="71">
        <v>93.34</v>
      </c>
      <c r="F281" s="71">
        <v>117</v>
      </c>
      <c r="G281" s="71">
        <v>14.15</v>
      </c>
      <c r="H281" s="71">
        <v>0.97</v>
      </c>
      <c r="I281" s="72">
        <v>1.17</v>
      </c>
      <c r="J281" s="71">
        <v>13.63</v>
      </c>
      <c r="K281" s="71">
        <v>14.49</v>
      </c>
      <c r="L281" s="71">
        <v>7.54</v>
      </c>
      <c r="M281" s="71">
        <v>1.05</v>
      </c>
      <c r="N281" s="30" t="s">
        <v>112</v>
      </c>
    </row>
    <row r="282" spans="1:14">
      <c r="A282" s="73" t="s">
        <v>240</v>
      </c>
      <c r="B282" t="s">
        <v>191</v>
      </c>
      <c r="C282" t="s">
        <v>135</v>
      </c>
      <c r="D282" s="66" t="s">
        <v>103</v>
      </c>
      <c r="E282" s="71">
        <v>85.66</v>
      </c>
      <c r="F282" s="71">
        <v>106</v>
      </c>
      <c r="G282" s="71">
        <v>15.15</v>
      </c>
      <c r="H282" s="71">
        <v>0.61</v>
      </c>
      <c r="I282" s="72">
        <v>0.81</v>
      </c>
      <c r="J282" s="71">
        <v>8.5</v>
      </c>
      <c r="K282" s="71">
        <v>10.06</v>
      </c>
      <c r="L282" s="71">
        <v>8.06</v>
      </c>
      <c r="M282" s="71">
        <v>1.08</v>
      </c>
      <c r="N282" s="30" t="s">
        <v>112</v>
      </c>
    </row>
    <row r="283" spans="1:14">
      <c r="A283" s="73" t="s">
        <v>239</v>
      </c>
      <c r="B283" t="s">
        <v>191</v>
      </c>
      <c r="C283" t="s">
        <v>135</v>
      </c>
      <c r="D283" s="66" t="s">
        <v>108</v>
      </c>
      <c r="E283" s="71">
        <v>814.16</v>
      </c>
      <c r="F283" s="71">
        <v>12</v>
      </c>
      <c r="G283" s="71">
        <v>10.25</v>
      </c>
      <c r="H283" s="71">
        <v>1.23</v>
      </c>
      <c r="I283" s="72">
        <v>9.34</v>
      </c>
      <c r="J283" s="71">
        <v>12.84</v>
      </c>
      <c r="K283" s="71">
        <v>14.06</v>
      </c>
      <c r="L283" s="71">
        <v>9.93</v>
      </c>
      <c r="M283" s="71">
        <v>1.23</v>
      </c>
      <c r="N283" s="30" t="s">
        <v>107</v>
      </c>
    </row>
    <row r="284" spans="1:14">
      <c r="A284" s="73" t="s">
        <v>238</v>
      </c>
      <c r="B284" t="s">
        <v>191</v>
      </c>
      <c r="C284" t="s">
        <v>135</v>
      </c>
      <c r="D284" s="66" t="s">
        <v>108</v>
      </c>
      <c r="E284" s="71">
        <v>866.35</v>
      </c>
      <c r="F284" s="71">
        <v>53</v>
      </c>
      <c r="G284" s="71">
        <v>11.92</v>
      </c>
      <c r="H284" s="71">
        <v>1.36</v>
      </c>
      <c r="I284" s="72">
        <v>9.2100000000000009</v>
      </c>
      <c r="J284" s="71">
        <v>18.739999999999998</v>
      </c>
      <c r="K284" s="71">
        <v>16.670000000000002</v>
      </c>
      <c r="L284" s="71">
        <v>10.09</v>
      </c>
      <c r="M284" s="71">
        <v>1.35</v>
      </c>
      <c r="N284" s="30" t="s">
        <v>107</v>
      </c>
    </row>
    <row r="285" spans="1:14">
      <c r="A285" s="73" t="s">
        <v>237</v>
      </c>
      <c r="B285" t="s">
        <v>191</v>
      </c>
      <c r="C285" t="s">
        <v>135</v>
      </c>
      <c r="D285" s="66" t="s">
        <v>108</v>
      </c>
      <c r="E285" s="71">
        <v>336.77</v>
      </c>
      <c r="F285" s="71">
        <v>32</v>
      </c>
      <c r="G285" s="71">
        <v>12.45</v>
      </c>
      <c r="H285" s="71">
        <v>0.84</v>
      </c>
      <c r="I285" s="72">
        <v>2.4300000000000002</v>
      </c>
      <c r="J285" s="71">
        <v>10.18</v>
      </c>
      <c r="K285" s="71">
        <v>14.38</v>
      </c>
      <c r="L285" s="71">
        <v>8.2899999999999991</v>
      </c>
      <c r="M285" s="71">
        <v>1.08</v>
      </c>
      <c r="N285" s="30" t="s">
        <v>112</v>
      </c>
    </row>
    <row r="286" spans="1:14">
      <c r="A286" s="73" t="s">
        <v>236</v>
      </c>
      <c r="B286" t="s">
        <v>191</v>
      </c>
      <c r="C286" t="s">
        <v>135</v>
      </c>
      <c r="D286" s="66" t="s">
        <v>108</v>
      </c>
      <c r="E286" s="71">
        <v>732.89</v>
      </c>
      <c r="F286" s="71">
        <v>40</v>
      </c>
      <c r="G286" s="71">
        <v>10.26</v>
      </c>
      <c r="H286" s="71">
        <v>1.39</v>
      </c>
      <c r="I286" s="72">
        <v>9.02</v>
      </c>
      <c r="J286" s="71">
        <v>14.69</v>
      </c>
      <c r="K286" s="71">
        <v>14.56</v>
      </c>
      <c r="L286" s="71">
        <v>6.34</v>
      </c>
      <c r="M286" s="71">
        <v>1.35</v>
      </c>
      <c r="N286" s="30" t="s">
        <v>112</v>
      </c>
    </row>
    <row r="287" spans="1:14">
      <c r="A287" s="73" t="s">
        <v>235</v>
      </c>
      <c r="B287" t="s">
        <v>191</v>
      </c>
      <c r="C287" t="s">
        <v>135</v>
      </c>
      <c r="D287" s="66" t="s">
        <v>108</v>
      </c>
      <c r="E287" s="71">
        <v>641.97</v>
      </c>
      <c r="F287" s="71">
        <v>24</v>
      </c>
      <c r="G287" s="71">
        <v>10.8</v>
      </c>
      <c r="H287" s="71">
        <v>1.54</v>
      </c>
      <c r="I287" s="72">
        <v>9.24</v>
      </c>
      <c r="J287" s="71">
        <v>17.37</v>
      </c>
      <c r="K287" s="71">
        <v>16.12</v>
      </c>
      <c r="L287" s="71">
        <v>8.6300000000000008</v>
      </c>
      <c r="M287" s="71">
        <v>1.24</v>
      </c>
      <c r="N287" s="30" t="s">
        <v>107</v>
      </c>
    </row>
    <row r="288" spans="1:14">
      <c r="A288" s="73" t="s">
        <v>234</v>
      </c>
      <c r="B288" t="s">
        <v>191</v>
      </c>
      <c r="C288" t="s">
        <v>135</v>
      </c>
      <c r="D288" s="66" t="s">
        <v>108</v>
      </c>
      <c r="E288" s="71">
        <v>598.75</v>
      </c>
      <c r="F288" s="71">
        <v>57</v>
      </c>
      <c r="G288" s="71">
        <v>11.59</v>
      </c>
      <c r="H288" s="71">
        <v>1.17</v>
      </c>
      <c r="I288" s="72">
        <v>5.71</v>
      </c>
      <c r="J288" s="71">
        <v>13.73</v>
      </c>
      <c r="K288" s="71">
        <v>15.02</v>
      </c>
      <c r="L288" s="71">
        <v>8.68</v>
      </c>
      <c r="M288" s="71">
        <v>1.18</v>
      </c>
      <c r="N288" s="30" t="s">
        <v>112</v>
      </c>
    </row>
    <row r="289" spans="1:14">
      <c r="A289" s="73" t="s">
        <v>233</v>
      </c>
      <c r="B289" t="s">
        <v>191</v>
      </c>
      <c r="C289" t="s">
        <v>135</v>
      </c>
      <c r="D289" s="66" t="s">
        <v>108</v>
      </c>
      <c r="E289" s="71">
        <v>323.54000000000002</v>
      </c>
      <c r="F289" s="71">
        <v>48</v>
      </c>
      <c r="G289" s="71">
        <v>11.03</v>
      </c>
      <c r="H289" s="71">
        <v>1.61</v>
      </c>
      <c r="I289" s="72">
        <v>12.17</v>
      </c>
      <c r="J289" s="71">
        <v>18.670000000000002</v>
      </c>
      <c r="K289" s="71">
        <v>15.59</v>
      </c>
      <c r="L289" s="71">
        <v>8.08</v>
      </c>
      <c r="M289" s="71">
        <v>1.21</v>
      </c>
      <c r="N289" s="30" t="s">
        <v>102</v>
      </c>
    </row>
    <row r="290" spans="1:14">
      <c r="A290" s="73" t="s">
        <v>232</v>
      </c>
      <c r="B290" t="s">
        <v>191</v>
      </c>
      <c r="C290" t="s">
        <v>135</v>
      </c>
      <c r="D290" s="66" t="s">
        <v>190</v>
      </c>
      <c r="E290" s="71">
        <v>1130.73</v>
      </c>
      <c r="F290" s="71">
        <v>45</v>
      </c>
      <c r="G290" s="71">
        <v>9.31</v>
      </c>
      <c r="H290" s="71">
        <v>1.48</v>
      </c>
      <c r="I290" s="72">
        <v>8.67</v>
      </c>
      <c r="J290" s="71">
        <v>14.26</v>
      </c>
      <c r="K290" s="71">
        <v>10.94</v>
      </c>
      <c r="L290" s="71">
        <v>5.03</v>
      </c>
      <c r="M290" s="71">
        <v>1.59</v>
      </c>
      <c r="N290" s="30" t="s">
        <v>114</v>
      </c>
    </row>
    <row r="291" spans="1:14">
      <c r="A291" s="73" t="s">
        <v>231</v>
      </c>
      <c r="B291" t="s">
        <v>191</v>
      </c>
      <c r="C291" t="s">
        <v>135</v>
      </c>
      <c r="D291" s="66" t="s">
        <v>108</v>
      </c>
      <c r="E291" s="71">
        <v>4784.3500000000004</v>
      </c>
      <c r="F291" s="71">
        <v>10</v>
      </c>
      <c r="G291" s="71">
        <v>10.68</v>
      </c>
      <c r="H291" s="71">
        <v>1.53</v>
      </c>
      <c r="I291" s="72">
        <v>4.99</v>
      </c>
      <c r="J291" s="71">
        <v>17.03</v>
      </c>
      <c r="K291" s="71">
        <v>15.17</v>
      </c>
      <c r="L291" s="71">
        <v>8.8800000000000008</v>
      </c>
      <c r="M291" s="71">
        <v>0.79</v>
      </c>
      <c r="N291" s="30" t="s">
        <v>112</v>
      </c>
    </row>
    <row r="292" spans="1:14">
      <c r="A292" s="73" t="s">
        <v>230</v>
      </c>
      <c r="B292" t="s">
        <v>191</v>
      </c>
      <c r="C292" t="s">
        <v>135</v>
      </c>
      <c r="D292" s="66" t="s">
        <v>108</v>
      </c>
      <c r="E292" s="71">
        <v>44180.61</v>
      </c>
      <c r="F292" s="71">
        <v>12</v>
      </c>
      <c r="G292" s="71">
        <v>10.16</v>
      </c>
      <c r="H292" s="71">
        <v>1.52</v>
      </c>
      <c r="I292" s="72">
        <v>7.96</v>
      </c>
      <c r="J292" s="71">
        <v>16.079999999999998</v>
      </c>
      <c r="K292" s="71">
        <v>15.28</v>
      </c>
      <c r="L292" s="71">
        <v>9.1300000000000008</v>
      </c>
      <c r="M292" s="71">
        <v>0.82</v>
      </c>
      <c r="N292" s="30" t="s">
        <v>107</v>
      </c>
    </row>
    <row r="293" spans="1:14">
      <c r="A293" s="73" t="s">
        <v>229</v>
      </c>
      <c r="B293" t="s">
        <v>191</v>
      </c>
      <c r="C293" t="s">
        <v>135</v>
      </c>
      <c r="D293" s="66" t="s">
        <v>108</v>
      </c>
      <c r="E293" s="71">
        <v>1476.07</v>
      </c>
      <c r="F293" s="71">
        <v>38</v>
      </c>
      <c r="G293" s="71">
        <v>11.53</v>
      </c>
      <c r="H293" s="71">
        <v>1.1599999999999999</v>
      </c>
      <c r="I293" s="72">
        <v>4.18</v>
      </c>
      <c r="J293" s="71">
        <v>13.52</v>
      </c>
      <c r="K293" s="71">
        <v>14.32</v>
      </c>
      <c r="L293" s="71">
        <v>9.83</v>
      </c>
      <c r="M293" s="71">
        <v>1.3</v>
      </c>
      <c r="N293" s="30" t="s">
        <v>102</v>
      </c>
    </row>
    <row r="294" spans="1:14">
      <c r="A294" s="73" t="s">
        <v>228</v>
      </c>
      <c r="B294" t="s">
        <v>191</v>
      </c>
      <c r="C294" t="s">
        <v>135</v>
      </c>
      <c r="D294" s="66" t="s">
        <v>108</v>
      </c>
      <c r="E294" s="71">
        <v>733.75</v>
      </c>
      <c r="F294" s="71">
        <v>98</v>
      </c>
      <c r="G294" s="71">
        <v>12.4</v>
      </c>
      <c r="H294" s="71">
        <v>1.19</v>
      </c>
      <c r="I294" s="72">
        <v>3.07</v>
      </c>
      <c r="J294" s="71">
        <v>15.01</v>
      </c>
      <c r="K294" s="71">
        <v>15.9</v>
      </c>
      <c r="L294" s="71">
        <v>8.1999999999999993</v>
      </c>
      <c r="M294" s="71">
        <v>1.24</v>
      </c>
      <c r="N294" s="30" t="s">
        <v>102</v>
      </c>
    </row>
    <row r="295" spans="1:14">
      <c r="A295" s="73" t="s">
        <v>227</v>
      </c>
      <c r="B295" t="s">
        <v>191</v>
      </c>
      <c r="C295" t="s">
        <v>135</v>
      </c>
      <c r="D295" s="66" t="s">
        <v>108</v>
      </c>
      <c r="E295" s="71">
        <v>1878.73</v>
      </c>
      <c r="F295" s="71">
        <v>32</v>
      </c>
      <c r="G295" s="71">
        <v>10.56</v>
      </c>
      <c r="H295" s="71">
        <v>1.29</v>
      </c>
      <c r="I295" s="72">
        <v>8.58</v>
      </c>
      <c r="J295" s="71">
        <v>13.98</v>
      </c>
      <c r="K295" s="71">
        <v>12.87</v>
      </c>
      <c r="L295" s="71">
        <v>7.26</v>
      </c>
      <c r="M295" s="71">
        <v>1.23</v>
      </c>
      <c r="N295" s="30" t="s">
        <v>112</v>
      </c>
    </row>
    <row r="296" spans="1:14">
      <c r="A296" s="73" t="s">
        <v>226</v>
      </c>
      <c r="B296" t="s">
        <v>191</v>
      </c>
      <c r="C296" t="s">
        <v>135</v>
      </c>
      <c r="D296" s="66" t="s">
        <v>103</v>
      </c>
      <c r="E296" s="71">
        <v>93.34</v>
      </c>
      <c r="F296" s="71">
        <v>117</v>
      </c>
      <c r="G296" s="71">
        <v>14.15</v>
      </c>
      <c r="H296" s="71">
        <v>0.97</v>
      </c>
      <c r="I296" s="72">
        <v>1.17</v>
      </c>
      <c r="J296" s="71">
        <v>13.63</v>
      </c>
      <c r="K296" s="71">
        <v>14.49</v>
      </c>
      <c r="L296" s="71">
        <v>7.54</v>
      </c>
      <c r="M296" s="71">
        <v>1.05</v>
      </c>
      <c r="N296" s="30" t="s">
        <v>112</v>
      </c>
    </row>
    <row r="297" spans="1:14">
      <c r="A297" s="73" t="s">
        <v>225</v>
      </c>
      <c r="B297" t="s">
        <v>191</v>
      </c>
      <c r="C297" t="s">
        <v>135</v>
      </c>
      <c r="D297" s="66" t="s">
        <v>103</v>
      </c>
      <c r="E297" s="71">
        <v>85.88</v>
      </c>
      <c r="F297" s="71">
        <v>106</v>
      </c>
      <c r="G297" s="71">
        <v>15.15</v>
      </c>
      <c r="H297" s="71">
        <v>0.61</v>
      </c>
      <c r="I297" s="72">
        <v>0.61</v>
      </c>
      <c r="J297" s="71">
        <v>8.5</v>
      </c>
      <c r="K297" s="71">
        <v>10.06</v>
      </c>
      <c r="L297" s="71">
        <v>8.06</v>
      </c>
      <c r="M297" s="71">
        <v>1.08</v>
      </c>
      <c r="N297" s="30" t="s">
        <v>112</v>
      </c>
    </row>
    <row r="298" spans="1:14">
      <c r="A298" s="73" t="s">
        <v>224</v>
      </c>
      <c r="B298" t="s">
        <v>191</v>
      </c>
      <c r="C298" t="s">
        <v>135</v>
      </c>
      <c r="D298" s="66" t="s">
        <v>108</v>
      </c>
      <c r="E298" s="71">
        <v>814.18</v>
      </c>
      <c r="F298" s="71">
        <v>12</v>
      </c>
      <c r="G298" s="71">
        <v>10.25</v>
      </c>
      <c r="H298" s="71">
        <v>1.23</v>
      </c>
      <c r="I298" s="72">
        <v>9.34</v>
      </c>
      <c r="J298" s="71">
        <v>12.84</v>
      </c>
      <c r="K298" s="71">
        <v>14.06</v>
      </c>
      <c r="L298" s="71">
        <v>9.93</v>
      </c>
      <c r="M298" s="71">
        <v>1.23</v>
      </c>
      <c r="N298" s="30" t="s">
        <v>107</v>
      </c>
    </row>
    <row r="299" spans="1:14">
      <c r="A299" s="73" t="s">
        <v>223</v>
      </c>
      <c r="B299" t="s">
        <v>191</v>
      </c>
      <c r="C299" t="s">
        <v>135</v>
      </c>
      <c r="D299" s="66" t="s">
        <v>108</v>
      </c>
      <c r="E299" s="71">
        <v>866.35</v>
      </c>
      <c r="F299" s="71">
        <v>53</v>
      </c>
      <c r="G299" s="71">
        <v>11.92</v>
      </c>
      <c r="H299" s="71">
        <v>1.36</v>
      </c>
      <c r="I299" s="72">
        <v>9.2100000000000009</v>
      </c>
      <c r="J299" s="71">
        <v>16.739999999999998</v>
      </c>
      <c r="K299" s="71">
        <v>16.670000000000002</v>
      </c>
      <c r="L299" s="71">
        <v>10.09</v>
      </c>
      <c r="M299" s="71">
        <v>1.35</v>
      </c>
      <c r="N299" s="30" t="s">
        <v>107</v>
      </c>
    </row>
    <row r="300" spans="1:14">
      <c r="A300" s="73" t="s">
        <v>222</v>
      </c>
      <c r="B300" t="s">
        <v>191</v>
      </c>
      <c r="C300" t="s">
        <v>135</v>
      </c>
      <c r="D300" s="66" t="s">
        <v>108</v>
      </c>
      <c r="E300" s="71">
        <v>336.77</v>
      </c>
      <c r="F300" s="71">
        <v>32</v>
      </c>
      <c r="G300" s="71">
        <v>12.46</v>
      </c>
      <c r="H300" s="71">
        <v>0.84</v>
      </c>
      <c r="I300" s="72">
        <v>2.4300000000000002</v>
      </c>
      <c r="J300" s="71">
        <v>10.18</v>
      </c>
      <c r="K300" s="71">
        <v>14.38</v>
      </c>
      <c r="L300" s="71">
        <v>8.2899999999999991</v>
      </c>
      <c r="M300" s="71">
        <v>1.08</v>
      </c>
      <c r="N300" s="30" t="s">
        <v>112</v>
      </c>
    </row>
    <row r="301" spans="1:14">
      <c r="A301" s="73" t="s">
        <v>221</v>
      </c>
      <c r="B301" t="s">
        <v>191</v>
      </c>
      <c r="C301" t="s">
        <v>104</v>
      </c>
      <c r="D301" s="66" t="s">
        <v>108</v>
      </c>
      <c r="E301" s="71">
        <v>732.89</v>
      </c>
      <c r="F301" s="71">
        <v>40</v>
      </c>
      <c r="G301" s="71">
        <v>10.29</v>
      </c>
      <c r="H301" s="71">
        <v>1.39</v>
      </c>
      <c r="I301" s="72">
        <v>9.02</v>
      </c>
      <c r="J301" s="71">
        <v>14.89</v>
      </c>
      <c r="K301" s="71">
        <v>14.56</v>
      </c>
      <c r="L301" s="71">
        <v>6.34</v>
      </c>
      <c r="M301" s="71">
        <v>1.35</v>
      </c>
      <c r="N301" s="30" t="s">
        <v>112</v>
      </c>
    </row>
    <row r="302" spans="1:14">
      <c r="A302" s="73" t="s">
        <v>220</v>
      </c>
      <c r="B302" t="s">
        <v>191</v>
      </c>
      <c r="C302" t="s">
        <v>104</v>
      </c>
      <c r="D302" s="66" t="s">
        <v>108</v>
      </c>
      <c r="E302" s="71">
        <v>641.97</v>
      </c>
      <c r="F302" s="71">
        <v>24</v>
      </c>
      <c r="G302" s="71">
        <v>10.8</v>
      </c>
      <c r="H302" s="71">
        <v>1.54</v>
      </c>
      <c r="I302" s="72">
        <v>9.24</v>
      </c>
      <c r="J302" s="71">
        <v>17.37</v>
      </c>
      <c r="K302" s="71">
        <v>16.12</v>
      </c>
      <c r="L302" s="71">
        <v>8.6300000000000008</v>
      </c>
      <c r="M302" s="71">
        <v>1.24</v>
      </c>
      <c r="N302" s="30" t="s">
        <v>107</v>
      </c>
    </row>
    <row r="303" spans="1:14">
      <c r="A303" s="73" t="s">
        <v>219</v>
      </c>
      <c r="B303" t="s">
        <v>191</v>
      </c>
      <c r="C303" t="s">
        <v>104</v>
      </c>
      <c r="D303" s="66" t="s">
        <v>108</v>
      </c>
      <c r="E303" s="71">
        <v>598.75</v>
      </c>
      <c r="F303" s="71">
        <v>57</v>
      </c>
      <c r="G303" s="71">
        <v>11.59</v>
      </c>
      <c r="H303" s="71">
        <v>1.17</v>
      </c>
      <c r="I303" s="72">
        <v>5.71</v>
      </c>
      <c r="J303" s="71">
        <v>13.73</v>
      </c>
      <c r="K303" s="71">
        <v>15.02</v>
      </c>
      <c r="L303" s="71">
        <v>8.68</v>
      </c>
      <c r="M303" s="71">
        <v>1.18</v>
      </c>
      <c r="N303" s="30" t="s">
        <v>112</v>
      </c>
    </row>
    <row r="304" spans="1:14">
      <c r="A304" s="73" t="s">
        <v>218</v>
      </c>
      <c r="B304" t="s">
        <v>191</v>
      </c>
      <c r="C304" t="s">
        <v>104</v>
      </c>
      <c r="D304" s="66" t="s">
        <v>108</v>
      </c>
      <c r="E304" s="71">
        <v>323.54000000000002</v>
      </c>
      <c r="F304" s="71">
        <v>48</v>
      </c>
      <c r="G304" s="71">
        <v>11.03</v>
      </c>
      <c r="H304" s="71">
        <v>1.61</v>
      </c>
      <c r="I304" s="72">
        <v>12.17</v>
      </c>
      <c r="J304" s="71">
        <v>18.670000000000002</v>
      </c>
      <c r="K304" s="71">
        <v>15.59</v>
      </c>
      <c r="L304" s="71">
        <v>8.08</v>
      </c>
      <c r="M304" s="71">
        <v>1.21</v>
      </c>
      <c r="N304" s="30" t="s">
        <v>102</v>
      </c>
    </row>
    <row r="305" spans="1:14">
      <c r="A305" s="73" t="s">
        <v>217</v>
      </c>
      <c r="B305" t="s">
        <v>191</v>
      </c>
      <c r="C305" t="s">
        <v>104</v>
      </c>
      <c r="D305" s="66" t="s">
        <v>190</v>
      </c>
      <c r="E305" s="71">
        <v>1130.73</v>
      </c>
      <c r="F305" s="71">
        <v>45</v>
      </c>
      <c r="G305" s="71">
        <v>9.31</v>
      </c>
      <c r="H305" s="71">
        <v>1.48</v>
      </c>
      <c r="I305" s="72">
        <v>8.67</v>
      </c>
      <c r="J305" s="71">
        <v>14.26</v>
      </c>
      <c r="K305" s="71">
        <v>10.94</v>
      </c>
      <c r="L305" s="71">
        <v>5.03</v>
      </c>
      <c r="M305" s="71">
        <v>1.59</v>
      </c>
      <c r="N305" s="30" t="s">
        <v>114</v>
      </c>
    </row>
    <row r="306" spans="1:14">
      <c r="A306" s="73" t="s">
        <v>216</v>
      </c>
      <c r="B306" t="s">
        <v>191</v>
      </c>
      <c r="C306" t="s">
        <v>104</v>
      </c>
      <c r="D306" s="66" t="s">
        <v>108</v>
      </c>
      <c r="E306" s="71">
        <v>4784.3500000000004</v>
      </c>
      <c r="F306" s="71">
        <v>10</v>
      </c>
      <c r="G306" s="71">
        <v>10.68</v>
      </c>
      <c r="H306" s="71">
        <v>1.53</v>
      </c>
      <c r="I306" s="72">
        <v>4.99</v>
      </c>
      <c r="J306" s="71">
        <v>17.03</v>
      </c>
      <c r="K306" s="71">
        <v>15.17</v>
      </c>
      <c r="L306" s="71">
        <v>8.8800000000000008</v>
      </c>
      <c r="M306" s="71">
        <v>0.79</v>
      </c>
      <c r="N306" s="30" t="s">
        <v>112</v>
      </c>
    </row>
    <row r="307" spans="1:14">
      <c r="A307" s="73" t="s">
        <v>215</v>
      </c>
      <c r="B307" t="s">
        <v>191</v>
      </c>
      <c r="C307" t="s">
        <v>104</v>
      </c>
      <c r="D307" s="66" t="s">
        <v>108</v>
      </c>
      <c r="E307" s="71">
        <v>44180.61</v>
      </c>
      <c r="F307" s="71">
        <v>12</v>
      </c>
      <c r="G307" s="71">
        <v>10.16</v>
      </c>
      <c r="H307" s="71">
        <v>1.52</v>
      </c>
      <c r="I307" s="72">
        <v>7.96</v>
      </c>
      <c r="J307" s="71">
        <v>18.079999999999998</v>
      </c>
      <c r="K307" s="71">
        <v>15.28</v>
      </c>
      <c r="L307" s="71">
        <v>9.1300000000000008</v>
      </c>
      <c r="M307" s="71">
        <v>0.82</v>
      </c>
      <c r="N307" s="30" t="s">
        <v>107</v>
      </c>
    </row>
    <row r="308" spans="1:14">
      <c r="A308" s="73" t="s">
        <v>214</v>
      </c>
      <c r="B308" t="s">
        <v>191</v>
      </c>
      <c r="C308" t="s">
        <v>104</v>
      </c>
      <c r="D308" s="66" t="s">
        <v>108</v>
      </c>
      <c r="E308" s="71">
        <v>3115.94</v>
      </c>
      <c r="F308" s="71">
        <v>82</v>
      </c>
      <c r="G308" s="71">
        <v>10.8</v>
      </c>
      <c r="H308" s="71">
        <v>1.21</v>
      </c>
      <c r="I308" s="72">
        <v>17.75</v>
      </c>
      <c r="J308" s="71">
        <v>21.6</v>
      </c>
      <c r="K308" s="71">
        <v>18.54</v>
      </c>
      <c r="L308" s="71">
        <v>9.5299999999999994</v>
      </c>
      <c r="M308" s="71">
        <v>0.8</v>
      </c>
      <c r="N308" s="30" t="s">
        <v>169</v>
      </c>
    </row>
    <row r="309" spans="1:14">
      <c r="A309" s="73" t="s">
        <v>213</v>
      </c>
      <c r="B309" t="s">
        <v>191</v>
      </c>
      <c r="C309" t="s">
        <v>104</v>
      </c>
      <c r="D309" s="66" t="s">
        <v>108</v>
      </c>
      <c r="E309" s="71">
        <v>9290.11</v>
      </c>
      <c r="F309" s="71">
        <v>81</v>
      </c>
      <c r="G309" s="71">
        <v>10.8</v>
      </c>
      <c r="H309" s="71">
        <v>1.73</v>
      </c>
      <c r="I309" s="72">
        <v>10.76</v>
      </c>
      <c r="J309" s="71">
        <v>19.36</v>
      </c>
      <c r="K309" s="71">
        <v>16.37</v>
      </c>
      <c r="L309" s="71">
        <v>8.1</v>
      </c>
      <c r="M309" s="71">
        <v>0.76</v>
      </c>
      <c r="N309" s="30" t="s">
        <v>102</v>
      </c>
    </row>
    <row r="310" spans="1:14">
      <c r="A310" s="73" t="s">
        <v>212</v>
      </c>
      <c r="B310" t="s">
        <v>191</v>
      </c>
      <c r="C310" t="s">
        <v>104</v>
      </c>
      <c r="D310" s="66" t="s">
        <v>108</v>
      </c>
      <c r="E310" s="71">
        <v>1478.08</v>
      </c>
      <c r="F310" s="71">
        <v>6</v>
      </c>
      <c r="G310" s="71">
        <v>9.51</v>
      </c>
      <c r="H310" s="71">
        <v>1.86</v>
      </c>
      <c r="I310" s="72">
        <v>7.95</v>
      </c>
      <c r="J310" s="71">
        <v>16.48</v>
      </c>
      <c r="K310" s="71">
        <v>15.15</v>
      </c>
      <c r="L310" s="71">
        <v>7.4</v>
      </c>
      <c r="M310" s="71">
        <v>0.69</v>
      </c>
      <c r="N310" s="30" t="s">
        <v>112</v>
      </c>
    </row>
    <row r="311" spans="1:14">
      <c r="A311" s="73" t="s">
        <v>211</v>
      </c>
      <c r="B311" t="s">
        <v>191</v>
      </c>
      <c r="C311" t="s">
        <v>104</v>
      </c>
      <c r="D311" s="66" t="s">
        <v>108</v>
      </c>
      <c r="E311" s="71">
        <v>9029.6200000000008</v>
      </c>
      <c r="F311" s="71">
        <v>87</v>
      </c>
      <c r="G311" s="71">
        <v>9.7100000000000009</v>
      </c>
      <c r="H311" s="71">
        <v>1.71</v>
      </c>
      <c r="I311" s="72">
        <v>12.67</v>
      </c>
      <c r="J311" s="71">
        <v>17.48</v>
      </c>
      <c r="K311" s="71">
        <v>16.75</v>
      </c>
      <c r="L311" s="71">
        <v>8.59</v>
      </c>
      <c r="M311" s="71">
        <v>1.1399999999999999</v>
      </c>
      <c r="N311" s="30" t="s">
        <v>102</v>
      </c>
    </row>
    <row r="312" spans="1:14">
      <c r="A312" s="73" t="s">
        <v>210</v>
      </c>
      <c r="B312" t="s">
        <v>191</v>
      </c>
      <c r="C312" t="s">
        <v>104</v>
      </c>
      <c r="D312" s="66" t="s">
        <v>108</v>
      </c>
      <c r="E312" s="71">
        <v>397.61</v>
      </c>
      <c r="F312" s="71">
        <v>13</v>
      </c>
      <c r="G312" s="71">
        <v>11.3</v>
      </c>
      <c r="H312" s="71">
        <v>1.78</v>
      </c>
      <c r="I312" s="72">
        <v>14.53</v>
      </c>
      <c r="J312" s="71">
        <v>21.36</v>
      </c>
      <c r="K312" s="71">
        <v>17.399999999999999</v>
      </c>
      <c r="L312" s="71">
        <v>8.67</v>
      </c>
      <c r="M312" s="71">
        <v>1.3</v>
      </c>
      <c r="N312" s="30" t="s">
        <v>107</v>
      </c>
    </row>
    <row r="313" spans="1:14">
      <c r="A313" s="73" t="s">
        <v>209</v>
      </c>
      <c r="B313" t="s">
        <v>191</v>
      </c>
      <c r="C313" t="s">
        <v>104</v>
      </c>
      <c r="D313" s="66" t="s">
        <v>108</v>
      </c>
      <c r="E313" s="71">
        <v>486.35</v>
      </c>
      <c r="F313" s="71">
        <v>57</v>
      </c>
      <c r="G313" s="71">
        <v>11.89</v>
      </c>
      <c r="H313" s="71">
        <v>1.06</v>
      </c>
      <c r="I313" s="72">
        <v>4.59</v>
      </c>
      <c r="J313" s="71">
        <v>12.71</v>
      </c>
      <c r="K313" s="71">
        <v>11.46</v>
      </c>
      <c r="L313" s="71">
        <v>8.43</v>
      </c>
      <c r="M313" s="71">
        <v>1.2</v>
      </c>
      <c r="N313" s="30" t="s">
        <v>112</v>
      </c>
    </row>
    <row r="314" spans="1:14">
      <c r="A314" s="73" t="s">
        <v>208</v>
      </c>
      <c r="B314" t="s">
        <v>191</v>
      </c>
      <c r="C314" t="s">
        <v>104</v>
      </c>
      <c r="D314" s="66" t="s">
        <v>108</v>
      </c>
      <c r="E314" s="71">
        <v>541.94000000000005</v>
      </c>
      <c r="F314" s="71">
        <v>45</v>
      </c>
      <c r="G314" s="71">
        <v>10.67</v>
      </c>
      <c r="H314" s="71">
        <v>1.78</v>
      </c>
      <c r="I314" s="72">
        <v>9</v>
      </c>
      <c r="J314" s="71">
        <v>19.95</v>
      </c>
      <c r="K314" s="71">
        <v>19.21</v>
      </c>
      <c r="L314" s="71">
        <v>8.7200000000000006</v>
      </c>
      <c r="M314" s="71">
        <v>1.25</v>
      </c>
      <c r="N314" s="30" t="s">
        <v>107</v>
      </c>
    </row>
    <row r="315" spans="1:14">
      <c r="A315" s="73" t="s">
        <v>207</v>
      </c>
      <c r="B315" t="s">
        <v>191</v>
      </c>
      <c r="C315" t="s">
        <v>104</v>
      </c>
      <c r="D315" s="66" t="s">
        <v>108</v>
      </c>
      <c r="E315" s="71">
        <v>37.729999999999997</v>
      </c>
      <c r="F315" s="71">
        <v>110.42</v>
      </c>
      <c r="G315" s="71">
        <v>10.37</v>
      </c>
      <c r="H315" s="71">
        <v>1.05</v>
      </c>
      <c r="I315" s="72">
        <v>9.09</v>
      </c>
      <c r="J315" s="71">
        <v>10.9</v>
      </c>
      <c r="K315" s="71">
        <v>10.02</v>
      </c>
      <c r="L315" s="71">
        <v>4.8899999999999997</v>
      </c>
      <c r="M315" s="71">
        <v>1.95</v>
      </c>
      <c r="N315" s="30" t="s">
        <v>114</v>
      </c>
    </row>
    <row r="316" spans="1:14">
      <c r="A316" s="73" t="s">
        <v>206</v>
      </c>
      <c r="B316" t="s">
        <v>191</v>
      </c>
      <c r="C316" t="s">
        <v>104</v>
      </c>
      <c r="D316" s="66" t="s">
        <v>108</v>
      </c>
      <c r="E316" s="71">
        <v>9.7200000000000006</v>
      </c>
      <c r="F316" s="71">
        <v>241</v>
      </c>
      <c r="G316" s="71">
        <v>10.36</v>
      </c>
      <c r="H316" s="71">
        <v>1.1499999999999999</v>
      </c>
      <c r="I316" s="72">
        <v>14.06</v>
      </c>
      <c r="J316" s="71">
        <v>12.06</v>
      </c>
      <c r="K316" s="71">
        <v>11.56</v>
      </c>
      <c r="L316" s="71">
        <v>4.21</v>
      </c>
      <c r="M316" s="71">
        <v>1.96</v>
      </c>
      <c r="N316" s="30" t="s">
        <v>112</v>
      </c>
    </row>
    <row r="317" spans="1:14">
      <c r="A317" s="73" t="s">
        <v>205</v>
      </c>
      <c r="B317" t="s">
        <v>191</v>
      </c>
      <c r="C317" t="s">
        <v>104</v>
      </c>
      <c r="D317" s="66" t="s">
        <v>108</v>
      </c>
      <c r="E317" s="71">
        <v>2075.38</v>
      </c>
      <c r="F317" s="71">
        <v>17</v>
      </c>
      <c r="G317" s="71">
        <v>10.57</v>
      </c>
      <c r="H317" s="71">
        <v>1.72</v>
      </c>
      <c r="I317" s="72">
        <v>6.71</v>
      </c>
      <c r="J317" s="71">
        <v>30.89</v>
      </c>
      <c r="K317" s="71">
        <v>14.2</v>
      </c>
      <c r="L317" s="71">
        <v>4.54</v>
      </c>
      <c r="M317" s="71">
        <v>1.56</v>
      </c>
      <c r="N317" s="30" t="s">
        <v>102</v>
      </c>
    </row>
    <row r="318" spans="1:14">
      <c r="A318" s="73" t="s">
        <v>204</v>
      </c>
      <c r="B318" t="s">
        <v>191</v>
      </c>
      <c r="C318" t="s">
        <v>104</v>
      </c>
      <c r="D318" s="66" t="s">
        <v>108</v>
      </c>
      <c r="E318" s="71">
        <v>63.58</v>
      </c>
      <c r="F318" s="71">
        <v>25</v>
      </c>
      <c r="G318" s="71">
        <v>12.38</v>
      </c>
      <c r="H318" s="71">
        <v>1.38</v>
      </c>
      <c r="I318" s="72">
        <v>8.5299999999999994</v>
      </c>
      <c r="J318" s="71">
        <v>17.760000000000002</v>
      </c>
      <c r="K318" s="71">
        <v>16.010000000000002</v>
      </c>
      <c r="L318" s="71">
        <v>9.52</v>
      </c>
      <c r="M318" s="71">
        <v>1.69</v>
      </c>
      <c r="N318" s="30" t="s">
        <v>102</v>
      </c>
    </row>
    <row r="319" spans="1:14">
      <c r="A319" s="73" t="s">
        <v>203</v>
      </c>
      <c r="B319" t="s">
        <v>191</v>
      </c>
      <c r="C319" t="s">
        <v>104</v>
      </c>
      <c r="D319" s="66" t="s">
        <v>108</v>
      </c>
      <c r="E319" s="71">
        <v>91.95</v>
      </c>
      <c r="F319" s="71">
        <v>34</v>
      </c>
      <c r="G319" s="71">
        <v>9.9</v>
      </c>
      <c r="H319" s="71">
        <v>1.73</v>
      </c>
      <c r="I319" s="72">
        <v>13.23</v>
      </c>
      <c r="J319" s="71">
        <v>18.079999999999998</v>
      </c>
      <c r="K319" s="71">
        <v>15.73</v>
      </c>
      <c r="L319" s="71">
        <v>7.87</v>
      </c>
      <c r="M319" s="71">
        <v>1.21</v>
      </c>
      <c r="N319" s="30" t="s">
        <v>102</v>
      </c>
    </row>
    <row r="320" spans="1:14">
      <c r="A320" s="73" t="s">
        <v>202</v>
      </c>
      <c r="B320" t="s">
        <v>191</v>
      </c>
      <c r="C320" t="s">
        <v>104</v>
      </c>
      <c r="D320" s="66" t="s">
        <v>108</v>
      </c>
      <c r="E320" s="71">
        <v>124.51</v>
      </c>
      <c r="F320" s="71">
        <v>127</v>
      </c>
      <c r="G320" s="71">
        <v>11.77</v>
      </c>
      <c r="H320" s="71">
        <v>1.29</v>
      </c>
      <c r="I320" s="72">
        <v>9.24</v>
      </c>
      <c r="J320" s="71">
        <v>15.48</v>
      </c>
      <c r="K320" s="71">
        <v>13.19</v>
      </c>
      <c r="L320" s="71">
        <v>7.17</v>
      </c>
      <c r="M320" s="71">
        <v>1.33</v>
      </c>
      <c r="N320" s="30" t="s">
        <v>102</v>
      </c>
    </row>
    <row r="321" spans="1:14">
      <c r="A321" s="73" t="s">
        <v>201</v>
      </c>
      <c r="B321" t="s">
        <v>191</v>
      </c>
      <c r="C321" t="s">
        <v>104</v>
      </c>
      <c r="D321" s="66" t="s">
        <v>108</v>
      </c>
      <c r="E321" s="71">
        <v>1108.8499999999999</v>
      </c>
      <c r="F321" s="71">
        <v>61</v>
      </c>
      <c r="G321" s="71">
        <v>11.1</v>
      </c>
      <c r="H321" s="71">
        <v>1.37</v>
      </c>
      <c r="I321" s="72">
        <v>13.54</v>
      </c>
      <c r="J321" s="71">
        <v>15.71</v>
      </c>
      <c r="K321" s="71">
        <v>13.16</v>
      </c>
      <c r="L321" s="71">
        <v>6.58</v>
      </c>
      <c r="M321" s="71">
        <v>1.05</v>
      </c>
      <c r="N321" s="30" t="s">
        <v>112</v>
      </c>
    </row>
    <row r="322" spans="1:14">
      <c r="A322" s="73" t="s">
        <v>200</v>
      </c>
      <c r="B322" t="s">
        <v>191</v>
      </c>
      <c r="C322" t="s">
        <v>104</v>
      </c>
      <c r="D322" s="66" t="s">
        <v>108</v>
      </c>
      <c r="E322" s="71">
        <v>10.23</v>
      </c>
      <c r="F322" s="71">
        <v>689</v>
      </c>
      <c r="G322" s="71">
        <v>11.32</v>
      </c>
      <c r="H322" s="71">
        <v>1.31</v>
      </c>
      <c r="I322" s="72">
        <v>8.18</v>
      </c>
      <c r="J322" s="71">
        <v>15.21</v>
      </c>
      <c r="K322" s="71">
        <v>14.01</v>
      </c>
      <c r="L322" s="71">
        <v>7.04</v>
      </c>
      <c r="M322" s="71">
        <v>1.78</v>
      </c>
      <c r="N322" s="30" t="s">
        <v>112</v>
      </c>
    </row>
    <row r="323" spans="1:14">
      <c r="A323" s="73" t="s">
        <v>199</v>
      </c>
      <c r="B323" t="s">
        <v>191</v>
      </c>
      <c r="C323" t="s">
        <v>104</v>
      </c>
      <c r="D323" s="66" t="s">
        <v>108</v>
      </c>
      <c r="E323" s="71">
        <v>413.11</v>
      </c>
      <c r="F323" s="71">
        <v>77</v>
      </c>
      <c r="G323" s="71">
        <v>11.08</v>
      </c>
      <c r="H323" s="71">
        <v>1.6</v>
      </c>
      <c r="I323" s="72">
        <v>10.71</v>
      </c>
      <c r="J323" s="71">
        <v>18.670000000000002</v>
      </c>
      <c r="K323" s="71">
        <v>16.84</v>
      </c>
      <c r="L323" s="71">
        <v>8.49</v>
      </c>
      <c r="M323" s="71">
        <v>1.1100000000000001</v>
      </c>
      <c r="N323" s="30" t="s">
        <v>102</v>
      </c>
    </row>
    <row r="324" spans="1:14">
      <c r="A324" s="73" t="s">
        <v>198</v>
      </c>
      <c r="B324" t="s">
        <v>191</v>
      </c>
      <c r="C324" t="s">
        <v>104</v>
      </c>
      <c r="D324" s="66" t="s">
        <v>108</v>
      </c>
      <c r="E324" s="71">
        <v>4087.26</v>
      </c>
      <c r="F324" s="71">
        <v>108</v>
      </c>
      <c r="G324" s="71">
        <v>11.07</v>
      </c>
      <c r="H324" s="71">
        <v>1.5</v>
      </c>
      <c r="I324" s="72">
        <v>9.76</v>
      </c>
      <c r="J324" s="71">
        <v>17.28</v>
      </c>
      <c r="K324" s="71">
        <v>15.18</v>
      </c>
      <c r="L324" s="71">
        <v>10.81</v>
      </c>
      <c r="M324" s="71">
        <v>1.1000000000000001</v>
      </c>
      <c r="N324" s="30" t="s">
        <v>107</v>
      </c>
    </row>
    <row r="325" spans="1:14">
      <c r="A325" s="73" t="s">
        <v>197</v>
      </c>
      <c r="B325" t="s">
        <v>191</v>
      </c>
      <c r="C325" t="s">
        <v>104</v>
      </c>
      <c r="D325" s="66" t="s">
        <v>103</v>
      </c>
      <c r="E325" s="71">
        <v>108.75</v>
      </c>
      <c r="F325" s="71">
        <v>410</v>
      </c>
      <c r="G325" s="71">
        <v>13.58</v>
      </c>
      <c r="H325" s="71">
        <v>1.42</v>
      </c>
      <c r="I325" s="72">
        <v>8.83</v>
      </c>
      <c r="J325" s="71">
        <v>20.16</v>
      </c>
      <c r="K325" s="71">
        <v>16.43</v>
      </c>
      <c r="L325" s="71">
        <v>6.65</v>
      </c>
      <c r="M325" s="71">
        <v>1.52</v>
      </c>
      <c r="N325" s="30" t="s">
        <v>112</v>
      </c>
    </row>
    <row r="326" spans="1:14">
      <c r="A326" s="73" t="s">
        <v>196</v>
      </c>
      <c r="B326" t="s">
        <v>191</v>
      </c>
      <c r="C326" t="s">
        <v>104</v>
      </c>
      <c r="D326" s="66" t="s">
        <v>108</v>
      </c>
      <c r="E326" s="71">
        <v>134.84</v>
      </c>
      <c r="F326" s="71">
        <v>21.67</v>
      </c>
      <c r="G326" s="71">
        <v>12.68</v>
      </c>
      <c r="H326" s="71">
        <v>1.18</v>
      </c>
      <c r="I326" s="72">
        <v>4.78</v>
      </c>
      <c r="J326" s="71">
        <v>15.22</v>
      </c>
      <c r="K326" s="71">
        <v>14.71</v>
      </c>
      <c r="L326" s="71">
        <v>6.44</v>
      </c>
      <c r="M326" s="71">
        <v>1.21</v>
      </c>
      <c r="N326" s="30" t="s">
        <v>112</v>
      </c>
    </row>
    <row r="327" spans="1:14">
      <c r="A327" s="73" t="s">
        <v>195</v>
      </c>
      <c r="B327" t="s">
        <v>191</v>
      </c>
      <c r="C327" t="s">
        <v>104</v>
      </c>
      <c r="D327" s="66" t="s">
        <v>103</v>
      </c>
      <c r="E327" s="71">
        <v>1129.25</v>
      </c>
      <c r="F327" s="71">
        <v>34</v>
      </c>
      <c r="G327" s="71">
        <v>13.33</v>
      </c>
      <c r="H327" s="71">
        <v>0.62</v>
      </c>
      <c r="I327" s="72">
        <v>-6.07</v>
      </c>
      <c r="J327" s="71">
        <v>7.77</v>
      </c>
      <c r="K327" s="71">
        <v>10.94</v>
      </c>
      <c r="L327" s="71">
        <v>7.9</v>
      </c>
      <c r="M327" s="71">
        <v>1.22</v>
      </c>
      <c r="N327" s="30" t="s">
        <v>114</v>
      </c>
    </row>
    <row r="328" spans="1:14">
      <c r="A328" s="73" t="s">
        <v>194</v>
      </c>
      <c r="B328" t="s">
        <v>191</v>
      </c>
      <c r="C328" t="s">
        <v>104</v>
      </c>
      <c r="D328" s="66" t="s">
        <v>108</v>
      </c>
      <c r="E328" s="71">
        <v>187.88</v>
      </c>
      <c r="F328" s="71">
        <v>55</v>
      </c>
      <c r="G328" s="71">
        <v>10.98</v>
      </c>
      <c r="H328" s="71">
        <v>1.38</v>
      </c>
      <c r="I328" s="72">
        <v>5.4</v>
      </c>
      <c r="J328" s="71">
        <v>15.67</v>
      </c>
      <c r="K328" s="71">
        <v>15.2</v>
      </c>
      <c r="L328" s="71">
        <v>7.91</v>
      </c>
      <c r="M328" s="71">
        <v>1.26</v>
      </c>
      <c r="N328" s="30" t="s">
        <v>102</v>
      </c>
    </row>
    <row r="329" spans="1:14">
      <c r="A329" s="73" t="s">
        <v>193</v>
      </c>
      <c r="B329" t="s">
        <v>191</v>
      </c>
      <c r="C329" t="s">
        <v>104</v>
      </c>
      <c r="D329" s="66" t="s">
        <v>108</v>
      </c>
      <c r="E329" s="71">
        <v>1494.88</v>
      </c>
      <c r="F329" s="71">
        <v>58</v>
      </c>
      <c r="G329" s="71">
        <v>10.46</v>
      </c>
      <c r="H329" s="71">
        <v>1.75</v>
      </c>
      <c r="I329" s="72">
        <v>12.12</v>
      </c>
      <c r="J329" s="71">
        <v>19.329999999999998</v>
      </c>
      <c r="K329" s="71">
        <v>16.62</v>
      </c>
      <c r="L329" s="71">
        <v>9.1999999999999993</v>
      </c>
      <c r="M329" s="71">
        <v>1.32</v>
      </c>
      <c r="N329" s="30" t="s">
        <v>107</v>
      </c>
    </row>
    <row r="330" spans="1:14">
      <c r="A330" s="73" t="s">
        <v>192</v>
      </c>
      <c r="B330" t="s">
        <v>191</v>
      </c>
      <c r="C330" t="s">
        <v>104</v>
      </c>
      <c r="D330" s="66" t="s">
        <v>190</v>
      </c>
      <c r="E330" s="71">
        <v>56.82</v>
      </c>
      <c r="F330" s="71">
        <v>51</v>
      </c>
      <c r="G330" s="71">
        <v>9.31</v>
      </c>
      <c r="H330" s="71">
        <v>1.64</v>
      </c>
      <c r="I330" s="72">
        <v>12.89</v>
      </c>
      <c r="J330" s="71">
        <v>15.97</v>
      </c>
      <c r="K330" s="71">
        <v>14.58</v>
      </c>
      <c r="L330" s="71">
        <v>7.07</v>
      </c>
      <c r="M330" s="71">
        <v>1.24</v>
      </c>
      <c r="N330" s="30" t="s">
        <v>102</v>
      </c>
    </row>
    <row r="331" spans="1:14">
      <c r="A331" s="73" t="s">
        <v>189</v>
      </c>
      <c r="B331" t="s">
        <v>105</v>
      </c>
      <c r="C331" t="s">
        <v>135</v>
      </c>
      <c r="D331" s="66" t="s">
        <v>103</v>
      </c>
      <c r="E331" s="71">
        <v>23.05</v>
      </c>
      <c r="F331" s="71">
        <v>295</v>
      </c>
      <c r="G331" s="71">
        <v>14.23</v>
      </c>
      <c r="H331" s="71">
        <v>1.22</v>
      </c>
      <c r="I331" s="72">
        <v>-1.43</v>
      </c>
      <c r="J331" s="71">
        <v>17.66</v>
      </c>
      <c r="K331" s="71">
        <v>17.8</v>
      </c>
      <c r="L331" s="71">
        <v>7.75</v>
      </c>
      <c r="M331" s="71">
        <v>2.71</v>
      </c>
      <c r="N331" s="30" t="s">
        <v>107</v>
      </c>
    </row>
    <row r="332" spans="1:14">
      <c r="A332" s="73" t="s">
        <v>188</v>
      </c>
      <c r="B332" t="s">
        <v>105</v>
      </c>
      <c r="C332" t="s">
        <v>135</v>
      </c>
      <c r="D332" s="66" t="s">
        <v>108</v>
      </c>
      <c r="E332" s="71">
        <v>183.22</v>
      </c>
      <c r="F332" s="71">
        <v>76</v>
      </c>
      <c r="G332" s="71">
        <v>12.98</v>
      </c>
      <c r="H332" s="71">
        <v>1.17</v>
      </c>
      <c r="I332" s="72">
        <v>7.25</v>
      </c>
      <c r="J332" s="71">
        <v>15.41</v>
      </c>
      <c r="K332" s="71">
        <v>16.61</v>
      </c>
      <c r="L332" s="71">
        <v>6.89</v>
      </c>
      <c r="M332" s="71">
        <v>1.44</v>
      </c>
      <c r="N332" s="30" t="s">
        <v>102</v>
      </c>
    </row>
    <row r="333" spans="1:14">
      <c r="A333" s="73" t="s">
        <v>187</v>
      </c>
      <c r="B333" t="s">
        <v>105</v>
      </c>
      <c r="C333" t="s">
        <v>135</v>
      </c>
      <c r="D333" s="66" t="s">
        <v>103</v>
      </c>
      <c r="E333" s="71">
        <v>372.44</v>
      </c>
      <c r="F333" s="71">
        <v>75</v>
      </c>
      <c r="G333" s="71">
        <v>13.76</v>
      </c>
      <c r="H333" s="71">
        <v>1.1499999999999999</v>
      </c>
      <c r="I333" s="72">
        <v>6.45</v>
      </c>
      <c r="J333" s="71">
        <v>16</v>
      </c>
      <c r="K333" s="71">
        <v>16.84</v>
      </c>
      <c r="L333" s="71">
        <v>8.9499999999999993</v>
      </c>
      <c r="M333" s="71">
        <v>1.47</v>
      </c>
      <c r="N333" s="30" t="s">
        <v>102</v>
      </c>
    </row>
    <row r="334" spans="1:14">
      <c r="A334" s="73" t="s">
        <v>186</v>
      </c>
      <c r="B334" t="s">
        <v>105</v>
      </c>
      <c r="C334" t="s">
        <v>135</v>
      </c>
      <c r="D334" s="66" t="s">
        <v>103</v>
      </c>
      <c r="E334" s="71">
        <v>193.74</v>
      </c>
      <c r="F334" s="71">
        <v>98</v>
      </c>
      <c r="G334" s="71">
        <v>15.17</v>
      </c>
      <c r="H334" s="71">
        <v>1.1100000000000001</v>
      </c>
      <c r="I334" s="72">
        <v>-2.2000000000000002</v>
      </c>
      <c r="J334" s="71">
        <v>18.89</v>
      </c>
      <c r="K334" s="71">
        <v>17.649999999999999</v>
      </c>
      <c r="L334" s="71">
        <v>7.91</v>
      </c>
      <c r="M334" s="71">
        <v>1.43</v>
      </c>
      <c r="N334" s="30" t="s">
        <v>107</v>
      </c>
    </row>
    <row r="335" spans="1:14">
      <c r="A335" s="73" t="s">
        <v>185</v>
      </c>
      <c r="B335" t="s">
        <v>105</v>
      </c>
      <c r="C335" t="s">
        <v>135</v>
      </c>
      <c r="D335" s="66" t="s">
        <v>103</v>
      </c>
      <c r="E335" s="71">
        <v>38.1</v>
      </c>
      <c r="F335" s="71">
        <v>130</v>
      </c>
      <c r="G335" s="71">
        <v>14.92</v>
      </c>
      <c r="H335" s="71">
        <v>1.29</v>
      </c>
      <c r="I335" s="72">
        <v>-0.68</v>
      </c>
      <c r="J335" s="71">
        <v>19.84</v>
      </c>
      <c r="K335" s="71">
        <v>17.579999999999998</v>
      </c>
      <c r="L335" s="71">
        <v>8.25</v>
      </c>
      <c r="M335" s="71">
        <v>1.49</v>
      </c>
      <c r="N335" s="30" t="s">
        <v>102</v>
      </c>
    </row>
    <row r="336" spans="1:14">
      <c r="A336" s="73" t="s">
        <v>184</v>
      </c>
      <c r="B336" t="s">
        <v>105</v>
      </c>
      <c r="C336" t="s">
        <v>135</v>
      </c>
      <c r="D336" s="66" t="s">
        <v>103</v>
      </c>
      <c r="E336" s="71">
        <v>216.33</v>
      </c>
      <c r="F336" s="71">
        <v>129</v>
      </c>
      <c r="G336" s="71">
        <v>13.51</v>
      </c>
      <c r="H336" s="71">
        <v>1.04</v>
      </c>
      <c r="I336" s="72">
        <v>1.22</v>
      </c>
      <c r="J336" s="71">
        <v>14.12</v>
      </c>
      <c r="K336" s="71">
        <v>17.96</v>
      </c>
      <c r="L336" s="71">
        <v>6.71</v>
      </c>
      <c r="M336" s="71">
        <v>1.36</v>
      </c>
      <c r="N336" s="30" t="s">
        <v>102</v>
      </c>
    </row>
    <row r="337" spans="1:14">
      <c r="A337" s="73" t="s">
        <v>183</v>
      </c>
      <c r="B337" t="s">
        <v>105</v>
      </c>
      <c r="C337" t="s">
        <v>135</v>
      </c>
      <c r="D337" s="66" t="s">
        <v>108</v>
      </c>
      <c r="E337" s="71">
        <v>5188.6400000000003</v>
      </c>
      <c r="F337" s="71">
        <v>16.41</v>
      </c>
      <c r="G337" s="71">
        <v>11.98</v>
      </c>
      <c r="H337" s="71">
        <v>1.25</v>
      </c>
      <c r="I337" s="72">
        <v>3.2</v>
      </c>
      <c r="J337" s="71">
        <v>15.34</v>
      </c>
      <c r="K337" s="71">
        <v>15.23</v>
      </c>
      <c r="L337" s="71">
        <v>8.0299999999999994</v>
      </c>
      <c r="M337" s="71">
        <v>1.3</v>
      </c>
      <c r="N337" s="30" t="s">
        <v>102</v>
      </c>
    </row>
    <row r="338" spans="1:14">
      <c r="A338" s="73" t="s">
        <v>182</v>
      </c>
      <c r="B338" t="s">
        <v>105</v>
      </c>
      <c r="C338" t="s">
        <v>135</v>
      </c>
      <c r="D338" s="66" t="s">
        <v>103</v>
      </c>
      <c r="E338" s="71">
        <v>792.9</v>
      </c>
      <c r="F338" s="71">
        <v>132</v>
      </c>
      <c r="G338" s="71">
        <v>15.56</v>
      </c>
      <c r="H338" s="71">
        <v>0.92</v>
      </c>
      <c r="I338" s="72">
        <v>1.75</v>
      </c>
      <c r="J338" s="71">
        <v>13.94</v>
      </c>
      <c r="K338" s="71">
        <v>15.33</v>
      </c>
      <c r="L338" s="71">
        <v>8.84</v>
      </c>
      <c r="M338" s="71">
        <v>1.1399999999999999</v>
      </c>
      <c r="N338" s="30" t="s">
        <v>102</v>
      </c>
    </row>
    <row r="339" spans="1:14">
      <c r="A339" s="73" t="s">
        <v>181</v>
      </c>
      <c r="B339" t="s">
        <v>105</v>
      </c>
      <c r="C339" t="s">
        <v>135</v>
      </c>
      <c r="D339" s="66" t="s">
        <v>103</v>
      </c>
      <c r="E339" s="71">
        <v>218.01</v>
      </c>
      <c r="F339" s="71">
        <v>152</v>
      </c>
      <c r="G339" s="71">
        <v>15.57</v>
      </c>
      <c r="H339" s="71">
        <v>0.89</v>
      </c>
      <c r="I339" s="72">
        <v>1.64</v>
      </c>
      <c r="J339" s="71">
        <v>13.52</v>
      </c>
      <c r="K339" s="71">
        <v>14.78</v>
      </c>
      <c r="L339" s="71">
        <v>8.18</v>
      </c>
      <c r="M339" s="71">
        <v>1.62</v>
      </c>
      <c r="N339" s="30" t="s">
        <v>112</v>
      </c>
    </row>
    <row r="340" spans="1:14">
      <c r="A340" s="73" t="s">
        <v>180</v>
      </c>
      <c r="B340" t="s">
        <v>105</v>
      </c>
      <c r="C340" t="s">
        <v>135</v>
      </c>
      <c r="D340" s="66" t="s">
        <v>103</v>
      </c>
      <c r="E340" s="71">
        <v>685.86</v>
      </c>
      <c r="F340" s="71">
        <v>76</v>
      </c>
      <c r="G340" s="71">
        <v>14.83</v>
      </c>
      <c r="H340" s="71">
        <v>0.85</v>
      </c>
      <c r="I340" s="72">
        <v>-4.04</v>
      </c>
      <c r="J340" s="71">
        <v>12.26</v>
      </c>
      <c r="K340" s="71">
        <v>14.71</v>
      </c>
      <c r="L340" s="71">
        <v>9.75</v>
      </c>
      <c r="M340" s="71">
        <v>1.41</v>
      </c>
      <c r="N340" s="30" t="s">
        <v>102</v>
      </c>
    </row>
    <row r="341" spans="1:14">
      <c r="A341" s="73" t="s">
        <v>179</v>
      </c>
      <c r="B341" t="s">
        <v>105</v>
      </c>
      <c r="C341" t="s">
        <v>135</v>
      </c>
      <c r="D341" s="66" t="s">
        <v>108</v>
      </c>
      <c r="E341" s="71">
        <v>295.10000000000002</v>
      </c>
      <c r="F341" s="71">
        <v>97</v>
      </c>
      <c r="G341" s="71">
        <v>12.78</v>
      </c>
      <c r="H341" s="71">
        <v>0.9</v>
      </c>
      <c r="I341" s="72">
        <v>-0.99</v>
      </c>
      <c r="J341" s="71">
        <v>11.38</v>
      </c>
      <c r="K341" s="71">
        <v>15.41</v>
      </c>
      <c r="L341" s="71">
        <v>8.1300000000000008</v>
      </c>
      <c r="M341" s="71">
        <v>1.41</v>
      </c>
      <c r="N341" s="30" t="s">
        <v>112</v>
      </c>
    </row>
    <row r="342" spans="1:14">
      <c r="A342" s="73" t="s">
        <v>178</v>
      </c>
      <c r="B342" t="s">
        <v>105</v>
      </c>
      <c r="C342" t="s">
        <v>135</v>
      </c>
      <c r="D342" s="66" t="s">
        <v>103</v>
      </c>
      <c r="E342" s="71">
        <v>632.84</v>
      </c>
      <c r="F342" s="71">
        <v>18</v>
      </c>
      <c r="G342" s="71">
        <v>14.95</v>
      </c>
      <c r="H342" s="71">
        <v>0.86</v>
      </c>
      <c r="I342" s="72">
        <v>-6.51</v>
      </c>
      <c r="J342" s="71">
        <v>12.43</v>
      </c>
      <c r="K342" s="71">
        <v>14.88</v>
      </c>
      <c r="L342" s="71">
        <v>8.4499999999999993</v>
      </c>
      <c r="M342" s="71">
        <v>1.1000000000000001</v>
      </c>
      <c r="N342" s="30" t="s">
        <v>102</v>
      </c>
    </row>
    <row r="343" spans="1:14">
      <c r="A343" s="73" t="s">
        <v>177</v>
      </c>
      <c r="B343" t="s">
        <v>105</v>
      </c>
      <c r="C343" t="s">
        <v>135</v>
      </c>
      <c r="D343" s="66" t="s">
        <v>103</v>
      </c>
      <c r="E343" s="71">
        <v>136.71</v>
      </c>
      <c r="F343" s="71">
        <v>72</v>
      </c>
      <c r="G343" s="71">
        <v>13.68</v>
      </c>
      <c r="H343" s="71">
        <v>1.05</v>
      </c>
      <c r="I343" s="72">
        <v>2.4</v>
      </c>
      <c r="J343" s="71">
        <v>14.42</v>
      </c>
      <c r="K343" s="71">
        <v>17.89</v>
      </c>
      <c r="L343" s="71">
        <v>5.95</v>
      </c>
      <c r="M343" s="71">
        <v>1.41</v>
      </c>
      <c r="N343" s="30" t="s">
        <v>112</v>
      </c>
    </row>
    <row r="344" spans="1:14">
      <c r="A344" s="73" t="s">
        <v>176</v>
      </c>
      <c r="B344" t="s">
        <v>105</v>
      </c>
      <c r="C344" t="s">
        <v>135</v>
      </c>
      <c r="D344" s="66" t="s">
        <v>108</v>
      </c>
      <c r="E344" s="71">
        <v>113.62</v>
      </c>
      <c r="F344" s="71">
        <v>44</v>
      </c>
      <c r="G344" s="71">
        <v>12.36</v>
      </c>
      <c r="H344" s="71">
        <v>1.1100000000000001</v>
      </c>
      <c r="I344" s="72">
        <v>5.16</v>
      </c>
      <c r="J344" s="71">
        <v>13.79</v>
      </c>
      <c r="K344" s="71">
        <v>13.26</v>
      </c>
      <c r="L344" s="71">
        <v>8.86</v>
      </c>
      <c r="M344" s="71">
        <v>1.36</v>
      </c>
      <c r="N344" s="30" t="s">
        <v>102</v>
      </c>
    </row>
    <row r="345" spans="1:14">
      <c r="A345" s="73" t="s">
        <v>175</v>
      </c>
      <c r="B345" t="s">
        <v>105</v>
      </c>
      <c r="C345" t="s">
        <v>135</v>
      </c>
      <c r="D345" s="66" t="s">
        <v>108</v>
      </c>
      <c r="E345" s="71">
        <v>117.15</v>
      </c>
      <c r="F345" s="71">
        <v>58</v>
      </c>
      <c r="G345" s="71">
        <v>12.38</v>
      </c>
      <c r="H345" s="71">
        <v>1.0900000000000001</v>
      </c>
      <c r="I345" s="72">
        <v>4.24</v>
      </c>
      <c r="J345" s="71">
        <v>13.59</v>
      </c>
      <c r="K345" s="71">
        <v>13.2</v>
      </c>
      <c r="L345" s="71">
        <v>8.92</v>
      </c>
      <c r="M345" s="71">
        <v>1.27</v>
      </c>
      <c r="N345" s="30" t="s">
        <v>102</v>
      </c>
    </row>
    <row r="346" spans="1:14">
      <c r="A346" s="73" t="s">
        <v>174</v>
      </c>
      <c r="B346" t="s">
        <v>105</v>
      </c>
      <c r="C346" t="s">
        <v>135</v>
      </c>
      <c r="D346" s="66" t="s">
        <v>103</v>
      </c>
      <c r="E346" s="71">
        <v>287.29000000000002</v>
      </c>
      <c r="F346" s="71">
        <v>70</v>
      </c>
      <c r="G346" s="71">
        <v>15.58</v>
      </c>
      <c r="H346" s="71">
        <v>1.1599999999999999</v>
      </c>
      <c r="I346" s="72">
        <v>0.23</v>
      </c>
      <c r="J346" s="71">
        <v>18.399999999999999</v>
      </c>
      <c r="K346" s="71">
        <v>19.55</v>
      </c>
      <c r="L346" s="71">
        <v>9.5500000000000007</v>
      </c>
      <c r="M346" s="71">
        <v>1.34</v>
      </c>
      <c r="N346" s="30" t="s">
        <v>107</v>
      </c>
    </row>
    <row r="347" spans="1:14">
      <c r="A347" s="73" t="s">
        <v>173</v>
      </c>
      <c r="B347" t="s">
        <v>105</v>
      </c>
      <c r="C347" t="s">
        <v>135</v>
      </c>
      <c r="D347" s="66" t="s">
        <v>103</v>
      </c>
      <c r="E347" s="71">
        <v>686.76</v>
      </c>
      <c r="F347" s="71">
        <v>65</v>
      </c>
      <c r="G347" s="71">
        <v>15.72</v>
      </c>
      <c r="H347" s="71">
        <v>1.08</v>
      </c>
      <c r="I347" s="72">
        <v>2.71</v>
      </c>
      <c r="J347" s="71">
        <v>16.72</v>
      </c>
      <c r="K347" s="71">
        <v>15.37</v>
      </c>
      <c r="L347" s="71">
        <v>8.1</v>
      </c>
      <c r="M347" s="71">
        <v>1.96</v>
      </c>
      <c r="N347" s="30" t="s">
        <v>112</v>
      </c>
    </row>
    <row r="348" spans="1:14">
      <c r="A348" s="73" t="s">
        <v>172</v>
      </c>
      <c r="B348" t="s">
        <v>105</v>
      </c>
      <c r="C348" t="s">
        <v>135</v>
      </c>
      <c r="D348" s="66" t="s">
        <v>108</v>
      </c>
      <c r="E348" s="71">
        <v>1128.8699999999999</v>
      </c>
      <c r="F348" s="71">
        <v>148</v>
      </c>
      <c r="G348" s="71">
        <v>12.84</v>
      </c>
      <c r="H348" s="71">
        <v>1.25</v>
      </c>
      <c r="I348" s="72">
        <v>2.98</v>
      </c>
      <c r="J348" s="71">
        <v>16.48</v>
      </c>
      <c r="K348" s="71">
        <v>16.239999999999998</v>
      </c>
      <c r="L348" s="71">
        <v>9.25</v>
      </c>
      <c r="M348" s="71">
        <v>0.81</v>
      </c>
      <c r="N348" s="30" t="s">
        <v>107</v>
      </c>
    </row>
    <row r="349" spans="1:14">
      <c r="A349" s="73" t="s">
        <v>171</v>
      </c>
      <c r="B349" t="s">
        <v>105</v>
      </c>
      <c r="C349" t="s">
        <v>135</v>
      </c>
      <c r="D349" s="66" t="s">
        <v>103</v>
      </c>
      <c r="E349" s="71">
        <v>27.75</v>
      </c>
      <c r="F349" s="71">
        <v>118</v>
      </c>
      <c r="G349" s="71">
        <v>13.76</v>
      </c>
      <c r="H349" s="71">
        <v>0.92</v>
      </c>
      <c r="I349" s="72">
        <v>0.41</v>
      </c>
      <c r="J349" s="71">
        <v>12.39</v>
      </c>
      <c r="K349" s="71">
        <v>9.9</v>
      </c>
      <c r="L349" s="71">
        <v>4.13</v>
      </c>
      <c r="M349" s="71">
        <v>1.49</v>
      </c>
      <c r="N349" s="30" t="s">
        <v>114</v>
      </c>
    </row>
    <row r="350" spans="1:14">
      <c r="A350" s="73" t="s">
        <v>170</v>
      </c>
      <c r="B350" t="s">
        <v>105</v>
      </c>
      <c r="C350" t="s">
        <v>135</v>
      </c>
      <c r="D350" s="66" t="s">
        <v>108</v>
      </c>
      <c r="E350" s="71">
        <v>1966.14</v>
      </c>
      <c r="F350" s="71">
        <v>98</v>
      </c>
      <c r="G350" s="71">
        <v>11.62</v>
      </c>
      <c r="H350" s="71">
        <v>1.5</v>
      </c>
      <c r="I350" s="72">
        <v>10.3</v>
      </c>
      <c r="J350" s="71">
        <v>18.16</v>
      </c>
      <c r="K350" s="71">
        <v>19.010000000000002</v>
      </c>
      <c r="L350" s="71">
        <v>10.02</v>
      </c>
      <c r="M350" s="71">
        <v>0.93</v>
      </c>
      <c r="N350" s="30" t="s">
        <v>169</v>
      </c>
    </row>
    <row r="351" spans="1:14">
      <c r="A351" s="73" t="s">
        <v>168</v>
      </c>
      <c r="B351" t="s">
        <v>105</v>
      </c>
      <c r="C351" t="s">
        <v>135</v>
      </c>
      <c r="D351" s="66" t="s">
        <v>103</v>
      </c>
      <c r="E351" s="71">
        <v>60.62</v>
      </c>
      <c r="F351" s="71">
        <v>20</v>
      </c>
      <c r="G351" s="71">
        <v>13.91</v>
      </c>
      <c r="H351" s="71">
        <v>1.03</v>
      </c>
      <c r="I351" s="72">
        <v>5.47</v>
      </c>
      <c r="J351" s="71">
        <v>13.83</v>
      </c>
      <c r="K351" s="71">
        <v>15.21</v>
      </c>
      <c r="L351" s="71">
        <v>10.75</v>
      </c>
      <c r="M351" s="71">
        <v>1.91</v>
      </c>
      <c r="N351" s="30" t="s">
        <v>107</v>
      </c>
    </row>
    <row r="352" spans="1:14">
      <c r="A352" s="73" t="s">
        <v>167</v>
      </c>
      <c r="B352" t="s">
        <v>105</v>
      </c>
      <c r="C352" t="s">
        <v>135</v>
      </c>
      <c r="D352" s="66" t="s">
        <v>108</v>
      </c>
      <c r="E352" s="71">
        <v>30.69</v>
      </c>
      <c r="F352" s="71">
        <v>58</v>
      </c>
      <c r="G352" s="71">
        <v>12.4</v>
      </c>
      <c r="H352" s="71">
        <v>0.56000000000000005</v>
      </c>
      <c r="I352" s="72">
        <v>-0.73</v>
      </c>
      <c r="J352" s="71">
        <v>6.37</v>
      </c>
      <c r="K352" s="71">
        <v>10.14</v>
      </c>
      <c r="L352" s="71">
        <v>6.88</v>
      </c>
      <c r="M352" s="71">
        <v>1.97</v>
      </c>
      <c r="N352" s="30" t="s">
        <v>112</v>
      </c>
    </row>
    <row r="353" spans="1:14">
      <c r="A353" s="73" t="s">
        <v>166</v>
      </c>
      <c r="B353" t="s">
        <v>105</v>
      </c>
      <c r="C353" t="s">
        <v>135</v>
      </c>
      <c r="D353" s="66" t="s">
        <v>103</v>
      </c>
      <c r="E353" s="71">
        <v>84.19</v>
      </c>
      <c r="F353" s="71">
        <v>284</v>
      </c>
      <c r="G353" s="71">
        <v>14.96</v>
      </c>
      <c r="H353" s="71">
        <v>1.05</v>
      </c>
      <c r="I353" s="72">
        <v>1.61</v>
      </c>
      <c r="J353" s="71">
        <v>15.75</v>
      </c>
      <c r="K353" s="71">
        <v>15.27</v>
      </c>
      <c r="L353" s="71">
        <v>8.02</v>
      </c>
      <c r="M353" s="71">
        <v>1.26</v>
      </c>
      <c r="N353" s="30" t="s">
        <v>112</v>
      </c>
    </row>
    <row r="354" spans="1:14">
      <c r="A354" s="73" t="s">
        <v>165</v>
      </c>
      <c r="B354" t="s">
        <v>105</v>
      </c>
      <c r="C354" t="s">
        <v>135</v>
      </c>
      <c r="D354" s="66" t="s">
        <v>108</v>
      </c>
      <c r="E354" s="71">
        <v>318.82</v>
      </c>
      <c r="F354" s="71">
        <v>31.59</v>
      </c>
      <c r="G354" s="71">
        <v>11.84</v>
      </c>
      <c r="H354" s="71">
        <v>1.02</v>
      </c>
      <c r="I354" s="72">
        <v>3.08</v>
      </c>
      <c r="J354" s="71">
        <v>12.02</v>
      </c>
      <c r="K354" s="71">
        <v>15.11</v>
      </c>
      <c r="L354" s="71">
        <v>8.52</v>
      </c>
      <c r="M354" s="71">
        <v>1.22</v>
      </c>
      <c r="N354" s="30" t="s">
        <v>102</v>
      </c>
    </row>
    <row r="355" spans="1:14">
      <c r="A355" s="73" t="s">
        <v>164</v>
      </c>
      <c r="B355" t="s">
        <v>105</v>
      </c>
      <c r="C355" t="s">
        <v>135</v>
      </c>
      <c r="D355" s="66" t="s">
        <v>103</v>
      </c>
      <c r="E355" s="71">
        <v>101.58</v>
      </c>
      <c r="F355" s="71">
        <v>125</v>
      </c>
      <c r="G355" s="71">
        <v>14.24</v>
      </c>
      <c r="H355" s="71">
        <v>1.02</v>
      </c>
      <c r="I355" s="72">
        <v>3.63</v>
      </c>
      <c r="J355" s="71">
        <v>14.39</v>
      </c>
      <c r="K355" s="71">
        <v>15.72</v>
      </c>
      <c r="L355" s="71">
        <v>8.1199999999999992</v>
      </c>
      <c r="M355" s="71">
        <v>1.46</v>
      </c>
      <c r="N355" s="30" t="s">
        <v>112</v>
      </c>
    </row>
    <row r="356" spans="1:14">
      <c r="A356" s="73" t="s">
        <v>163</v>
      </c>
      <c r="B356" t="s">
        <v>105</v>
      </c>
      <c r="C356" t="s">
        <v>135</v>
      </c>
      <c r="D356" s="66" t="s">
        <v>103</v>
      </c>
      <c r="E356" s="71">
        <v>233.42</v>
      </c>
      <c r="F356" s="71">
        <v>90</v>
      </c>
      <c r="G356" s="71">
        <v>13.33</v>
      </c>
      <c r="H356" s="71">
        <v>0.96</v>
      </c>
      <c r="I356" s="72">
        <v>6.78</v>
      </c>
      <c r="J356" s="71">
        <v>12.6</v>
      </c>
      <c r="K356" s="71">
        <v>13.82</v>
      </c>
      <c r="L356" s="71">
        <v>7.47</v>
      </c>
      <c r="M356" s="71">
        <v>1.45</v>
      </c>
      <c r="N356" s="30" t="s">
        <v>112</v>
      </c>
    </row>
    <row r="357" spans="1:14">
      <c r="A357" s="73" t="s">
        <v>162</v>
      </c>
      <c r="B357" t="s">
        <v>105</v>
      </c>
      <c r="C357" t="s">
        <v>135</v>
      </c>
      <c r="D357" s="66" t="s">
        <v>103</v>
      </c>
      <c r="E357" s="71">
        <v>46.35</v>
      </c>
      <c r="F357" s="71">
        <v>70</v>
      </c>
      <c r="G357" s="71">
        <v>16.829999999999998</v>
      </c>
      <c r="H357" s="71">
        <v>0.79</v>
      </c>
      <c r="I357" s="72">
        <v>-10.42</v>
      </c>
      <c r="J357" s="71">
        <v>12.65</v>
      </c>
      <c r="K357" s="71">
        <v>12.43</v>
      </c>
      <c r="L357" s="71">
        <v>2.91</v>
      </c>
      <c r="M357" s="71">
        <v>1.53</v>
      </c>
      <c r="N357" s="30" t="s">
        <v>114</v>
      </c>
    </row>
    <row r="358" spans="1:14">
      <c r="A358" s="73" t="s">
        <v>161</v>
      </c>
      <c r="B358" t="s">
        <v>105</v>
      </c>
      <c r="C358" t="s">
        <v>135</v>
      </c>
      <c r="D358" s="66" t="s">
        <v>103</v>
      </c>
      <c r="E358" s="71">
        <v>26.47</v>
      </c>
      <c r="F358" s="71">
        <v>71</v>
      </c>
      <c r="G358" s="71">
        <v>16.07</v>
      </c>
      <c r="H358" s="71">
        <v>0.92</v>
      </c>
      <c r="I358" s="72">
        <v>-14.05</v>
      </c>
      <c r="J358" s="71">
        <v>14.39</v>
      </c>
      <c r="K358" s="71">
        <v>12.74</v>
      </c>
      <c r="L358" s="71">
        <v>4.8099999999999996</v>
      </c>
      <c r="M358" s="71">
        <v>1.86</v>
      </c>
      <c r="N358" s="30" t="s">
        <v>114</v>
      </c>
    </row>
    <row r="359" spans="1:14">
      <c r="A359" s="73" t="s">
        <v>160</v>
      </c>
      <c r="B359" t="s">
        <v>105</v>
      </c>
      <c r="C359" t="s">
        <v>135</v>
      </c>
      <c r="D359" s="66" t="s">
        <v>103</v>
      </c>
      <c r="E359" s="71">
        <v>8.11</v>
      </c>
      <c r="F359" s="71">
        <v>134</v>
      </c>
      <c r="G359" s="71">
        <v>14.48</v>
      </c>
      <c r="H359" s="71">
        <v>0.86</v>
      </c>
      <c r="I359" s="72">
        <v>-4.26</v>
      </c>
      <c r="J359" s="71">
        <v>12.16</v>
      </c>
      <c r="K359" s="71">
        <v>15.01</v>
      </c>
      <c r="L359" s="71">
        <v>5.96</v>
      </c>
      <c r="M359" s="71">
        <v>2</v>
      </c>
      <c r="N359" s="30" t="s">
        <v>112</v>
      </c>
    </row>
    <row r="360" spans="1:14">
      <c r="A360" s="73" t="s">
        <v>159</v>
      </c>
      <c r="B360" t="s">
        <v>105</v>
      </c>
      <c r="C360" t="s">
        <v>135</v>
      </c>
      <c r="D360" s="66" t="s">
        <v>108</v>
      </c>
      <c r="E360" s="71">
        <v>96.01</v>
      </c>
      <c r="F360" s="71">
        <v>67</v>
      </c>
      <c r="G360" s="71">
        <v>12.76</v>
      </c>
      <c r="H360" s="71">
        <v>0.87</v>
      </c>
      <c r="I360" s="72">
        <v>-3.57</v>
      </c>
      <c r="J360" s="71">
        <v>10.83</v>
      </c>
      <c r="K360" s="71">
        <v>12.57</v>
      </c>
      <c r="L360" s="71">
        <v>4.83</v>
      </c>
      <c r="M360" s="71">
        <v>1.44</v>
      </c>
      <c r="N360" s="30" t="s">
        <v>112</v>
      </c>
    </row>
    <row r="361" spans="1:14">
      <c r="A361" s="73" t="s">
        <v>158</v>
      </c>
      <c r="B361" t="s">
        <v>105</v>
      </c>
      <c r="C361" t="s">
        <v>135</v>
      </c>
      <c r="D361" s="66" t="s">
        <v>108</v>
      </c>
      <c r="E361" s="71">
        <v>14.82</v>
      </c>
      <c r="F361" s="71">
        <v>654</v>
      </c>
      <c r="G361" s="71">
        <v>12.39</v>
      </c>
      <c r="H361" s="71">
        <v>1.1499999999999999</v>
      </c>
      <c r="I361" s="72">
        <v>4.3600000000000003</v>
      </c>
      <c r="J361" s="71">
        <v>14.39</v>
      </c>
      <c r="K361" s="71">
        <v>16.010000000000002</v>
      </c>
      <c r="L361" s="71">
        <v>7.48</v>
      </c>
      <c r="M361" s="71">
        <v>1.81</v>
      </c>
      <c r="N361" s="30" t="s">
        <v>102</v>
      </c>
    </row>
    <row r="362" spans="1:14">
      <c r="A362" s="73" t="s">
        <v>157</v>
      </c>
      <c r="B362" t="s">
        <v>105</v>
      </c>
      <c r="C362" t="s">
        <v>135</v>
      </c>
      <c r="D362" s="66" t="s">
        <v>103</v>
      </c>
      <c r="E362" s="71">
        <v>149.65</v>
      </c>
      <c r="F362" s="71">
        <v>57</v>
      </c>
      <c r="G362" s="71">
        <v>13.63</v>
      </c>
      <c r="H362" s="71">
        <v>1.1399999999999999</v>
      </c>
      <c r="I362" s="72">
        <v>1.26</v>
      </c>
      <c r="J362" s="71">
        <v>15.73</v>
      </c>
      <c r="K362" s="71">
        <v>16.600000000000001</v>
      </c>
      <c r="L362" s="71">
        <v>6.03</v>
      </c>
      <c r="M362" s="71">
        <v>1.24</v>
      </c>
      <c r="N362" s="30" t="s">
        <v>112</v>
      </c>
    </row>
    <row r="363" spans="1:14">
      <c r="A363" s="73" t="s">
        <v>156</v>
      </c>
      <c r="B363" t="s">
        <v>105</v>
      </c>
      <c r="C363" t="s">
        <v>135</v>
      </c>
      <c r="D363" s="66" t="s">
        <v>103</v>
      </c>
      <c r="E363" s="71">
        <v>39.35</v>
      </c>
      <c r="F363" s="71">
        <v>57</v>
      </c>
      <c r="G363" s="71">
        <v>13.62</v>
      </c>
      <c r="H363" s="71">
        <v>1.01</v>
      </c>
      <c r="I363" s="72">
        <v>-1.37</v>
      </c>
      <c r="J363" s="71">
        <v>13.74</v>
      </c>
      <c r="K363" s="71">
        <v>16.46</v>
      </c>
      <c r="L363" s="71">
        <v>6.86</v>
      </c>
      <c r="M363" s="71">
        <v>1.55</v>
      </c>
      <c r="N363" s="30" t="s">
        <v>102</v>
      </c>
    </row>
    <row r="364" spans="1:14">
      <c r="A364" s="73" t="s">
        <v>155</v>
      </c>
      <c r="B364" t="s">
        <v>105</v>
      </c>
      <c r="C364" t="s">
        <v>135</v>
      </c>
      <c r="D364" s="66" t="s">
        <v>103</v>
      </c>
      <c r="E364" s="71">
        <v>48.41</v>
      </c>
      <c r="F364" s="71">
        <v>46</v>
      </c>
      <c r="G364" s="71">
        <v>13.54</v>
      </c>
      <c r="H364" s="71">
        <v>0.96</v>
      </c>
      <c r="I364" s="72">
        <v>6.14</v>
      </c>
      <c r="J364" s="71">
        <v>12.91</v>
      </c>
      <c r="K364" s="71">
        <v>17.100000000000001</v>
      </c>
      <c r="L364" s="71">
        <v>8.52</v>
      </c>
      <c r="M364" s="71">
        <v>1.25</v>
      </c>
      <c r="N364" s="30" t="s">
        <v>107</v>
      </c>
    </row>
    <row r="365" spans="1:14">
      <c r="A365" s="73" t="s">
        <v>154</v>
      </c>
      <c r="B365" t="s">
        <v>105</v>
      </c>
      <c r="C365" t="s">
        <v>135</v>
      </c>
      <c r="D365" s="66" t="s">
        <v>103</v>
      </c>
      <c r="E365" s="71">
        <v>141.82</v>
      </c>
      <c r="F365" s="71">
        <v>90</v>
      </c>
      <c r="G365" s="71">
        <v>14.16</v>
      </c>
      <c r="H365" s="71">
        <v>0.94</v>
      </c>
      <c r="I365" s="72">
        <v>-4.58</v>
      </c>
      <c r="J365" s="71">
        <v>13.15</v>
      </c>
      <c r="K365" s="71">
        <v>14.84</v>
      </c>
      <c r="L365" s="71">
        <v>6.5</v>
      </c>
      <c r="M365" s="71">
        <v>1.3</v>
      </c>
      <c r="N365" s="30" t="s">
        <v>112</v>
      </c>
    </row>
    <row r="366" spans="1:14">
      <c r="A366" s="73" t="s">
        <v>153</v>
      </c>
      <c r="B366" t="s">
        <v>105</v>
      </c>
      <c r="C366" t="s">
        <v>135</v>
      </c>
      <c r="D366" s="66" t="s">
        <v>103</v>
      </c>
      <c r="E366" s="71">
        <v>202.51</v>
      </c>
      <c r="F366" s="71">
        <v>31</v>
      </c>
      <c r="G366" s="71">
        <v>13.15</v>
      </c>
      <c r="H366" s="71">
        <v>0.57999999999999996</v>
      </c>
      <c r="I366" s="72">
        <v>-4.8600000000000003</v>
      </c>
      <c r="J366" s="71">
        <v>7.09</v>
      </c>
      <c r="K366" s="71">
        <v>9.9700000000000006</v>
      </c>
      <c r="L366" s="71">
        <v>8.24</v>
      </c>
      <c r="M366" s="71">
        <v>1.51</v>
      </c>
      <c r="N366" s="30" t="s">
        <v>112</v>
      </c>
    </row>
    <row r="367" spans="1:14">
      <c r="A367" s="73" t="s">
        <v>152</v>
      </c>
      <c r="B367" t="s">
        <v>105</v>
      </c>
      <c r="C367" t="s">
        <v>135</v>
      </c>
      <c r="D367" s="66" t="s">
        <v>108</v>
      </c>
      <c r="E367" s="71">
        <v>341.83</v>
      </c>
      <c r="F367" s="71">
        <v>79</v>
      </c>
      <c r="G367" s="71">
        <v>11.99</v>
      </c>
      <c r="H367" s="71">
        <v>0.7</v>
      </c>
      <c r="I367" s="72">
        <v>-1.02</v>
      </c>
      <c r="J367" s="71">
        <v>8.06</v>
      </c>
      <c r="K367" s="71">
        <v>10.51</v>
      </c>
      <c r="L367" s="71">
        <v>7.99</v>
      </c>
      <c r="M367" s="71">
        <v>1.49</v>
      </c>
      <c r="N367" s="30" t="s">
        <v>112</v>
      </c>
    </row>
    <row r="368" spans="1:14">
      <c r="A368" s="73" t="s">
        <v>151</v>
      </c>
      <c r="B368" t="s">
        <v>105</v>
      </c>
      <c r="C368" t="s">
        <v>135</v>
      </c>
      <c r="D368" s="66" t="s">
        <v>108</v>
      </c>
      <c r="E368" s="71">
        <v>5290.75</v>
      </c>
      <c r="F368" s="71">
        <v>26</v>
      </c>
      <c r="G368" s="71">
        <v>12.73</v>
      </c>
      <c r="H368" s="71">
        <v>0.83</v>
      </c>
      <c r="I368" s="72">
        <v>-2.4500000000000002</v>
      </c>
      <c r="J368" s="71">
        <v>10.24</v>
      </c>
      <c r="K368" s="71">
        <v>12.06</v>
      </c>
      <c r="L368" s="71">
        <v>7.38</v>
      </c>
      <c r="M368" s="71">
        <v>1.26</v>
      </c>
      <c r="N368" s="30" t="s">
        <v>112</v>
      </c>
    </row>
    <row r="369" spans="1:21">
      <c r="A369" s="73" t="s">
        <v>150</v>
      </c>
      <c r="B369" t="s">
        <v>105</v>
      </c>
      <c r="C369" t="s">
        <v>135</v>
      </c>
      <c r="D369" s="66" t="s">
        <v>103</v>
      </c>
      <c r="E369" s="71">
        <v>872.64</v>
      </c>
      <c r="F369" s="71">
        <v>45</v>
      </c>
      <c r="G369" s="71">
        <v>13.91</v>
      </c>
      <c r="H369" s="71">
        <v>0.86</v>
      </c>
      <c r="I369" s="72">
        <v>3.2</v>
      </c>
      <c r="J369" s="71">
        <v>11.68</v>
      </c>
      <c r="K369" s="71">
        <v>11.7</v>
      </c>
      <c r="L369" s="71">
        <v>7.19</v>
      </c>
      <c r="M369" s="71">
        <v>1.49</v>
      </c>
      <c r="N369" s="30" t="s">
        <v>112</v>
      </c>
    </row>
    <row r="370" spans="1:21">
      <c r="A370" s="73" t="s">
        <v>149</v>
      </c>
      <c r="B370" t="s">
        <v>105</v>
      </c>
      <c r="C370" t="s">
        <v>135</v>
      </c>
      <c r="D370" s="66" t="s">
        <v>103</v>
      </c>
      <c r="E370" s="71">
        <v>42.79</v>
      </c>
      <c r="F370" s="71">
        <v>677</v>
      </c>
      <c r="G370" s="71">
        <v>13.32</v>
      </c>
      <c r="H370" s="71">
        <v>1.03</v>
      </c>
      <c r="I370" s="72">
        <v>4.53</v>
      </c>
      <c r="J370" s="71">
        <v>13.68</v>
      </c>
      <c r="K370" s="71">
        <v>15.72</v>
      </c>
      <c r="L370" s="71">
        <v>7.29</v>
      </c>
      <c r="M370" s="71">
        <v>1.52</v>
      </c>
      <c r="N370" s="30" t="s">
        <v>102</v>
      </c>
    </row>
    <row r="371" spans="1:21">
      <c r="A371" s="73" t="s">
        <v>148</v>
      </c>
      <c r="B371" t="s">
        <v>105</v>
      </c>
      <c r="C371" t="s">
        <v>135</v>
      </c>
      <c r="D371" s="66" t="s">
        <v>108</v>
      </c>
      <c r="E371" s="71">
        <v>237.73</v>
      </c>
      <c r="F371" s="71">
        <v>17</v>
      </c>
      <c r="G371" s="71">
        <v>12.83</v>
      </c>
      <c r="H371" s="71">
        <v>1.19</v>
      </c>
      <c r="I371" s="72">
        <v>5.77</v>
      </c>
      <c r="J371" s="71">
        <v>15.55</v>
      </c>
      <c r="K371" s="71">
        <v>15.24</v>
      </c>
      <c r="L371" s="71">
        <v>6.66</v>
      </c>
      <c r="M371" s="71">
        <v>1.27</v>
      </c>
      <c r="N371" s="30" t="s">
        <v>102</v>
      </c>
    </row>
    <row r="372" spans="1:21">
      <c r="A372" s="73" t="s">
        <v>147</v>
      </c>
      <c r="B372" t="s">
        <v>105</v>
      </c>
      <c r="C372" t="s">
        <v>135</v>
      </c>
      <c r="D372" s="66" t="s">
        <v>103</v>
      </c>
      <c r="E372" s="71">
        <v>15.78</v>
      </c>
      <c r="F372" s="71">
        <v>152</v>
      </c>
      <c r="G372" s="71">
        <v>17.73</v>
      </c>
      <c r="H372" s="71">
        <v>0.17</v>
      </c>
      <c r="I372" s="72">
        <v>-10.76</v>
      </c>
      <c r="J372" s="71">
        <v>1.53</v>
      </c>
      <c r="K372" s="71">
        <v>5.12</v>
      </c>
      <c r="L372" s="71">
        <v>0.94</v>
      </c>
      <c r="M372" s="71">
        <v>2.25</v>
      </c>
      <c r="N372" s="30" t="s">
        <v>114</v>
      </c>
    </row>
    <row r="373" spans="1:21">
      <c r="A373" s="73" t="s">
        <v>146</v>
      </c>
      <c r="B373" t="s">
        <v>105</v>
      </c>
      <c r="C373" t="s">
        <v>135</v>
      </c>
      <c r="D373" s="66" t="s">
        <v>103</v>
      </c>
      <c r="E373" s="71">
        <v>152.47999999999999</v>
      </c>
      <c r="F373" s="71">
        <v>75.510000000000005</v>
      </c>
      <c r="G373" s="71">
        <v>17.55</v>
      </c>
      <c r="H373" s="71">
        <v>0.62</v>
      </c>
      <c r="I373" s="72">
        <v>0.56999999999999995</v>
      </c>
      <c r="J373" s="71">
        <v>9.94</v>
      </c>
      <c r="K373" s="71">
        <v>10.49</v>
      </c>
      <c r="L373" s="71">
        <v>9.18</v>
      </c>
      <c r="M373" s="71">
        <v>1.47</v>
      </c>
      <c r="N373" s="30" t="s">
        <v>112</v>
      </c>
    </row>
    <row r="374" spans="1:21">
      <c r="A374" s="73" t="s">
        <v>145</v>
      </c>
      <c r="B374" t="s">
        <v>105</v>
      </c>
      <c r="C374" t="s">
        <v>135</v>
      </c>
      <c r="D374" s="66" t="s">
        <v>103</v>
      </c>
      <c r="E374" s="71">
        <v>104.84</v>
      </c>
      <c r="F374" s="71">
        <v>78</v>
      </c>
      <c r="G374" s="71">
        <v>13.69</v>
      </c>
      <c r="H374" s="71">
        <v>0.97</v>
      </c>
      <c r="I374" s="72">
        <v>-4.24</v>
      </c>
      <c r="J374" s="71">
        <v>13.31</v>
      </c>
      <c r="K374" s="71">
        <v>15.42</v>
      </c>
      <c r="L374" s="71">
        <v>8.1</v>
      </c>
      <c r="M374" s="71">
        <v>1.4</v>
      </c>
      <c r="N374" s="30" t="s">
        <v>102</v>
      </c>
    </row>
    <row r="375" spans="1:21">
      <c r="A375" s="73" t="s">
        <v>144</v>
      </c>
      <c r="B375" t="s">
        <v>105</v>
      </c>
      <c r="C375" t="s">
        <v>135</v>
      </c>
      <c r="D375" s="66" t="s">
        <v>103</v>
      </c>
      <c r="E375" s="71">
        <v>58.32</v>
      </c>
      <c r="F375" s="71">
        <v>127</v>
      </c>
      <c r="G375" s="71">
        <v>14.36</v>
      </c>
      <c r="H375" s="71">
        <v>0.91</v>
      </c>
      <c r="I375" s="72">
        <v>-0.33</v>
      </c>
      <c r="J375" s="71">
        <v>12.86</v>
      </c>
      <c r="K375" s="71">
        <v>14.82</v>
      </c>
      <c r="L375" s="71">
        <v>8.0299999999999994</v>
      </c>
      <c r="M375" s="71">
        <v>1.25</v>
      </c>
      <c r="N375" s="30" t="s">
        <v>102</v>
      </c>
    </row>
    <row r="376" spans="1:21">
      <c r="A376" s="73" t="s">
        <v>143</v>
      </c>
      <c r="B376" t="s">
        <v>105</v>
      </c>
      <c r="C376" t="s">
        <v>135</v>
      </c>
      <c r="D376" s="66" t="s">
        <v>108</v>
      </c>
      <c r="E376" s="71">
        <v>977.87</v>
      </c>
      <c r="F376" s="71">
        <v>26</v>
      </c>
      <c r="G376" s="71">
        <v>11.14</v>
      </c>
      <c r="H376" s="71">
        <v>1.33</v>
      </c>
      <c r="I376" s="72">
        <v>10.41</v>
      </c>
      <c r="J376" s="71">
        <v>15.25</v>
      </c>
      <c r="K376" s="71">
        <v>17.2</v>
      </c>
      <c r="L376" s="71">
        <v>7.52</v>
      </c>
      <c r="M376" s="71">
        <v>1.18</v>
      </c>
      <c r="N376" s="30" t="s">
        <v>107</v>
      </c>
    </row>
    <row r="377" spans="1:21">
      <c r="A377" s="73" t="s">
        <v>142</v>
      </c>
      <c r="B377" t="s">
        <v>105</v>
      </c>
      <c r="C377" t="s">
        <v>135</v>
      </c>
      <c r="D377" s="66" t="s">
        <v>103</v>
      </c>
      <c r="E377" s="71">
        <v>298.95</v>
      </c>
      <c r="F377" s="71">
        <v>26</v>
      </c>
      <c r="G377" s="71">
        <v>14.2</v>
      </c>
      <c r="H377" s="71">
        <v>0.96</v>
      </c>
      <c r="I377" s="72">
        <v>-3.08</v>
      </c>
      <c r="J377" s="71">
        <v>13.4</v>
      </c>
      <c r="K377" s="71">
        <v>14.94</v>
      </c>
      <c r="L377" s="71">
        <v>6.79</v>
      </c>
      <c r="M377" s="71">
        <v>1.9</v>
      </c>
      <c r="N377" s="30" t="s">
        <v>102</v>
      </c>
    </row>
    <row r="378" spans="1:21">
      <c r="A378" s="73" t="s">
        <v>141</v>
      </c>
      <c r="B378" t="s">
        <v>105</v>
      </c>
      <c r="C378" t="s">
        <v>135</v>
      </c>
      <c r="D378" s="66" t="s">
        <v>108</v>
      </c>
      <c r="E378" s="71">
        <v>150.35</v>
      </c>
      <c r="F378" s="71">
        <v>71</v>
      </c>
      <c r="G378" s="71">
        <v>12.72</v>
      </c>
      <c r="H378" s="71">
        <v>1.21</v>
      </c>
      <c r="I378" s="72">
        <v>0.75</v>
      </c>
      <c r="J378" s="71">
        <v>15.74</v>
      </c>
      <c r="K378" s="71">
        <v>12.95</v>
      </c>
      <c r="L378" s="71">
        <v>9.48</v>
      </c>
      <c r="M378" s="71">
        <v>1.95</v>
      </c>
      <c r="N378" s="30" t="s">
        <v>102</v>
      </c>
    </row>
    <row r="379" spans="1:21">
      <c r="A379" s="73" t="s">
        <v>140</v>
      </c>
      <c r="B379" t="s">
        <v>105</v>
      </c>
      <c r="C379" t="s">
        <v>135</v>
      </c>
      <c r="D379" s="66" t="s">
        <v>108</v>
      </c>
      <c r="E379" s="71">
        <v>273.70999999999998</v>
      </c>
      <c r="F379" s="71">
        <v>50</v>
      </c>
      <c r="G379" s="71">
        <v>11.35</v>
      </c>
      <c r="H379" s="71">
        <v>1.42</v>
      </c>
      <c r="I379" s="72">
        <v>7.56</v>
      </c>
      <c r="J379" s="71">
        <v>16.68</v>
      </c>
      <c r="K379" s="71">
        <v>16.13</v>
      </c>
      <c r="L379" s="71">
        <v>7.08</v>
      </c>
      <c r="M379" s="71">
        <v>1.2</v>
      </c>
      <c r="N379" s="30" t="s">
        <v>102</v>
      </c>
    </row>
    <row r="380" spans="1:21">
      <c r="A380" s="73" t="s">
        <v>139</v>
      </c>
      <c r="B380" t="s">
        <v>105</v>
      </c>
      <c r="C380" t="s">
        <v>135</v>
      </c>
      <c r="D380" s="66" t="s">
        <v>103</v>
      </c>
      <c r="E380" s="71">
        <v>103.24</v>
      </c>
      <c r="F380" s="71">
        <v>38</v>
      </c>
      <c r="G380" s="71">
        <v>14.4</v>
      </c>
      <c r="H380" s="71">
        <v>0.9</v>
      </c>
      <c r="I380" s="72">
        <v>-0.89</v>
      </c>
      <c r="J380" s="71">
        <v>12.73</v>
      </c>
      <c r="K380" s="71">
        <v>15.63</v>
      </c>
      <c r="L380" s="71">
        <v>6.41</v>
      </c>
      <c r="M380" s="71">
        <v>1.49</v>
      </c>
      <c r="N380" s="30" t="s">
        <v>112</v>
      </c>
    </row>
    <row r="381" spans="1:21">
      <c r="A381" s="73" t="s">
        <v>138</v>
      </c>
      <c r="B381" t="s">
        <v>105</v>
      </c>
      <c r="C381" t="s">
        <v>135</v>
      </c>
      <c r="D381" s="66" t="s">
        <v>108</v>
      </c>
      <c r="E381" s="71">
        <v>94.56</v>
      </c>
      <c r="F381" s="71">
        <v>15</v>
      </c>
      <c r="G381" s="71">
        <v>12.95</v>
      </c>
      <c r="H381" s="71">
        <v>0.97</v>
      </c>
      <c r="I381" s="72">
        <v>3.95</v>
      </c>
      <c r="J381" s="71">
        <v>12.48</v>
      </c>
      <c r="K381" s="71">
        <v>13.51</v>
      </c>
      <c r="L381" s="71">
        <v>8.7100000000000009</v>
      </c>
      <c r="M381" s="71">
        <v>1.25</v>
      </c>
      <c r="N381" s="30" t="s">
        <v>102</v>
      </c>
    </row>
    <row r="382" spans="1:21">
      <c r="A382" s="73" t="s">
        <v>137</v>
      </c>
      <c r="B382" t="s">
        <v>105</v>
      </c>
      <c r="C382" t="s">
        <v>135</v>
      </c>
      <c r="D382" s="66" t="s">
        <v>103</v>
      </c>
      <c r="E382" s="71">
        <v>480.46</v>
      </c>
      <c r="F382" s="71">
        <v>91</v>
      </c>
      <c r="G382" s="71">
        <v>13.48</v>
      </c>
      <c r="H382" s="71">
        <v>1.29</v>
      </c>
      <c r="I382" s="72">
        <v>-0.56000000000000005</v>
      </c>
      <c r="J382" s="71">
        <v>17.86</v>
      </c>
      <c r="K382" s="71">
        <v>13.21</v>
      </c>
      <c r="L382" s="71">
        <v>6.5</v>
      </c>
      <c r="M382" s="71">
        <v>1.5</v>
      </c>
      <c r="N382" s="30" t="s">
        <v>102</v>
      </c>
    </row>
    <row r="383" spans="1:21" ht="17" thickBot="1">
      <c r="A383" s="73" t="s">
        <v>136</v>
      </c>
      <c r="B383" t="s">
        <v>105</v>
      </c>
      <c r="C383" t="s">
        <v>135</v>
      </c>
      <c r="D383" s="66" t="s">
        <v>108</v>
      </c>
      <c r="E383" s="71">
        <v>28.11</v>
      </c>
      <c r="F383" s="71">
        <v>88</v>
      </c>
      <c r="G383" s="71">
        <v>12.96</v>
      </c>
      <c r="H383" s="71">
        <v>1.1499999999999999</v>
      </c>
      <c r="I383" s="72">
        <v>4.97</v>
      </c>
      <c r="J383" s="71">
        <v>15.08</v>
      </c>
      <c r="K383" s="71">
        <v>16.39</v>
      </c>
      <c r="L383" s="71">
        <v>7.68</v>
      </c>
      <c r="M383" s="71">
        <v>1.5</v>
      </c>
      <c r="N383" s="30" t="s">
        <v>102</v>
      </c>
    </row>
    <row r="384" spans="1:21">
      <c r="A384" s="73" t="s">
        <v>134</v>
      </c>
      <c r="B384" t="s">
        <v>105</v>
      </c>
      <c r="C384" t="s">
        <v>104</v>
      </c>
      <c r="D384" s="66" t="s">
        <v>103</v>
      </c>
      <c r="E384" s="71">
        <v>5434.31</v>
      </c>
      <c r="F384" s="71">
        <v>73</v>
      </c>
      <c r="G384" s="71">
        <v>13.19</v>
      </c>
      <c r="H384" s="71">
        <v>1.1000000000000001</v>
      </c>
      <c r="I384" s="72">
        <v>4.0999999999999996</v>
      </c>
      <c r="J384" s="71">
        <v>14.66</v>
      </c>
      <c r="K384" s="71">
        <v>14.77</v>
      </c>
      <c r="L384" s="71">
        <v>7.56</v>
      </c>
      <c r="M384" s="71">
        <v>1.2</v>
      </c>
      <c r="N384" s="30" t="s">
        <v>102</v>
      </c>
      <c r="S384" s="99" t="s">
        <v>587</v>
      </c>
      <c r="T384" s="99" t="s">
        <v>8</v>
      </c>
      <c r="U384" s="99" t="s">
        <v>25</v>
      </c>
    </row>
    <row r="385" spans="1:21">
      <c r="A385" s="73" t="s">
        <v>133</v>
      </c>
      <c r="B385" t="s">
        <v>105</v>
      </c>
      <c r="C385" t="s">
        <v>104</v>
      </c>
      <c r="D385" s="66" t="s">
        <v>108</v>
      </c>
      <c r="E385" s="71">
        <v>260</v>
      </c>
      <c r="F385" s="71">
        <v>18</v>
      </c>
      <c r="G385" s="71">
        <v>12.02</v>
      </c>
      <c r="H385" s="71">
        <v>1.25</v>
      </c>
      <c r="I385" s="72">
        <v>5.22</v>
      </c>
      <c r="J385" s="71">
        <v>15.36</v>
      </c>
      <c r="K385" s="71">
        <v>14.03</v>
      </c>
      <c r="L385" s="71">
        <v>8.0500000000000007</v>
      </c>
      <c r="M385" s="71">
        <v>1.35</v>
      </c>
      <c r="N385" s="30" t="s">
        <v>102</v>
      </c>
      <c r="S385" s="106">
        <v>-15.01</v>
      </c>
      <c r="T385" s="95">
        <v>0</v>
      </c>
      <c r="U385" s="96">
        <v>0</v>
      </c>
    </row>
    <row r="386" spans="1:21">
      <c r="A386" s="73" t="s">
        <v>132</v>
      </c>
      <c r="B386" t="s">
        <v>105</v>
      </c>
      <c r="C386" t="s">
        <v>104</v>
      </c>
      <c r="D386" s="66" t="s">
        <v>103</v>
      </c>
      <c r="E386" s="71">
        <v>83.91</v>
      </c>
      <c r="F386" s="71">
        <v>89</v>
      </c>
      <c r="G386" s="71">
        <v>13.92</v>
      </c>
      <c r="H386" s="71">
        <v>1.05</v>
      </c>
      <c r="I386" s="72">
        <v>3.28</v>
      </c>
      <c r="J386" s="71">
        <v>14.7</v>
      </c>
      <c r="K386" s="71">
        <v>15.04</v>
      </c>
      <c r="L386" s="71">
        <v>5.09</v>
      </c>
      <c r="M386" s="71">
        <v>1.4</v>
      </c>
      <c r="N386" s="30" t="s">
        <v>112</v>
      </c>
      <c r="S386" s="106">
        <v>-10.01</v>
      </c>
      <c r="T386" s="95">
        <v>4</v>
      </c>
      <c r="U386" s="96">
        <v>9.8280098280098278E-3</v>
      </c>
    </row>
    <row r="387" spans="1:21">
      <c r="A387" s="73" t="s">
        <v>131</v>
      </c>
      <c r="B387" t="s">
        <v>105</v>
      </c>
      <c r="C387" t="s">
        <v>104</v>
      </c>
      <c r="D387" s="66" t="s">
        <v>103</v>
      </c>
      <c r="E387" s="71">
        <v>928.53</v>
      </c>
      <c r="F387" s="71">
        <v>17</v>
      </c>
      <c r="G387" s="71">
        <v>13.25</v>
      </c>
      <c r="H387" s="71">
        <v>0.87</v>
      </c>
      <c r="I387" s="72">
        <v>0.99</v>
      </c>
      <c r="J387" s="71">
        <v>11.33</v>
      </c>
      <c r="K387" s="71">
        <v>10.38</v>
      </c>
      <c r="L387" s="71">
        <v>7.49</v>
      </c>
      <c r="M387" s="71">
        <v>1.22</v>
      </c>
      <c r="N387" s="30" t="s">
        <v>112</v>
      </c>
      <c r="S387" s="106">
        <v>-5.01</v>
      </c>
      <c r="T387" s="95">
        <v>5</v>
      </c>
      <c r="U387" s="96">
        <v>2.2113022113022112E-2</v>
      </c>
    </row>
    <row r="388" spans="1:21">
      <c r="A388" s="73" t="s">
        <v>130</v>
      </c>
      <c r="B388" t="s">
        <v>105</v>
      </c>
      <c r="C388" t="s">
        <v>104</v>
      </c>
      <c r="D388" s="66" t="s">
        <v>103</v>
      </c>
      <c r="E388" s="71">
        <v>145</v>
      </c>
      <c r="F388" s="71">
        <v>35.75</v>
      </c>
      <c r="G388" s="71">
        <v>13.18</v>
      </c>
      <c r="H388" s="71">
        <v>1.18</v>
      </c>
      <c r="I388" s="72">
        <v>4.9800000000000004</v>
      </c>
      <c r="J388" s="71">
        <v>14.63</v>
      </c>
      <c r="K388" s="71">
        <v>12.43</v>
      </c>
      <c r="L388" s="71">
        <v>9.19</v>
      </c>
      <c r="M388" s="71">
        <v>1.29</v>
      </c>
      <c r="N388" s="30" t="s">
        <v>107</v>
      </c>
      <c r="S388" s="106">
        <v>-0.01</v>
      </c>
      <c r="T388" s="95">
        <v>25</v>
      </c>
      <c r="U388" s="96">
        <v>8.3538083538083535E-2</v>
      </c>
    </row>
    <row r="389" spans="1:21">
      <c r="A389" s="73" t="s">
        <v>129</v>
      </c>
      <c r="B389" t="s">
        <v>105</v>
      </c>
      <c r="C389" t="s">
        <v>104</v>
      </c>
      <c r="D389" s="66" t="s">
        <v>108</v>
      </c>
      <c r="E389" s="71">
        <v>692.29</v>
      </c>
      <c r="F389" s="71">
        <v>73</v>
      </c>
      <c r="G389" s="71">
        <v>11.71</v>
      </c>
      <c r="H389" s="71">
        <v>1.1000000000000001</v>
      </c>
      <c r="I389" s="72">
        <v>3.99</v>
      </c>
      <c r="J389" s="71">
        <v>12.92</v>
      </c>
      <c r="K389" s="71">
        <v>13.48</v>
      </c>
      <c r="L389" s="71">
        <v>7.63</v>
      </c>
      <c r="M389" s="71">
        <v>1.29</v>
      </c>
      <c r="N389" s="30" t="s">
        <v>102</v>
      </c>
      <c r="S389" s="106">
        <v>4.99</v>
      </c>
      <c r="T389" s="95">
        <v>76</v>
      </c>
      <c r="U389" s="96">
        <v>0.27027027027027029</v>
      </c>
    </row>
    <row r="390" spans="1:21">
      <c r="A390" s="73" t="s">
        <v>128</v>
      </c>
      <c r="B390" t="s">
        <v>105</v>
      </c>
      <c r="C390" t="s">
        <v>104</v>
      </c>
      <c r="D390" s="66" t="s">
        <v>108</v>
      </c>
      <c r="E390" s="71">
        <v>1121.08</v>
      </c>
      <c r="F390" s="71">
        <v>35</v>
      </c>
      <c r="G390" s="71">
        <v>12.36</v>
      </c>
      <c r="H390" s="71">
        <v>0.99</v>
      </c>
      <c r="I390" s="72">
        <v>0.15</v>
      </c>
      <c r="J390" s="71">
        <v>12.23</v>
      </c>
      <c r="K390" s="71">
        <v>11.12</v>
      </c>
      <c r="L390" s="71">
        <v>8.66</v>
      </c>
      <c r="M390" s="71">
        <v>1.39</v>
      </c>
      <c r="N390" s="30" t="s">
        <v>102</v>
      </c>
      <c r="S390" s="106">
        <v>9.99</v>
      </c>
      <c r="T390" s="95">
        <v>145</v>
      </c>
      <c r="U390" s="96">
        <v>0.62653562653562656</v>
      </c>
    </row>
    <row r="391" spans="1:21">
      <c r="A391" s="73" t="s">
        <v>127</v>
      </c>
      <c r="B391" t="s">
        <v>105</v>
      </c>
      <c r="C391" t="s">
        <v>104</v>
      </c>
      <c r="D391" s="66" t="s">
        <v>103</v>
      </c>
      <c r="E391" s="71">
        <v>1080.5</v>
      </c>
      <c r="F391" s="71">
        <v>32</v>
      </c>
      <c r="G391" s="71">
        <v>13</v>
      </c>
      <c r="H391" s="71">
        <v>0.88</v>
      </c>
      <c r="I391" s="72">
        <v>-1.32</v>
      </c>
      <c r="J391" s="71">
        <v>11.14</v>
      </c>
      <c r="K391" s="71">
        <v>11.52</v>
      </c>
      <c r="L391" s="71">
        <v>6.35</v>
      </c>
      <c r="M391" s="71">
        <v>1.08</v>
      </c>
      <c r="N391" s="30" t="s">
        <v>112</v>
      </c>
      <c r="S391" s="106">
        <v>14.99</v>
      </c>
      <c r="T391" s="95">
        <v>131</v>
      </c>
      <c r="U391" s="96">
        <v>0.94840294840294836</v>
      </c>
    </row>
    <row r="392" spans="1:21">
      <c r="A392" s="73" t="s">
        <v>126</v>
      </c>
      <c r="B392" t="s">
        <v>105</v>
      </c>
      <c r="C392" t="s">
        <v>104</v>
      </c>
      <c r="D392" s="66" t="s">
        <v>108</v>
      </c>
      <c r="E392" s="71">
        <v>134.18</v>
      </c>
      <c r="F392" s="71">
        <v>62</v>
      </c>
      <c r="G392" s="71">
        <v>12.39</v>
      </c>
      <c r="H392" s="71">
        <v>1.02</v>
      </c>
      <c r="I392" s="72">
        <v>3.3</v>
      </c>
      <c r="J392" s="71">
        <v>12.68</v>
      </c>
      <c r="K392" s="71">
        <v>16.18</v>
      </c>
      <c r="L392" s="71">
        <v>6.16</v>
      </c>
      <c r="M392" s="71">
        <v>1.51</v>
      </c>
      <c r="N392" s="30" t="s">
        <v>107</v>
      </c>
      <c r="S392" s="106">
        <v>19.989999999999998</v>
      </c>
      <c r="T392" s="95">
        <v>20</v>
      </c>
      <c r="U392" s="96">
        <v>0.99754299754299758</v>
      </c>
    </row>
    <row r="393" spans="1:21">
      <c r="A393" s="73" t="s">
        <v>125</v>
      </c>
      <c r="B393" t="s">
        <v>105</v>
      </c>
      <c r="C393" t="s">
        <v>104</v>
      </c>
      <c r="D393" s="66" t="s">
        <v>103</v>
      </c>
      <c r="E393" s="71">
        <v>1572</v>
      </c>
      <c r="F393" s="71">
        <v>40</v>
      </c>
      <c r="G393" s="71">
        <v>13.2</v>
      </c>
      <c r="H393" s="71">
        <v>1.1499999999999999</v>
      </c>
      <c r="I393" s="72">
        <v>4.46</v>
      </c>
      <c r="J393" s="71">
        <v>15.43</v>
      </c>
      <c r="K393" s="71">
        <v>15.18</v>
      </c>
      <c r="L393" s="71">
        <v>7.56</v>
      </c>
      <c r="M393" s="71">
        <v>1.33</v>
      </c>
      <c r="N393" s="30" t="s">
        <v>102</v>
      </c>
      <c r="S393" s="106">
        <v>24.99</v>
      </c>
      <c r="T393" s="95">
        <v>1</v>
      </c>
      <c r="U393" s="96">
        <v>1</v>
      </c>
    </row>
    <row r="394" spans="1:21" ht="17" thickBot="1">
      <c r="A394" s="73" t="s">
        <v>124</v>
      </c>
      <c r="B394" t="s">
        <v>105</v>
      </c>
      <c r="C394" t="s">
        <v>104</v>
      </c>
      <c r="D394" s="66" t="s">
        <v>103</v>
      </c>
      <c r="E394" s="71">
        <v>2772.47</v>
      </c>
      <c r="F394" s="71">
        <v>20.7</v>
      </c>
      <c r="G394" s="71">
        <v>13.04</v>
      </c>
      <c r="H394" s="71">
        <v>1.1200000000000001</v>
      </c>
      <c r="I394" s="72">
        <v>7.94</v>
      </c>
      <c r="J394" s="71">
        <v>14.74</v>
      </c>
      <c r="K394" s="71">
        <v>15.44</v>
      </c>
      <c r="L394" s="71">
        <v>8.16</v>
      </c>
      <c r="M394" s="71">
        <v>1.01</v>
      </c>
      <c r="N394" s="30" t="s">
        <v>107</v>
      </c>
      <c r="S394" s="97" t="s">
        <v>582</v>
      </c>
      <c r="T394" s="97">
        <v>0</v>
      </c>
      <c r="U394" s="98">
        <v>1</v>
      </c>
    </row>
    <row r="395" spans="1:21">
      <c r="A395" s="73" t="s">
        <v>123</v>
      </c>
      <c r="B395" t="s">
        <v>105</v>
      </c>
      <c r="C395" t="s">
        <v>104</v>
      </c>
      <c r="D395" s="66" t="s">
        <v>108</v>
      </c>
      <c r="E395" s="71">
        <v>1694.55</v>
      </c>
      <c r="F395" s="71">
        <v>62</v>
      </c>
      <c r="G395" s="71">
        <v>10.42</v>
      </c>
      <c r="H395" s="71">
        <v>1.1399999999999999</v>
      </c>
      <c r="I395" s="72">
        <v>6.72</v>
      </c>
      <c r="J395" s="71">
        <v>12.06</v>
      </c>
      <c r="K395" s="71">
        <v>11.17</v>
      </c>
      <c r="L395" s="71">
        <v>8.73</v>
      </c>
      <c r="M395" s="71">
        <v>0.83</v>
      </c>
      <c r="N395" s="30" t="s">
        <v>107</v>
      </c>
    </row>
    <row r="396" spans="1:21">
      <c r="A396" s="73" t="s">
        <v>122</v>
      </c>
      <c r="B396" t="s">
        <v>105</v>
      </c>
      <c r="C396" t="s">
        <v>104</v>
      </c>
      <c r="D396" s="66" t="s">
        <v>108</v>
      </c>
      <c r="E396" s="71">
        <v>66.040000000000006</v>
      </c>
      <c r="F396" s="71">
        <v>64.2</v>
      </c>
      <c r="G396" s="71">
        <v>11.02</v>
      </c>
      <c r="H396" s="71">
        <v>1.29</v>
      </c>
      <c r="I396" s="72">
        <v>-7.52</v>
      </c>
      <c r="J396" s="71">
        <v>14.59</v>
      </c>
      <c r="K396" s="71">
        <v>14.38</v>
      </c>
      <c r="L396" s="71">
        <v>6.24</v>
      </c>
      <c r="M396" s="71">
        <v>1.76</v>
      </c>
      <c r="N396" s="30" t="s">
        <v>102</v>
      </c>
    </row>
    <row r="397" spans="1:21">
      <c r="A397" s="73" t="s">
        <v>121</v>
      </c>
      <c r="B397" t="s">
        <v>105</v>
      </c>
      <c r="C397" t="s">
        <v>104</v>
      </c>
      <c r="D397" s="66" t="s">
        <v>108</v>
      </c>
      <c r="E397" s="71">
        <v>19.71</v>
      </c>
      <c r="F397" s="71">
        <v>413</v>
      </c>
      <c r="G397" s="71">
        <v>12.93</v>
      </c>
      <c r="H397" s="71">
        <v>1.05</v>
      </c>
      <c r="I397" s="72">
        <v>3.11</v>
      </c>
      <c r="J397" s="71">
        <v>13.04</v>
      </c>
      <c r="K397" s="71">
        <v>13.84</v>
      </c>
      <c r="L397" s="71">
        <v>6.06</v>
      </c>
      <c r="M397" s="71">
        <v>1.8</v>
      </c>
      <c r="N397" s="30" t="s">
        <v>102</v>
      </c>
    </row>
    <row r="398" spans="1:21">
      <c r="A398" s="73" t="s">
        <v>120</v>
      </c>
      <c r="B398" t="s">
        <v>105</v>
      </c>
      <c r="C398" t="s">
        <v>104</v>
      </c>
      <c r="D398" s="66" t="s">
        <v>108</v>
      </c>
      <c r="E398" s="71">
        <v>325.74</v>
      </c>
      <c r="F398" s="71">
        <v>68</v>
      </c>
      <c r="G398" s="71">
        <v>11.76</v>
      </c>
      <c r="H398" s="71">
        <v>1.2</v>
      </c>
      <c r="I398" s="72">
        <v>2.52</v>
      </c>
      <c r="J398" s="71">
        <v>14.34</v>
      </c>
      <c r="K398" s="71">
        <v>14.45</v>
      </c>
      <c r="L398" s="71">
        <v>5.36</v>
      </c>
      <c r="M398" s="71">
        <v>1.41</v>
      </c>
      <c r="N398" s="30" t="s">
        <v>112</v>
      </c>
    </row>
    <row r="399" spans="1:21">
      <c r="A399" s="73" t="s">
        <v>119</v>
      </c>
      <c r="B399" t="s">
        <v>105</v>
      </c>
      <c r="C399" t="s">
        <v>104</v>
      </c>
      <c r="D399" s="66" t="s">
        <v>108</v>
      </c>
      <c r="E399" s="71">
        <v>75.010000000000005</v>
      </c>
      <c r="F399" s="71">
        <v>0</v>
      </c>
      <c r="G399" s="71">
        <v>12.08</v>
      </c>
      <c r="H399" s="71">
        <v>1.07</v>
      </c>
      <c r="I399" s="72">
        <v>4.41</v>
      </c>
      <c r="J399" s="71">
        <v>10.88</v>
      </c>
      <c r="K399" s="71">
        <v>11.01</v>
      </c>
      <c r="L399" s="71">
        <v>6.66</v>
      </c>
      <c r="M399" s="71">
        <v>1.27</v>
      </c>
      <c r="N399" s="30" t="s">
        <v>102</v>
      </c>
    </row>
    <row r="400" spans="1:21">
      <c r="A400" s="73" t="s">
        <v>118</v>
      </c>
      <c r="B400" t="s">
        <v>105</v>
      </c>
      <c r="C400" t="s">
        <v>104</v>
      </c>
      <c r="D400" s="66" t="s">
        <v>103</v>
      </c>
      <c r="E400" s="71">
        <v>2146.92</v>
      </c>
      <c r="F400" s="71">
        <v>39</v>
      </c>
      <c r="G400" s="71">
        <v>14.24</v>
      </c>
      <c r="H400" s="71">
        <v>0.98</v>
      </c>
      <c r="I400" s="72">
        <v>-3.95</v>
      </c>
      <c r="J400" s="71">
        <v>13.89</v>
      </c>
      <c r="K400" s="71">
        <v>14.31</v>
      </c>
      <c r="L400" s="71">
        <v>7.75</v>
      </c>
      <c r="M400" s="71">
        <v>1.48</v>
      </c>
      <c r="N400" s="30" t="s">
        <v>112</v>
      </c>
    </row>
    <row r="401" spans="1:14">
      <c r="A401" s="73" t="s">
        <v>117</v>
      </c>
      <c r="B401" t="s">
        <v>105</v>
      </c>
      <c r="C401" t="s">
        <v>104</v>
      </c>
      <c r="D401" s="66" t="s">
        <v>103</v>
      </c>
      <c r="E401" s="71">
        <v>802.03</v>
      </c>
      <c r="F401" s="71">
        <v>51</v>
      </c>
      <c r="G401" s="71">
        <v>13.36</v>
      </c>
      <c r="H401" s="71">
        <v>0.56999999999999995</v>
      </c>
      <c r="I401" s="72">
        <v>-0.46</v>
      </c>
      <c r="J401" s="71">
        <v>6.99</v>
      </c>
      <c r="K401" s="71">
        <v>6.67</v>
      </c>
      <c r="L401" s="71">
        <v>7.91</v>
      </c>
      <c r="M401" s="71">
        <v>1.48</v>
      </c>
      <c r="N401" s="30" t="s">
        <v>112</v>
      </c>
    </row>
    <row r="402" spans="1:14">
      <c r="A402" s="73" t="s">
        <v>116</v>
      </c>
      <c r="B402" t="s">
        <v>105</v>
      </c>
      <c r="C402" t="s">
        <v>104</v>
      </c>
      <c r="D402" s="66" t="s">
        <v>103</v>
      </c>
      <c r="E402" s="71">
        <v>19.29</v>
      </c>
      <c r="F402" s="71">
        <v>506</v>
      </c>
      <c r="G402" s="71">
        <v>13.18</v>
      </c>
      <c r="H402" s="71">
        <v>1.01</v>
      </c>
      <c r="I402" s="72">
        <v>4.03</v>
      </c>
      <c r="J402" s="71">
        <v>13.29</v>
      </c>
      <c r="K402" s="71">
        <v>11.94</v>
      </c>
      <c r="L402" s="71">
        <v>6.08</v>
      </c>
      <c r="M402" s="71">
        <v>1.56</v>
      </c>
      <c r="N402" s="30" t="s">
        <v>112</v>
      </c>
    </row>
    <row r="403" spans="1:14">
      <c r="A403" s="73" t="s">
        <v>115</v>
      </c>
      <c r="B403" t="s">
        <v>105</v>
      </c>
      <c r="C403" t="s">
        <v>104</v>
      </c>
      <c r="D403" s="66" t="s">
        <v>103</v>
      </c>
      <c r="E403" s="71">
        <v>20.010000000000002</v>
      </c>
      <c r="F403" s="71">
        <v>658</v>
      </c>
      <c r="G403" s="71">
        <v>15.36</v>
      </c>
      <c r="H403" s="71">
        <v>0.8</v>
      </c>
      <c r="I403" s="72">
        <v>-2.7</v>
      </c>
      <c r="J403" s="71">
        <v>12.47</v>
      </c>
      <c r="K403" s="71">
        <v>11.15</v>
      </c>
      <c r="L403" s="71">
        <v>4.1500000000000004</v>
      </c>
      <c r="M403" s="71">
        <v>1.53</v>
      </c>
      <c r="N403" s="30" t="s">
        <v>114</v>
      </c>
    </row>
    <row r="404" spans="1:14">
      <c r="A404" s="73" t="s">
        <v>113</v>
      </c>
      <c r="B404" t="s">
        <v>105</v>
      </c>
      <c r="C404" t="s">
        <v>104</v>
      </c>
      <c r="D404" s="66" t="s">
        <v>108</v>
      </c>
      <c r="E404" s="71">
        <v>460.63</v>
      </c>
      <c r="F404" s="71">
        <v>40</v>
      </c>
      <c r="G404" s="71">
        <v>11.55</v>
      </c>
      <c r="H404" s="71">
        <v>1.08</v>
      </c>
      <c r="I404" s="72">
        <v>3.69</v>
      </c>
      <c r="J404" s="71">
        <v>12.54</v>
      </c>
      <c r="K404" s="71">
        <v>11.46</v>
      </c>
      <c r="L404" s="71">
        <v>5.6</v>
      </c>
      <c r="M404" s="71">
        <v>1.37</v>
      </c>
      <c r="N404" s="30" t="s">
        <v>112</v>
      </c>
    </row>
    <row r="405" spans="1:14">
      <c r="A405" s="73" t="s">
        <v>111</v>
      </c>
      <c r="B405" t="s">
        <v>105</v>
      </c>
      <c r="C405" t="s">
        <v>104</v>
      </c>
      <c r="D405" s="66" t="s">
        <v>103</v>
      </c>
      <c r="E405" s="71">
        <v>97.16</v>
      </c>
      <c r="F405" s="71">
        <v>32</v>
      </c>
      <c r="G405" s="71">
        <v>13.57</v>
      </c>
      <c r="H405" s="71">
        <v>0.86</v>
      </c>
      <c r="I405" s="72">
        <v>0.84</v>
      </c>
      <c r="J405" s="71">
        <v>11.36</v>
      </c>
      <c r="K405" s="71">
        <v>13.67</v>
      </c>
      <c r="L405" s="71">
        <v>9.02</v>
      </c>
      <c r="M405" s="71">
        <v>1.35</v>
      </c>
      <c r="N405" s="30" t="s">
        <v>102</v>
      </c>
    </row>
    <row r="406" spans="1:14">
      <c r="A406" s="73" t="s">
        <v>110</v>
      </c>
      <c r="B406" t="s">
        <v>105</v>
      </c>
      <c r="C406" t="s">
        <v>104</v>
      </c>
      <c r="D406" s="66" t="s">
        <v>108</v>
      </c>
      <c r="E406" s="71">
        <v>1862.39</v>
      </c>
      <c r="F406" s="71">
        <v>44</v>
      </c>
      <c r="G406" s="71">
        <v>11.56</v>
      </c>
      <c r="H406" s="71">
        <v>1.34</v>
      </c>
      <c r="I406" s="72">
        <v>3.15</v>
      </c>
      <c r="J406" s="71">
        <v>15.97</v>
      </c>
      <c r="K406" s="71">
        <v>17.329999999999998</v>
      </c>
      <c r="L406" s="71">
        <v>8.7899999999999991</v>
      </c>
      <c r="M406" s="71">
        <v>1.57</v>
      </c>
      <c r="N406" s="30" t="s">
        <v>102</v>
      </c>
    </row>
    <row r="407" spans="1:14">
      <c r="A407" s="73" t="s">
        <v>109</v>
      </c>
      <c r="B407" t="s">
        <v>105</v>
      </c>
      <c r="C407" t="s">
        <v>104</v>
      </c>
      <c r="D407" s="66" t="s">
        <v>108</v>
      </c>
      <c r="E407" s="71">
        <v>1172.08</v>
      </c>
      <c r="F407" s="71">
        <v>121</v>
      </c>
      <c r="G407" s="71">
        <v>12.83</v>
      </c>
      <c r="H407" s="71">
        <v>1.23</v>
      </c>
      <c r="I407" s="72">
        <v>9.7899999999999991</v>
      </c>
      <c r="J407" s="71">
        <v>16.170000000000002</v>
      </c>
      <c r="K407" s="71">
        <v>16.38</v>
      </c>
      <c r="L407" s="71">
        <v>8.91</v>
      </c>
      <c r="M407" s="71">
        <v>1.51</v>
      </c>
      <c r="N407" s="30" t="s">
        <v>107</v>
      </c>
    </row>
    <row r="408" spans="1:14">
      <c r="A408" s="70" t="s">
        <v>106</v>
      </c>
      <c r="B408" s="61" t="s">
        <v>105</v>
      </c>
      <c r="C408" s="61" t="s">
        <v>104</v>
      </c>
      <c r="D408" s="69" t="s">
        <v>103</v>
      </c>
      <c r="E408" s="67">
        <v>29.01</v>
      </c>
      <c r="F408" s="67">
        <v>60</v>
      </c>
      <c r="G408" s="67">
        <v>13.54</v>
      </c>
      <c r="H408" s="67">
        <v>1.25</v>
      </c>
      <c r="I408" s="68">
        <v>6.96</v>
      </c>
      <c r="J408" s="67">
        <v>17.36</v>
      </c>
      <c r="K408" s="67">
        <v>14.87</v>
      </c>
      <c r="L408" s="67">
        <v>7.42</v>
      </c>
      <c r="M408" s="67">
        <v>1.5</v>
      </c>
      <c r="N408" s="33" t="s">
        <v>102</v>
      </c>
    </row>
  </sheetData>
  <sortState xmlns:xlrd2="http://schemas.microsoft.com/office/spreadsheetml/2017/richdata2" ref="S385:S393">
    <sortCondition ref="S38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F0446-A976-4F7B-90A5-12E60D531232}">
  <dimension ref="B1:L36"/>
  <sheetViews>
    <sheetView topLeftCell="A17" zoomScale="120" zoomScaleNormal="120" workbookViewId="0">
      <selection activeCell="C22" sqref="C22"/>
    </sheetView>
  </sheetViews>
  <sheetFormatPr baseColWidth="10" defaultColWidth="8.83203125" defaultRowHeight="19"/>
  <cols>
    <col min="1" max="1" width="3.5" style="1" customWidth="1"/>
    <col min="2" max="2" width="19.83203125" style="1" customWidth="1"/>
    <col min="3" max="3" width="13.6640625" style="1" bestFit="1" customWidth="1"/>
    <col min="4" max="15" width="9" style="1"/>
    <col min="16" max="16384" width="8.83203125" style="1"/>
  </cols>
  <sheetData>
    <row r="1" spans="2:12">
      <c r="B1" s="6" t="s">
        <v>78</v>
      </c>
    </row>
    <row r="2" spans="2:12">
      <c r="B2" s="9" t="s">
        <v>79</v>
      </c>
    </row>
    <row r="3" spans="2:12">
      <c r="B3" s="9" t="s">
        <v>80</v>
      </c>
    </row>
    <row r="4" spans="2:12">
      <c r="B4" s="9" t="s">
        <v>81</v>
      </c>
    </row>
    <row r="5" spans="2:12">
      <c r="B5" s="9"/>
    </row>
    <row r="7" spans="2:12">
      <c r="B7" s="6" t="s">
        <v>27</v>
      </c>
    </row>
    <row r="8" spans="2:12" ht="20" thickBot="1">
      <c r="B8" s="6"/>
    </row>
    <row r="9" spans="2:12" ht="22" thickTop="1" thickBot="1">
      <c r="B9" s="10"/>
      <c r="C9" s="11" t="s">
        <v>0</v>
      </c>
      <c r="D9" s="11" t="s">
        <v>1</v>
      </c>
      <c r="E9" s="11" t="s">
        <v>2</v>
      </c>
      <c r="G9" s="49" t="s">
        <v>26</v>
      </c>
    </row>
    <row r="10" spans="2:12" ht="21" thickBot="1">
      <c r="B10" s="12" t="s">
        <v>3</v>
      </c>
      <c r="C10" s="13">
        <v>170</v>
      </c>
      <c r="D10" s="13">
        <v>20</v>
      </c>
      <c r="E10" s="13">
        <v>190</v>
      </c>
      <c r="H10" s="7"/>
      <c r="I10" s="2"/>
    </row>
    <row r="11" spans="2:12" ht="23" customHeight="1" thickBot="1">
      <c r="B11" s="14" t="s">
        <v>4</v>
      </c>
      <c r="C11" s="15">
        <v>100</v>
      </c>
      <c r="D11" s="15">
        <v>40</v>
      </c>
      <c r="E11" s="22">
        <v>140</v>
      </c>
      <c r="I11" s="2"/>
    </row>
    <row r="12" spans="2:12" ht="21" thickBot="1">
      <c r="B12" s="12" t="s">
        <v>5</v>
      </c>
      <c r="C12" s="13">
        <v>65</v>
      </c>
      <c r="D12" s="13">
        <v>5</v>
      </c>
      <c r="E12" s="13">
        <v>70</v>
      </c>
      <c r="K12" s="9"/>
    </row>
    <row r="13" spans="2:12" ht="21" thickBot="1">
      <c r="B13" s="14" t="s">
        <v>2</v>
      </c>
      <c r="C13" s="15">
        <f>SUM(C10:C12)</f>
        <v>335</v>
      </c>
      <c r="D13" s="15">
        <v>65</v>
      </c>
      <c r="E13" s="15">
        <f>SUM(E10:E12)</f>
        <v>400</v>
      </c>
      <c r="L13" s="2"/>
    </row>
    <row r="15" spans="2:12">
      <c r="B15" s="6" t="s">
        <v>28</v>
      </c>
      <c r="L15" s="2"/>
    </row>
    <row r="16" spans="2:12" ht="20" thickBot="1"/>
    <row r="17" spans="2:11" ht="22" thickTop="1" thickBot="1">
      <c r="B17" s="10"/>
      <c r="C17" s="16" t="s">
        <v>0</v>
      </c>
      <c r="D17" s="16" t="s">
        <v>1</v>
      </c>
      <c r="E17" s="16" t="s">
        <v>2</v>
      </c>
      <c r="G17" s="50" t="s">
        <v>89</v>
      </c>
    </row>
    <row r="18" spans="2:11" ht="21" thickBot="1">
      <c r="B18" s="12" t="s">
        <v>3</v>
      </c>
      <c r="C18" s="19">
        <f>(170/400)*100</f>
        <v>42.5</v>
      </c>
      <c r="D18" s="19"/>
      <c r="E18" s="19"/>
      <c r="G18" s="1" t="s">
        <v>88</v>
      </c>
      <c r="K18" s="9"/>
    </row>
    <row r="19" spans="2:11" ht="26" customHeight="1" thickBot="1">
      <c r="B19" s="14" t="s">
        <v>4</v>
      </c>
      <c r="C19" s="23">
        <f>(C11/400)*100</f>
        <v>25</v>
      </c>
      <c r="D19" s="20"/>
      <c r="E19" s="20"/>
    </row>
    <row r="20" spans="2:11" ht="21" thickBot="1">
      <c r="B20" s="12" t="s">
        <v>5</v>
      </c>
      <c r="C20" s="19">
        <f>(C12/400)*100</f>
        <v>16.25</v>
      </c>
      <c r="D20" s="19"/>
      <c r="E20" s="19"/>
      <c r="G20" s="36" t="s">
        <v>82</v>
      </c>
    </row>
    <row r="21" spans="2:11" ht="21" thickBot="1">
      <c r="B21" s="14" t="s">
        <v>2</v>
      </c>
      <c r="C21" s="20">
        <f>(335/400)*100</f>
        <v>83.75</v>
      </c>
      <c r="D21" s="20"/>
      <c r="E21" s="20"/>
    </row>
    <row r="22" spans="2:11">
      <c r="C22" s="1" t="s">
        <v>588</v>
      </c>
      <c r="G22" s="37" t="s">
        <v>83</v>
      </c>
    </row>
    <row r="23" spans="2:11">
      <c r="B23" s="6" t="s">
        <v>90</v>
      </c>
    </row>
    <row r="24" spans="2:11" ht="20" thickBot="1">
      <c r="G24" s="37" t="s">
        <v>84</v>
      </c>
    </row>
    <row r="25" spans="2:11" ht="22" thickTop="1" thickBot="1">
      <c r="B25" s="10"/>
      <c r="C25" s="16" t="s">
        <v>0</v>
      </c>
      <c r="D25" s="16" t="s">
        <v>1</v>
      </c>
      <c r="E25" s="16" t="s">
        <v>2</v>
      </c>
    </row>
    <row r="26" spans="2:11" ht="21" thickBot="1">
      <c r="B26" s="12" t="s">
        <v>3</v>
      </c>
      <c r="C26" s="19"/>
      <c r="D26" s="19"/>
      <c r="E26" s="19"/>
      <c r="G26" s="37" t="s">
        <v>85</v>
      </c>
    </row>
    <row r="27" spans="2:11" ht="21" thickBot="1">
      <c r="B27" s="14" t="s">
        <v>4</v>
      </c>
      <c r="C27" s="20"/>
      <c r="D27" s="20"/>
      <c r="E27" s="20"/>
      <c r="G27" s="38"/>
    </row>
    <row r="28" spans="2:11" ht="21" thickBot="1">
      <c r="B28" s="12" t="s">
        <v>5</v>
      </c>
      <c r="C28" s="19"/>
      <c r="D28" s="19"/>
      <c r="E28" s="19"/>
      <c r="G28" s="37" t="s">
        <v>87</v>
      </c>
    </row>
    <row r="29" spans="2:11" ht="20" thickBot="1">
      <c r="B29" s="15"/>
      <c r="C29" s="20"/>
      <c r="D29" s="20"/>
      <c r="E29" s="20"/>
    </row>
    <row r="30" spans="2:11">
      <c r="G30" s="1" t="s">
        <v>86</v>
      </c>
    </row>
    <row r="31" spans="2:11" ht="20" thickBot="1">
      <c r="B31" s="6" t="s">
        <v>91</v>
      </c>
    </row>
    <row r="32" spans="2:11" ht="22" thickTop="1" thickBot="1">
      <c r="B32" s="10"/>
      <c r="C32" s="16" t="s">
        <v>0</v>
      </c>
      <c r="D32" s="16" t="s">
        <v>1</v>
      </c>
      <c r="E32" s="16"/>
    </row>
    <row r="33" spans="2:5" ht="21" thickBot="1">
      <c r="B33" s="12" t="s">
        <v>3</v>
      </c>
      <c r="C33" s="21"/>
      <c r="D33" s="21"/>
      <c r="E33" s="19"/>
    </row>
    <row r="34" spans="2:5" ht="24" customHeight="1" thickBot="1">
      <c r="B34" s="14" t="s">
        <v>4</v>
      </c>
      <c r="C34" s="20"/>
      <c r="D34" s="20"/>
      <c r="E34" s="20"/>
    </row>
    <row r="35" spans="2:5" ht="21" thickBot="1">
      <c r="B35" s="12" t="s">
        <v>5</v>
      </c>
      <c r="C35" s="21"/>
      <c r="D35" s="21"/>
      <c r="E35" s="19"/>
    </row>
    <row r="36" spans="2:5" ht="21" thickBot="1">
      <c r="B36" s="14" t="s">
        <v>2</v>
      </c>
      <c r="C36" s="20"/>
      <c r="D36" s="20"/>
      <c r="E36" s="20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B9E8-EC2E-CB48-AF97-42646FE431EC}">
  <dimension ref="A1:E32"/>
  <sheetViews>
    <sheetView zoomScale="140" zoomScaleNormal="140" workbookViewId="0">
      <selection activeCell="H7" sqref="H7"/>
    </sheetView>
  </sheetViews>
  <sheetFormatPr baseColWidth="10" defaultColWidth="8.83203125" defaultRowHeight="16"/>
  <cols>
    <col min="1" max="1" width="11.33203125" style="30" customWidth="1"/>
    <col min="2" max="2" width="21.6640625" style="30" customWidth="1"/>
    <col min="3" max="3" width="18.1640625" style="30" customWidth="1"/>
    <col min="4" max="4" width="20.5" style="30" customWidth="1"/>
    <col min="5" max="5" width="59.1640625" customWidth="1"/>
  </cols>
  <sheetData>
    <row r="1" spans="1:5">
      <c r="A1" s="27" t="s">
        <v>30</v>
      </c>
      <c r="B1" s="28" t="s">
        <v>31</v>
      </c>
      <c r="C1" s="27" t="s">
        <v>32</v>
      </c>
      <c r="D1" s="27" t="s">
        <v>33</v>
      </c>
      <c r="E1" s="29" t="s">
        <v>34</v>
      </c>
    </row>
    <row r="2" spans="1:5">
      <c r="A2" s="30" t="s">
        <v>35</v>
      </c>
      <c r="B2" s="31">
        <v>24298</v>
      </c>
      <c r="C2" s="30">
        <v>73</v>
      </c>
      <c r="D2" s="30">
        <v>85</v>
      </c>
      <c r="E2" t="s">
        <v>36</v>
      </c>
    </row>
    <row r="3" spans="1:5">
      <c r="A3" s="30" t="s">
        <v>37</v>
      </c>
      <c r="B3" s="31">
        <v>8651</v>
      </c>
      <c r="C3" s="30">
        <v>53</v>
      </c>
      <c r="D3" s="30">
        <v>82</v>
      </c>
      <c r="E3" t="s">
        <v>38</v>
      </c>
    </row>
    <row r="4" spans="1:5">
      <c r="A4" s="30" t="s">
        <v>39</v>
      </c>
      <c r="B4" s="31">
        <v>23273</v>
      </c>
      <c r="C4" s="30">
        <v>63</v>
      </c>
      <c r="D4" s="30">
        <v>62</v>
      </c>
    </row>
    <row r="5" spans="1:5">
      <c r="A5" s="30" t="s">
        <v>40</v>
      </c>
      <c r="B5" s="31">
        <v>17326</v>
      </c>
      <c r="C5" s="30">
        <v>62</v>
      </c>
      <c r="D5" s="30">
        <v>68</v>
      </c>
      <c r="E5" t="s">
        <v>41</v>
      </c>
    </row>
    <row r="6" spans="1:5">
      <c r="A6" s="30" t="s">
        <v>42</v>
      </c>
      <c r="B6" s="31">
        <v>11639</v>
      </c>
      <c r="C6" s="30">
        <v>47</v>
      </c>
      <c r="D6" s="30">
        <v>83</v>
      </c>
      <c r="E6" t="s">
        <v>43</v>
      </c>
    </row>
    <row r="7" spans="1:5">
      <c r="A7" s="30" t="s">
        <v>44</v>
      </c>
      <c r="B7" s="31">
        <v>10998</v>
      </c>
      <c r="C7" s="30">
        <v>42</v>
      </c>
      <c r="D7" s="30">
        <v>87</v>
      </c>
    </row>
    <row r="8" spans="1:5">
      <c r="A8" s="30" t="s">
        <v>45</v>
      </c>
      <c r="B8" s="31">
        <v>23160</v>
      </c>
      <c r="C8" s="30">
        <v>55</v>
      </c>
      <c r="D8" s="30">
        <v>86</v>
      </c>
      <c r="E8" t="s">
        <v>46</v>
      </c>
    </row>
    <row r="9" spans="1:5">
      <c r="A9" s="30" t="s">
        <v>47</v>
      </c>
      <c r="B9" s="31">
        <v>6597</v>
      </c>
      <c r="C9" s="30">
        <v>42</v>
      </c>
      <c r="D9" s="30">
        <v>93</v>
      </c>
      <c r="E9" t="s">
        <v>48</v>
      </c>
    </row>
    <row r="10" spans="1:5">
      <c r="A10" s="30" t="s">
        <v>49</v>
      </c>
      <c r="B10" s="31">
        <v>11868</v>
      </c>
      <c r="C10" s="30">
        <v>63</v>
      </c>
      <c r="D10" s="30">
        <v>58</v>
      </c>
    </row>
    <row r="11" spans="1:5">
      <c r="A11" s="30" t="s">
        <v>50</v>
      </c>
      <c r="B11" s="31">
        <v>14136</v>
      </c>
      <c r="C11" s="30">
        <v>45</v>
      </c>
      <c r="D11" s="30">
        <v>77</v>
      </c>
      <c r="E11" t="s">
        <v>51</v>
      </c>
    </row>
    <row r="12" spans="1:5">
      <c r="A12" s="30" t="s">
        <v>52</v>
      </c>
      <c r="B12" s="31">
        <v>5295</v>
      </c>
      <c r="C12" s="30">
        <v>43</v>
      </c>
      <c r="D12" s="30">
        <v>80</v>
      </c>
      <c r="E12" t="s">
        <v>53</v>
      </c>
    </row>
    <row r="13" spans="1:5">
      <c r="A13" s="30" t="s">
        <v>54</v>
      </c>
      <c r="B13" s="31">
        <v>22363</v>
      </c>
      <c r="C13" s="30">
        <v>62</v>
      </c>
      <c r="D13" s="30">
        <v>83</v>
      </c>
    </row>
    <row r="14" spans="1:5">
      <c r="A14" s="30" t="s">
        <v>55</v>
      </c>
      <c r="B14" s="31">
        <v>22534</v>
      </c>
      <c r="C14" s="30">
        <v>76</v>
      </c>
      <c r="D14" s="30">
        <v>87</v>
      </c>
      <c r="E14" s="35" t="s">
        <v>74</v>
      </c>
    </row>
    <row r="15" spans="1:5">
      <c r="A15" s="30" t="s">
        <v>56</v>
      </c>
      <c r="B15" s="31">
        <v>12776</v>
      </c>
      <c r="C15" s="30">
        <v>57</v>
      </c>
      <c r="D15" s="30">
        <v>81</v>
      </c>
      <c r="E15" s="35" t="s">
        <v>75</v>
      </c>
    </row>
    <row r="16" spans="1:5">
      <c r="A16" s="30" t="s">
        <v>57</v>
      </c>
      <c r="B16" s="31">
        <v>4593</v>
      </c>
      <c r="C16" s="30">
        <v>38</v>
      </c>
      <c r="D16" s="30">
        <v>79</v>
      </c>
      <c r="E16" s="32"/>
    </row>
    <row r="17" spans="1:5">
      <c r="A17" s="30" t="s">
        <v>58</v>
      </c>
      <c r="B17" s="31">
        <v>18453</v>
      </c>
      <c r="C17" s="30">
        <v>67</v>
      </c>
      <c r="D17" s="30">
        <v>88</v>
      </c>
      <c r="E17" s="32" t="s">
        <v>76</v>
      </c>
    </row>
    <row r="18" spans="1:5">
      <c r="A18" s="30" t="s">
        <v>59</v>
      </c>
      <c r="B18" s="31">
        <v>14987</v>
      </c>
      <c r="C18" s="30">
        <v>51</v>
      </c>
      <c r="D18" s="30">
        <v>82</v>
      </c>
      <c r="E18" s="35" t="s">
        <v>77</v>
      </c>
    </row>
    <row r="19" spans="1:5">
      <c r="A19" s="30" t="s">
        <v>60</v>
      </c>
      <c r="B19" s="31">
        <v>11557</v>
      </c>
      <c r="C19" s="30">
        <v>46</v>
      </c>
      <c r="D19" s="30">
        <v>84</v>
      </c>
    </row>
    <row r="20" spans="1:5">
      <c r="A20" s="30" t="s">
        <v>61</v>
      </c>
      <c r="B20" s="31">
        <v>17390</v>
      </c>
      <c r="C20" s="30">
        <v>50</v>
      </c>
      <c r="D20" s="30">
        <v>83</v>
      </c>
    </row>
    <row r="21" spans="1:5">
      <c r="A21" s="30" t="s">
        <v>62</v>
      </c>
      <c r="B21" s="31">
        <v>7783</v>
      </c>
      <c r="C21" s="30">
        <v>34</v>
      </c>
      <c r="D21" s="30">
        <v>80</v>
      </c>
    </row>
    <row r="22" spans="1:5">
      <c r="A22" s="30" t="s">
        <v>63</v>
      </c>
      <c r="B22" s="31">
        <v>12507</v>
      </c>
      <c r="C22" s="30">
        <v>41</v>
      </c>
      <c r="D22" s="30">
        <v>74</v>
      </c>
      <c r="E22" s="32"/>
    </row>
    <row r="23" spans="1:5">
      <c r="A23" s="30" t="s">
        <v>64</v>
      </c>
      <c r="B23" s="31">
        <v>5450</v>
      </c>
      <c r="C23" s="30">
        <v>20</v>
      </c>
      <c r="D23" s="30">
        <v>65</v>
      </c>
      <c r="E23" s="32"/>
    </row>
    <row r="24" spans="1:5">
      <c r="A24" s="30" t="s">
        <v>65</v>
      </c>
      <c r="B24" s="31">
        <v>10870</v>
      </c>
      <c r="C24" s="30">
        <v>50</v>
      </c>
      <c r="D24" s="30">
        <v>78</v>
      </c>
      <c r="E24" s="32"/>
    </row>
    <row r="25" spans="1:5">
      <c r="A25" s="30" t="s">
        <v>66</v>
      </c>
      <c r="B25" s="31">
        <v>9635</v>
      </c>
      <c r="C25" s="30">
        <v>24</v>
      </c>
      <c r="D25" s="30">
        <v>86</v>
      </c>
    </row>
    <row r="26" spans="1:5">
      <c r="A26" s="30" t="s">
        <v>67</v>
      </c>
      <c r="B26" s="31">
        <v>3167</v>
      </c>
      <c r="C26" s="30">
        <v>11</v>
      </c>
      <c r="D26" s="30">
        <v>76</v>
      </c>
    </row>
    <row r="27" spans="1:5">
      <c r="A27" s="30" t="s">
        <v>68</v>
      </c>
      <c r="B27" s="31">
        <v>4029</v>
      </c>
      <c r="C27" s="30">
        <v>21</v>
      </c>
      <c r="D27" s="30">
        <v>72</v>
      </c>
    </row>
    <row r="28" spans="1:5">
      <c r="A28" s="30" t="s">
        <v>69</v>
      </c>
      <c r="B28" s="31">
        <v>3009</v>
      </c>
      <c r="C28" s="30">
        <v>29</v>
      </c>
      <c r="D28" s="30">
        <v>88</v>
      </c>
    </row>
    <row r="29" spans="1:5">
      <c r="A29" s="30" t="s">
        <v>70</v>
      </c>
      <c r="B29" s="31">
        <v>2243</v>
      </c>
      <c r="C29" s="30">
        <v>28</v>
      </c>
      <c r="D29" s="30">
        <v>87</v>
      </c>
    </row>
    <row r="30" spans="1:5">
      <c r="A30" s="30" t="s">
        <v>71</v>
      </c>
      <c r="B30" s="31">
        <v>1834</v>
      </c>
      <c r="C30" s="30">
        <v>19</v>
      </c>
      <c r="D30" s="30">
        <v>79</v>
      </c>
    </row>
    <row r="31" spans="1:5">
      <c r="A31" s="30" t="s">
        <v>72</v>
      </c>
      <c r="B31" s="31">
        <v>1681</v>
      </c>
      <c r="C31" s="30">
        <v>15</v>
      </c>
      <c r="D31" s="30">
        <v>74</v>
      </c>
    </row>
    <row r="32" spans="1:5">
      <c r="A32" s="33" t="s">
        <v>73</v>
      </c>
      <c r="B32" s="34">
        <v>5746</v>
      </c>
      <c r="C32" s="33">
        <v>39</v>
      </c>
      <c r="D32" s="33">
        <v>82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Ex-Temperatures</vt:lpstr>
      <vt:lpstr>Ex-Utility</vt:lpstr>
      <vt:lpstr>Ex-OnlineShopping</vt:lpstr>
      <vt:lpstr>Sheet2</vt:lpstr>
      <vt:lpstr>WS-RetirementFunds</vt:lpstr>
      <vt:lpstr>Ex-Invoices</vt:lpstr>
      <vt:lpstr>Scatter-SocialMedia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dcterms:created xsi:type="dcterms:W3CDTF">2018-09-03T13:38:51Z</dcterms:created>
  <dcterms:modified xsi:type="dcterms:W3CDTF">2021-09-09T15:15:32Z</dcterms:modified>
</cp:coreProperties>
</file>