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lg14289_bristol_ac_uk/Documents/PhD/Main project/Thesis/index/figure/BMI_platelets/"/>
    </mc:Choice>
  </mc:AlternateContent>
  <xr:revisionPtr revIDLastSave="518" documentId="8_{3A69ACBE-72F1-F24A-B1A9-6DAC356E931A}" xr6:coauthVersionLast="47" xr6:coauthVersionMax="47" xr10:uidLastSave="{91B1A0C9-F0F5-DF4D-AFFC-7714116A7D2E}"/>
  <bookViews>
    <workbookView xWindow="0" yWindow="460" windowWidth="20480" windowHeight="11640" activeTab="6" xr2:uid="{BE97C42A-C506-DC4E-8BCC-02F8B6F9778C}"/>
  </bookViews>
  <sheets>
    <sheet name="Supp Table 1" sheetId="13" r:id="rId1"/>
    <sheet name="Supp Table 2" sheetId="4" r:id="rId2"/>
    <sheet name="Supp Table 3" sheetId="5" r:id="rId3"/>
    <sheet name="Supp Table 4" sheetId="6" r:id="rId4"/>
    <sheet name="Supp Table 5" sheetId="7" r:id="rId5"/>
    <sheet name="Supp Table 6" sheetId="8" r:id="rId6"/>
    <sheet name="Supp Table 7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4" i="13" l="1"/>
  <c r="K14" i="13" s="1"/>
  <c r="I13" i="13"/>
  <c r="J13" i="13" s="1"/>
  <c r="I12" i="13"/>
  <c r="J12" i="13" s="1"/>
  <c r="I11" i="13"/>
  <c r="K11" i="13" s="1"/>
  <c r="I10" i="13"/>
  <c r="K10" i="13" s="1"/>
  <c r="I9" i="13"/>
  <c r="J9" i="13" s="1"/>
  <c r="K8" i="13"/>
  <c r="J8" i="13"/>
  <c r="I8" i="13"/>
  <c r="I7" i="13"/>
  <c r="K7" i="13" s="1"/>
  <c r="K6" i="13"/>
  <c r="I6" i="13"/>
  <c r="J6" i="13" s="1"/>
  <c r="I5" i="13"/>
  <c r="K5" i="13" s="1"/>
  <c r="I4" i="13"/>
  <c r="K4" i="13" s="1"/>
  <c r="I3" i="13"/>
  <c r="J3" i="13" s="1"/>
  <c r="K12" i="13" l="1"/>
  <c r="J5" i="13"/>
  <c r="K3" i="13"/>
  <c r="K13" i="13"/>
  <c r="K9" i="13"/>
  <c r="J7" i="13"/>
  <c r="J11" i="13"/>
  <c r="J4" i="13"/>
  <c r="J10" i="13"/>
  <c r="J14" i="13"/>
  <c r="G4" i="11" l="1"/>
  <c r="H4" i="11" s="1"/>
  <c r="G5" i="11"/>
  <c r="H5" i="11" s="1"/>
  <c r="G6" i="11"/>
  <c r="H6" i="11" s="1"/>
  <c r="G7" i="11"/>
  <c r="H7" i="11" s="1"/>
  <c r="G8" i="11"/>
  <c r="H8" i="11" s="1"/>
  <c r="G9" i="11"/>
  <c r="I9" i="11" s="1"/>
  <c r="G10" i="11"/>
  <c r="H10" i="11" s="1"/>
  <c r="G11" i="11"/>
  <c r="H11" i="11" s="1"/>
  <c r="G12" i="11"/>
  <c r="I12" i="11" s="1"/>
  <c r="G13" i="11"/>
  <c r="H13" i="11" s="1"/>
  <c r="G14" i="11"/>
  <c r="H14" i="11" s="1"/>
  <c r="G3" i="11"/>
  <c r="I3" i="11" s="1"/>
  <c r="H12" i="11" l="1"/>
  <c r="I13" i="11"/>
  <c r="I10" i="11"/>
  <c r="H9" i="11"/>
  <c r="I6" i="11"/>
  <c r="I11" i="11"/>
  <c r="I8" i="11"/>
  <c r="I5" i="11"/>
  <c r="I14" i="11"/>
  <c r="I7" i="11"/>
  <c r="I4" i="11"/>
  <c r="H3" i="11"/>
  <c r="H4" i="8" l="1"/>
  <c r="J4" i="8" s="1"/>
  <c r="H5" i="8"/>
  <c r="I5" i="8" s="1"/>
  <c r="H6" i="8"/>
  <c r="I6" i="8" s="1"/>
  <c r="H7" i="8"/>
  <c r="J7" i="8" s="1"/>
  <c r="H8" i="8"/>
  <c r="J8" i="8" s="1"/>
  <c r="H9" i="8"/>
  <c r="I9" i="8" s="1"/>
  <c r="H10" i="8"/>
  <c r="I10" i="8" s="1"/>
  <c r="H11" i="8"/>
  <c r="J11" i="8" s="1"/>
  <c r="H12" i="8"/>
  <c r="I12" i="8" s="1"/>
  <c r="H13" i="8"/>
  <c r="I13" i="8" s="1"/>
  <c r="H14" i="8"/>
  <c r="J14" i="8" s="1"/>
  <c r="H3" i="8"/>
  <c r="J3" i="8" s="1"/>
  <c r="H4" i="6"/>
  <c r="I4" i="6" s="1"/>
  <c r="H5" i="6"/>
  <c r="I5" i="6" s="1"/>
  <c r="H6" i="6"/>
  <c r="J6" i="6" s="1"/>
  <c r="H7" i="6"/>
  <c r="I7" i="6" s="1"/>
  <c r="H8" i="6"/>
  <c r="I8" i="6" s="1"/>
  <c r="H9" i="6"/>
  <c r="I9" i="6" s="1"/>
  <c r="H10" i="6"/>
  <c r="I10" i="6" s="1"/>
  <c r="H11" i="6"/>
  <c r="I11" i="6" s="1"/>
  <c r="H12" i="6"/>
  <c r="I12" i="6" s="1"/>
  <c r="H13" i="6"/>
  <c r="I13" i="6" s="1"/>
  <c r="H14" i="6"/>
  <c r="I14" i="6" s="1"/>
  <c r="H3" i="6"/>
  <c r="J3" i="6" s="1"/>
  <c r="H4" i="5"/>
  <c r="J4" i="5" s="1"/>
  <c r="H5" i="5"/>
  <c r="J5" i="5" s="1"/>
  <c r="H6" i="5"/>
  <c r="J6" i="5" s="1"/>
  <c r="H7" i="5"/>
  <c r="J7" i="5" s="1"/>
  <c r="H8" i="5"/>
  <c r="J8" i="5" s="1"/>
  <c r="H9" i="5"/>
  <c r="J9" i="5" s="1"/>
  <c r="H10" i="5"/>
  <c r="J10" i="5" s="1"/>
  <c r="H11" i="5"/>
  <c r="J11" i="5" s="1"/>
  <c r="H12" i="5"/>
  <c r="J12" i="5" s="1"/>
  <c r="H13" i="5"/>
  <c r="J13" i="5" s="1"/>
  <c r="H14" i="5"/>
  <c r="J14" i="5" s="1"/>
  <c r="H3" i="5"/>
  <c r="I3" i="5" s="1"/>
  <c r="H4" i="7"/>
  <c r="I4" i="7" s="1"/>
  <c r="H5" i="7"/>
  <c r="J5" i="7" s="1"/>
  <c r="H6" i="7"/>
  <c r="J6" i="7" s="1"/>
  <c r="H7" i="7"/>
  <c r="J7" i="7" s="1"/>
  <c r="H8" i="7"/>
  <c r="I8" i="7" s="1"/>
  <c r="H9" i="7"/>
  <c r="I9" i="7" s="1"/>
  <c r="H10" i="7"/>
  <c r="J10" i="7" s="1"/>
  <c r="H11" i="7"/>
  <c r="I11" i="7" s="1"/>
  <c r="H12" i="7"/>
  <c r="I12" i="7" s="1"/>
  <c r="H13" i="7"/>
  <c r="J13" i="7" s="1"/>
  <c r="H14" i="7"/>
  <c r="J14" i="7" s="1"/>
  <c r="H3" i="7"/>
  <c r="I3" i="7" s="1"/>
  <c r="J5" i="4"/>
  <c r="J6" i="4"/>
  <c r="J3" i="4"/>
  <c r="I5" i="4"/>
  <c r="I6" i="4"/>
  <c r="I3" i="4"/>
  <c r="H6" i="4"/>
  <c r="H4" i="4"/>
  <c r="J4" i="4" s="1"/>
  <c r="H5" i="4"/>
  <c r="H3" i="4"/>
  <c r="I4" i="4" l="1"/>
  <c r="I7" i="7"/>
  <c r="I14" i="7"/>
  <c r="I10" i="7"/>
  <c r="J12" i="6"/>
  <c r="I10" i="5"/>
  <c r="I4" i="5"/>
  <c r="I14" i="5"/>
  <c r="I8" i="5"/>
  <c r="I13" i="5"/>
  <c r="I7" i="5"/>
  <c r="I11" i="5"/>
  <c r="I6" i="5"/>
  <c r="I3" i="8"/>
  <c r="I11" i="8"/>
  <c r="I8" i="8"/>
  <c r="J13" i="8"/>
  <c r="J10" i="8"/>
  <c r="J6" i="8"/>
  <c r="I14" i="8"/>
  <c r="I7" i="8"/>
  <c r="I4" i="8"/>
  <c r="J12" i="8"/>
  <c r="J9" i="8"/>
  <c r="J5" i="8"/>
  <c r="J12" i="7"/>
  <c r="I13" i="7"/>
  <c r="I6" i="7"/>
  <c r="J3" i="7"/>
  <c r="J11" i="7"/>
  <c r="J8" i="7"/>
  <c r="J4" i="7"/>
  <c r="J9" i="7"/>
  <c r="I5" i="7"/>
  <c r="I6" i="6"/>
  <c r="J10" i="6"/>
  <c r="J7" i="6"/>
  <c r="J4" i="6"/>
  <c r="J13" i="6"/>
  <c r="J9" i="6"/>
  <c r="J14" i="6"/>
  <c r="J11" i="6"/>
  <c r="J8" i="6"/>
  <c r="J5" i="6"/>
  <c r="J3" i="5"/>
  <c r="I12" i="5"/>
  <c r="I9" i="5"/>
  <c r="I5" i="5"/>
  <c r="I3" i="6"/>
</calcChain>
</file>

<file path=xl/sharedStrings.xml><?xml version="1.0" encoding="utf-8"?>
<sst xmlns="http://schemas.openxmlformats.org/spreadsheetml/2006/main" count="238" uniqueCount="62">
  <si>
    <t>Variable</t>
  </si>
  <si>
    <t>N</t>
  </si>
  <si>
    <t>Beta_coefficient</t>
  </si>
  <si>
    <t>SE</t>
  </si>
  <si>
    <t>P_val</t>
  </si>
  <si>
    <t>Full name</t>
  </si>
  <si>
    <t>F_statistic</t>
  </si>
  <si>
    <t>Smoking (1=Never, 2= Previous, 3= Current)</t>
  </si>
  <si>
    <t>Sex (female =1, male =2)</t>
  </si>
  <si>
    <t>Beta coefficients are the change in BMI per unit change in exposure</t>
  </si>
  <si>
    <t>Age (years)</t>
  </si>
  <si>
    <t>95%_CI</t>
  </si>
  <si>
    <t>Upper_95%CI</t>
  </si>
  <si>
    <t>Lower_95%CI</t>
  </si>
  <si>
    <t xml:space="preserve">Beta coefficient is the difference in platelet measure in SDs in men compared with women (for sex, 1=female and 2=male) </t>
  </si>
  <si>
    <t>9.88E-324</t>
  </si>
  <si>
    <t>Beta coefficient is the change in platelet traits (SDs) per unit change in smoking category (1 = never, 2 = previous, 3 = current)</t>
  </si>
  <si>
    <t>95%CI</t>
  </si>
  <si>
    <t>Lower_95%</t>
  </si>
  <si>
    <t>Upper_95%</t>
  </si>
  <si>
    <t>Alcohol (1=Rarely , 2= Less than weekly, 3=One or two weekly, 4= 3-5 weekly or every day)</t>
  </si>
  <si>
    <t>Beta coefficient is the change in platelet traits in SDs per unit increase in alcohol consumption (1=Rarely , 2= Less than weekly, 3=One or two weekly, 4= 3-5 weekly or every day)</t>
  </si>
  <si>
    <t xml:space="preserve">Beta_coefficient </t>
  </si>
  <si>
    <t>P-LCR</t>
  </si>
  <si>
    <t>H-IPF</t>
  </si>
  <si>
    <t>PLT (F)</t>
  </si>
  <si>
    <t>PLT (I)</t>
  </si>
  <si>
    <t>PCT</t>
  </si>
  <si>
    <t>PDW</t>
  </si>
  <si>
    <t>MPV</t>
  </si>
  <si>
    <t>SFL</t>
  </si>
  <si>
    <t>FSC</t>
  </si>
  <si>
    <t>SSC</t>
  </si>
  <si>
    <t>IPF</t>
  </si>
  <si>
    <t>Platelet count (impedence channel)</t>
  </si>
  <si>
    <t xml:space="preserve">Immature platelet count </t>
  </si>
  <si>
    <t>Mean platelet volume</t>
  </si>
  <si>
    <t>Side fluorescence</t>
  </si>
  <si>
    <t>Forward scatter</t>
  </si>
  <si>
    <t>Side scatter</t>
  </si>
  <si>
    <t>Platelet large cell ratio</t>
  </si>
  <si>
    <t xml:space="preserve">Platelet distribution width </t>
  </si>
  <si>
    <t>Immature platelet fraction</t>
  </si>
  <si>
    <t>High fluorescence immature platelet fraction</t>
  </si>
  <si>
    <t>Platelet count (PLT-F channel)</t>
  </si>
  <si>
    <t>IPC</t>
  </si>
  <si>
    <t>Short name</t>
  </si>
  <si>
    <t>Plateletcrit</t>
  </si>
  <si>
    <t>Βeta coefficient is the change in platelet measure in SDs per SD higher BMI</t>
  </si>
  <si>
    <t>Βeta coefficient is the difference in platelet characteristics per 1 year increase in age</t>
  </si>
  <si>
    <t>Wu-Hausman P_val</t>
  </si>
  <si>
    <t>Supplementary Table 1 - Age and sex adjusted estimates for the association between BMI and platelet traits</t>
  </si>
  <si>
    <t>Supplementary Table 3 - Association between age and platelet traits</t>
  </si>
  <si>
    <t xml:space="preserve">Supplementary Table 4 - Association between sex and platelet traits </t>
  </si>
  <si>
    <t>Supplementary Table 6 - Association between alcohol consumption and platelet traits</t>
  </si>
  <si>
    <t>F_stat (GRS and BMI association)</t>
  </si>
  <si>
    <t>Eta_squared</t>
  </si>
  <si>
    <t>Adjusted_R_squared</t>
  </si>
  <si>
    <t>Eta squared is the proportion of variance explained by the platelet trait in an ANOVA, whereas adjusted R squared is the variance explained by all the predictor variables in the regression model</t>
  </si>
  <si>
    <t>Supplementary Table 2 - Associations between included variables (age, sex, smoking and alcohol) and BMI</t>
  </si>
  <si>
    <t>Supplementary Table 5 - Association between smoking and platelet traits</t>
  </si>
  <si>
    <t>Supplementary Table 7 - Mendelian randomization estimates for the effect of BMI on platelet traits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</si>
</sst>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E8F1A-1D09-1E46-BB76-0422E971BA7F}">
  <dimension ref="A1:K24"/>
  <sheetViews>
    <sheetView workbookViewId="0">
      <selection activeCell="A18" sqref="A18"/>
    </sheetView>
  </sheetViews>
  <sheetFormatPr baseColWidth="10" defaultRowHeight="16" x14ac:dyDescent="0.2"/>
  <cols>
    <col min="1" max="1" width="30.5" customWidth="1"/>
  </cols>
  <sheetData>
    <row r="1" spans="1:11" x14ac:dyDescent="0.2">
      <c r="A1" s="1" t="s">
        <v>51</v>
      </c>
    </row>
    <row r="2" spans="1:11" x14ac:dyDescent="0.2">
      <c r="A2" s="1" t="s">
        <v>5</v>
      </c>
      <c r="B2" s="1" t="s">
        <v>46</v>
      </c>
      <c r="C2" s="4" t="s">
        <v>1</v>
      </c>
      <c r="D2" s="1" t="s">
        <v>2</v>
      </c>
      <c r="E2" s="1" t="s">
        <v>3</v>
      </c>
      <c r="F2" s="1" t="s">
        <v>4</v>
      </c>
      <c r="G2" s="1" t="s">
        <v>57</v>
      </c>
      <c r="H2" s="1" t="s">
        <v>56</v>
      </c>
      <c r="I2" s="1" t="s">
        <v>11</v>
      </c>
      <c r="J2" s="1" t="s">
        <v>18</v>
      </c>
      <c r="K2" s="1" t="s">
        <v>19</v>
      </c>
    </row>
    <row r="3" spans="1:11" x14ac:dyDescent="0.2">
      <c r="A3" t="s">
        <v>47</v>
      </c>
      <c r="B3" t="s">
        <v>27</v>
      </c>
      <c r="C3">
        <v>27997</v>
      </c>
      <c r="D3" s="5">
        <v>0.12614640534400001</v>
      </c>
      <c r="E3" s="5">
        <v>5.6740367174992704E-3</v>
      </c>
      <c r="F3" s="2">
        <v>1.46137097117955E-108</v>
      </c>
      <c r="G3" s="5">
        <v>0.13171313708705101</v>
      </c>
      <c r="H3" s="5">
        <v>0.107156993132301</v>
      </c>
      <c r="I3" s="5">
        <f>1.96*E3</f>
        <v>1.112111196629857E-2</v>
      </c>
      <c r="J3" s="5">
        <f>D3-I3</f>
        <v>0.11502529337770144</v>
      </c>
      <c r="K3" s="5">
        <f>D3+I3</f>
        <v>0.13726751731029857</v>
      </c>
    </row>
    <row r="4" spans="1:11" x14ac:dyDescent="0.2">
      <c r="A4" t="s">
        <v>34</v>
      </c>
      <c r="B4" t="s">
        <v>26</v>
      </c>
      <c r="C4">
        <v>29682</v>
      </c>
      <c r="D4" s="5">
        <v>0.10957666945139501</v>
      </c>
      <c r="E4" s="5">
        <v>5.6222401761972501E-3</v>
      </c>
      <c r="F4" s="2">
        <v>4.4955024303445296E-84</v>
      </c>
      <c r="G4" s="5">
        <v>9.6783229847297397E-2</v>
      </c>
      <c r="H4" s="5">
        <v>8.1787765571681895E-2</v>
      </c>
      <c r="I4" s="5">
        <f t="shared" ref="I4:I14" si="0">1.96*E4</f>
        <v>1.101959074534661E-2</v>
      </c>
      <c r="J4" s="5">
        <f t="shared" ref="J4:J14" si="1">D4-I4</f>
        <v>9.8557078706048393E-2</v>
      </c>
      <c r="K4" s="5">
        <f t="shared" ref="K4:K14" si="2">D4+I4</f>
        <v>0.12059626019674162</v>
      </c>
    </row>
    <row r="5" spans="1:11" x14ac:dyDescent="0.2">
      <c r="A5" s="3" t="s">
        <v>44</v>
      </c>
      <c r="B5" t="s">
        <v>25</v>
      </c>
      <c r="C5">
        <v>27268</v>
      </c>
      <c r="D5" s="5">
        <v>0.10416731730524099</v>
      </c>
      <c r="E5" s="5">
        <v>5.8764632302955398E-3</v>
      </c>
      <c r="F5" s="2">
        <v>6.5024738051415996E-70</v>
      </c>
      <c r="G5" s="5">
        <v>9.3648540422926904E-2</v>
      </c>
      <c r="H5" s="5">
        <v>8.2711426021139303E-2</v>
      </c>
      <c r="I5" s="5">
        <f t="shared" si="0"/>
        <v>1.1517867931379258E-2</v>
      </c>
      <c r="J5" s="5">
        <f t="shared" si="1"/>
        <v>9.2649449373861742E-2</v>
      </c>
      <c r="K5" s="5">
        <f t="shared" si="2"/>
        <v>0.11568518523662025</v>
      </c>
    </row>
    <row r="6" spans="1:11" x14ac:dyDescent="0.2">
      <c r="A6" t="s">
        <v>37</v>
      </c>
      <c r="B6" t="s">
        <v>30</v>
      </c>
      <c r="C6">
        <v>29721</v>
      </c>
      <c r="D6" s="5">
        <v>6.4374252708110494E-2</v>
      </c>
      <c r="E6" s="5">
        <v>5.8492919475147702E-3</v>
      </c>
      <c r="F6" s="2">
        <v>4.07529110715941E-28</v>
      </c>
      <c r="G6" s="5">
        <v>2.0766058114063402E-2</v>
      </c>
      <c r="H6" s="5">
        <v>1.3091204397218099E-6</v>
      </c>
      <c r="I6" s="5">
        <f t="shared" si="0"/>
        <v>1.1464612217128949E-2</v>
      </c>
      <c r="J6" s="5">
        <f t="shared" si="1"/>
        <v>5.2909640490981541E-2</v>
      </c>
      <c r="K6" s="5">
        <f t="shared" si="2"/>
        <v>7.5838864925239446E-2</v>
      </c>
    </row>
    <row r="7" spans="1:11" x14ac:dyDescent="0.2">
      <c r="A7" t="s">
        <v>35</v>
      </c>
      <c r="B7" t="s">
        <v>45</v>
      </c>
      <c r="C7">
        <v>27255</v>
      </c>
      <c r="D7" s="5">
        <v>6.7078395943272195E-2</v>
      </c>
      <c r="E7" s="5">
        <v>6.1522134683187502E-3</v>
      </c>
      <c r="F7" s="2">
        <v>1.2699896137449501E-27</v>
      </c>
      <c r="G7" s="5">
        <v>7.2848983444208102E-3</v>
      </c>
      <c r="H7" s="5">
        <v>1.37550183473594E-3</v>
      </c>
      <c r="I7" s="5">
        <f t="shared" si="0"/>
        <v>1.2058338397904751E-2</v>
      </c>
      <c r="J7" s="5">
        <f t="shared" si="1"/>
        <v>5.5020057545367443E-2</v>
      </c>
      <c r="K7" s="5">
        <f t="shared" si="2"/>
        <v>7.9136734341176948E-2</v>
      </c>
    </row>
    <row r="8" spans="1:11" x14ac:dyDescent="0.2">
      <c r="A8" s="3" t="s">
        <v>41</v>
      </c>
      <c r="B8" t="s">
        <v>28</v>
      </c>
      <c r="C8">
        <v>27998</v>
      </c>
      <c r="D8" s="5">
        <v>2.8817518499661E-2</v>
      </c>
      <c r="E8" s="5">
        <v>6.0722524224576802E-3</v>
      </c>
      <c r="F8" s="2">
        <v>2.0873889830423001E-6</v>
      </c>
      <c r="G8" s="5">
        <v>5.5396932044076098E-3</v>
      </c>
      <c r="H8" s="5">
        <v>3.7226182804087999E-3</v>
      </c>
      <c r="I8" s="5">
        <f t="shared" si="0"/>
        <v>1.1901614748017052E-2</v>
      </c>
      <c r="J8" s="5">
        <f t="shared" si="1"/>
        <v>1.6915903751643948E-2</v>
      </c>
      <c r="K8" s="5">
        <f t="shared" si="2"/>
        <v>4.0719133247678049E-2</v>
      </c>
    </row>
    <row r="9" spans="1:11" x14ac:dyDescent="0.2">
      <c r="A9" t="s">
        <v>38</v>
      </c>
      <c r="B9" t="s">
        <v>31</v>
      </c>
      <c r="C9">
        <v>29721</v>
      </c>
      <c r="D9" s="5">
        <v>2.22157168535052E-2</v>
      </c>
      <c r="E9" s="5">
        <v>5.8332372137501103E-3</v>
      </c>
      <c r="F9" s="2">
        <v>1.3999999999999999E-4</v>
      </c>
      <c r="G9" s="5">
        <v>2.6134148797555001E-2</v>
      </c>
      <c r="H9" s="5">
        <v>1.4534572927902101E-3</v>
      </c>
      <c r="I9" s="5">
        <f t="shared" si="0"/>
        <v>1.1433144938950215E-2</v>
      </c>
      <c r="J9" s="5">
        <f t="shared" si="1"/>
        <v>1.0782571914554985E-2</v>
      </c>
      <c r="K9" s="5">
        <f t="shared" si="2"/>
        <v>3.3648861792455416E-2</v>
      </c>
    </row>
    <row r="10" spans="1:11" x14ac:dyDescent="0.2">
      <c r="A10" t="s">
        <v>43</v>
      </c>
      <c r="B10" t="s">
        <v>24</v>
      </c>
      <c r="C10">
        <v>29708</v>
      </c>
      <c r="D10" s="5">
        <v>-1.6783684540716499E-2</v>
      </c>
      <c r="E10" s="5">
        <v>5.8975041320790504E-3</v>
      </c>
      <c r="F10" s="2">
        <v>4.4316944481666504E-3</v>
      </c>
      <c r="G10" s="5">
        <v>5.20709386676155E-3</v>
      </c>
      <c r="H10" s="5">
        <v>5.00731754768331E-3</v>
      </c>
      <c r="I10" s="5">
        <f t="shared" si="0"/>
        <v>1.1559108098874938E-2</v>
      </c>
      <c r="J10" s="5">
        <f t="shared" si="1"/>
        <v>-2.8342792639591437E-2</v>
      </c>
      <c r="K10" s="5">
        <f t="shared" si="2"/>
        <v>-5.2245764418415615E-3</v>
      </c>
    </row>
    <row r="11" spans="1:11" x14ac:dyDescent="0.2">
      <c r="A11" t="s">
        <v>42</v>
      </c>
      <c r="B11" t="s">
        <v>33</v>
      </c>
      <c r="C11">
        <v>27255</v>
      </c>
      <c r="D11" s="5">
        <v>1.52963853345014E-2</v>
      </c>
      <c r="E11" s="5">
        <v>6.1518529909240401E-3</v>
      </c>
      <c r="F11" s="2">
        <v>1.2907760045797601E-2</v>
      </c>
      <c r="G11" s="5">
        <v>7.40122749052885E-3</v>
      </c>
      <c r="H11" s="5">
        <v>6.9062486550916999E-3</v>
      </c>
      <c r="I11" s="5">
        <f t="shared" si="0"/>
        <v>1.2057631862211118E-2</v>
      </c>
      <c r="J11" s="5">
        <f t="shared" si="1"/>
        <v>3.238753472290282E-3</v>
      </c>
      <c r="K11" s="5">
        <f t="shared" si="2"/>
        <v>2.7354017196712516E-2</v>
      </c>
    </row>
    <row r="12" spans="1:11" x14ac:dyDescent="0.2">
      <c r="A12" t="s">
        <v>39</v>
      </c>
      <c r="B12" t="s">
        <v>32</v>
      </c>
      <c r="C12">
        <v>29721</v>
      </c>
      <c r="D12" s="5">
        <v>1.01975948452054E-2</v>
      </c>
      <c r="E12" s="5">
        <v>5.7875126502031603E-3</v>
      </c>
      <c r="F12" s="2">
        <v>7.8079648822326098E-2</v>
      </c>
      <c r="G12" s="5">
        <v>4.13418504473985E-2</v>
      </c>
      <c r="H12" s="2">
        <v>1.5799999999999999E-4</v>
      </c>
      <c r="I12" s="5">
        <f t="shared" si="0"/>
        <v>1.1343524794398194E-2</v>
      </c>
      <c r="J12" s="5">
        <f t="shared" si="1"/>
        <v>-1.1459299491927942E-3</v>
      </c>
      <c r="K12" s="5">
        <f t="shared" si="2"/>
        <v>2.1541119639603593E-2</v>
      </c>
    </row>
    <row r="13" spans="1:11" x14ac:dyDescent="0.2">
      <c r="A13" s="3" t="s">
        <v>40</v>
      </c>
      <c r="B13" t="s">
        <v>23</v>
      </c>
      <c r="C13">
        <v>30788</v>
      </c>
      <c r="D13" s="5">
        <v>9.8008559861970206E-3</v>
      </c>
      <c r="E13" s="5">
        <v>5.7973774530655098E-3</v>
      </c>
      <c r="F13" s="2">
        <v>9.0929623296420403E-2</v>
      </c>
      <c r="G13" s="5">
        <v>2.3328408902816302E-3</v>
      </c>
      <c r="H13" s="2">
        <v>4.3665573550400698E-5</v>
      </c>
      <c r="I13" s="5">
        <f t="shared" si="0"/>
        <v>1.1362859808008399E-2</v>
      </c>
      <c r="J13" s="5">
        <f t="shared" si="1"/>
        <v>-1.5620038218113787E-3</v>
      </c>
      <c r="K13" s="5">
        <f t="shared" si="2"/>
        <v>2.116371579420542E-2</v>
      </c>
    </row>
    <row r="14" spans="1:11" x14ac:dyDescent="0.2">
      <c r="A14" t="s">
        <v>36</v>
      </c>
      <c r="B14" t="s">
        <v>29</v>
      </c>
      <c r="C14">
        <v>27994</v>
      </c>
      <c r="D14" s="5">
        <v>8.6241195022646894E-3</v>
      </c>
      <c r="E14" s="5">
        <v>6.0712024181891998E-3</v>
      </c>
      <c r="F14" s="2">
        <v>0.15547443518034401</v>
      </c>
      <c r="G14" s="5">
        <v>6.0288805437806996E-3</v>
      </c>
      <c r="H14" s="2">
        <v>4.57339691195018E-6</v>
      </c>
      <c r="I14" s="5">
        <f t="shared" si="0"/>
        <v>1.1899556739650831E-2</v>
      </c>
      <c r="J14" s="5">
        <f t="shared" si="1"/>
        <v>-3.2754372373861411E-3</v>
      </c>
      <c r="K14" s="5">
        <f t="shared" si="2"/>
        <v>2.052367624191552E-2</v>
      </c>
    </row>
    <row r="17" spans="1:8" x14ac:dyDescent="0.2">
      <c r="A17" t="s">
        <v>48</v>
      </c>
    </row>
    <row r="18" spans="1:8" x14ac:dyDescent="0.2">
      <c r="A18" t="s">
        <v>58</v>
      </c>
    </row>
    <row r="23" spans="1:8" x14ac:dyDescent="0.2">
      <c r="H23" s="2"/>
    </row>
    <row r="24" spans="1:8" x14ac:dyDescent="0.2">
      <c r="H2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CACA4-0217-EF4E-999D-07EAB2AC9EFB}">
  <dimension ref="A1:J8"/>
  <sheetViews>
    <sheetView workbookViewId="0">
      <selection activeCell="C2" sqref="C2"/>
    </sheetView>
  </sheetViews>
  <sheetFormatPr baseColWidth="10" defaultRowHeight="16" x14ac:dyDescent="0.2"/>
  <cols>
    <col min="1" max="1" width="26.33203125" customWidth="1"/>
    <col min="6" max="6" width="11" bestFit="1" customWidth="1"/>
    <col min="7" max="7" width="11.6640625" bestFit="1" customWidth="1"/>
    <col min="8" max="8" width="11" bestFit="1" customWidth="1"/>
    <col min="9" max="10" width="12.33203125" customWidth="1"/>
  </cols>
  <sheetData>
    <row r="1" spans="1:10" x14ac:dyDescent="0.2">
      <c r="A1" s="1" t="s">
        <v>59</v>
      </c>
    </row>
    <row r="2" spans="1:1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57</v>
      </c>
      <c r="G2" s="1" t="s">
        <v>6</v>
      </c>
      <c r="H2" s="1" t="s">
        <v>11</v>
      </c>
      <c r="I2" s="1" t="s">
        <v>13</v>
      </c>
      <c r="J2" s="1" t="s">
        <v>12</v>
      </c>
    </row>
    <row r="3" spans="1:10" x14ac:dyDescent="0.2">
      <c r="A3" t="s">
        <v>8</v>
      </c>
      <c r="B3">
        <v>33388</v>
      </c>
      <c r="C3" s="5">
        <v>0.18372995371842701</v>
      </c>
      <c r="D3" s="5">
        <v>1.087734603797E-2</v>
      </c>
      <c r="E3" s="2">
        <v>9.6379048162141206E-64</v>
      </c>
      <c r="F3" s="5">
        <v>8.4436298126583393E-3</v>
      </c>
      <c r="G3" s="5">
        <v>285.308060571439</v>
      </c>
      <c r="H3" s="5">
        <f>1.96 *D3</f>
        <v>2.13195982344212E-2</v>
      </c>
      <c r="I3" s="5">
        <f>C3-H3</f>
        <v>0.16241035548400581</v>
      </c>
      <c r="J3" s="5">
        <f>C3+H3</f>
        <v>0.20504955195284821</v>
      </c>
    </row>
    <row r="4" spans="1:10" x14ac:dyDescent="0.2">
      <c r="A4" t="s">
        <v>10</v>
      </c>
      <c r="B4">
        <v>33388</v>
      </c>
      <c r="C4" s="5">
        <v>1.10424940459662E-2</v>
      </c>
      <c r="D4" s="2">
        <v>3.8099999999999999E-4</v>
      </c>
      <c r="E4" s="2">
        <v>1.1112334558942401E-182</v>
      </c>
      <c r="F4" s="5">
        <v>2.4547404856985301E-2</v>
      </c>
      <c r="G4" s="5">
        <v>841.18865708179703</v>
      </c>
      <c r="H4" s="5">
        <f t="shared" ref="H4:H5" si="0">1.96 *D4</f>
        <v>7.4675999999999996E-4</v>
      </c>
      <c r="I4" s="5">
        <f t="shared" ref="I4:I6" si="1">C4-H4</f>
        <v>1.02957340459662E-2</v>
      </c>
      <c r="J4" s="5">
        <f t="shared" ref="J4:J6" si="2">C4+H4</f>
        <v>1.1789254045966199E-2</v>
      </c>
    </row>
    <row r="5" spans="1:10" x14ac:dyDescent="0.2">
      <c r="A5" t="s">
        <v>20</v>
      </c>
      <c r="B5">
        <v>29538</v>
      </c>
      <c r="C5" s="5">
        <v>-9.6413549035762297E-2</v>
      </c>
      <c r="D5" s="5">
        <v>5.8116543730203796E-3</v>
      </c>
      <c r="E5" s="2">
        <v>1.5720710609298499E-61</v>
      </c>
      <c r="F5" s="5">
        <v>9.1984783052434498E-3</v>
      </c>
      <c r="G5" s="5">
        <v>275.21784055927498</v>
      </c>
      <c r="H5" s="5">
        <f t="shared" si="0"/>
        <v>1.1390842571119945E-2</v>
      </c>
      <c r="I5" s="5">
        <f t="shared" si="1"/>
        <v>-0.10780439160688224</v>
      </c>
      <c r="J5" s="5">
        <f t="shared" si="2"/>
        <v>-8.5022706464642356E-2</v>
      </c>
    </row>
    <row r="6" spans="1:10" x14ac:dyDescent="0.2">
      <c r="A6" t="s">
        <v>7</v>
      </c>
      <c r="B6">
        <v>32867</v>
      </c>
      <c r="C6" s="5">
        <v>7.3455775536408599E-2</v>
      </c>
      <c r="D6" s="5">
        <v>8.6115014042153996E-3</v>
      </c>
      <c r="E6" s="2">
        <v>1.5257081670979501E-17</v>
      </c>
      <c r="F6" s="5">
        <v>2.17866190238181E-3</v>
      </c>
      <c r="G6" s="5">
        <v>72.760243392060104</v>
      </c>
      <c r="H6" s="5">
        <f>1.96 *D6</f>
        <v>1.6878542752262183E-2</v>
      </c>
      <c r="I6" s="5">
        <f t="shared" si="1"/>
        <v>5.657723278414642E-2</v>
      </c>
      <c r="J6" s="5">
        <f t="shared" si="2"/>
        <v>9.0334318288670779E-2</v>
      </c>
    </row>
    <row r="7" spans="1:10" x14ac:dyDescent="0.2">
      <c r="E7" s="2"/>
    </row>
    <row r="8" spans="1:10" x14ac:dyDescent="0.2">
      <c r="A8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1B9B-F2D1-0A48-9F63-D1EAE511EC9E}">
  <dimension ref="A1:J16"/>
  <sheetViews>
    <sheetView workbookViewId="0">
      <selection activeCell="A16" sqref="A16"/>
    </sheetView>
  </sheetViews>
  <sheetFormatPr baseColWidth="10" defaultRowHeight="16" x14ac:dyDescent="0.2"/>
  <cols>
    <col min="1" max="1" width="53.83203125" bestFit="1" customWidth="1"/>
    <col min="4" max="4" width="14.83203125" customWidth="1"/>
  </cols>
  <sheetData>
    <row r="1" spans="1:10" x14ac:dyDescent="0.2">
      <c r="A1" s="1" t="s">
        <v>52</v>
      </c>
    </row>
    <row r="2" spans="1:10" x14ac:dyDescent="0.2">
      <c r="A2" s="1" t="s">
        <v>5</v>
      </c>
      <c r="B2" s="1" t="s">
        <v>46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57</v>
      </c>
      <c r="H2" s="1" t="s">
        <v>11</v>
      </c>
      <c r="I2" s="1" t="s">
        <v>18</v>
      </c>
      <c r="J2" s="1" t="s">
        <v>19</v>
      </c>
    </row>
    <row r="3" spans="1:10" x14ac:dyDescent="0.2">
      <c r="A3" t="s">
        <v>39</v>
      </c>
      <c r="B3" t="s">
        <v>32</v>
      </c>
      <c r="C3">
        <v>29721</v>
      </c>
      <c r="D3" s="5">
        <v>-1.4295763418595399E-2</v>
      </c>
      <c r="E3" s="2">
        <v>3.9990410026594997E-4</v>
      </c>
      <c r="F3" s="2">
        <v>4.5877169760913502E-274</v>
      </c>
      <c r="G3" s="2">
        <v>4.1194999108676203E-2</v>
      </c>
      <c r="H3" s="2">
        <f>1.96*E3</f>
        <v>7.8381203652126198E-4</v>
      </c>
      <c r="I3" s="5">
        <f>D3-H3</f>
        <v>-1.5079575455116661E-2</v>
      </c>
      <c r="J3" s="5">
        <f>D3+H3</f>
        <v>-1.3511951382074137E-2</v>
      </c>
    </row>
    <row r="4" spans="1:10" x14ac:dyDescent="0.2">
      <c r="A4" t="s">
        <v>38</v>
      </c>
      <c r="B4" t="s">
        <v>31</v>
      </c>
      <c r="C4">
        <v>29721</v>
      </c>
      <c r="D4" s="5">
        <v>-1.09462252820822E-2</v>
      </c>
      <c r="E4" s="2">
        <v>4.0344545754508602E-4</v>
      </c>
      <c r="F4" s="2">
        <v>3.7199722662258402E-160</v>
      </c>
      <c r="G4" s="2">
        <v>2.4138382826855799E-2</v>
      </c>
      <c r="H4" s="2">
        <f t="shared" ref="H4:H14" si="0">1.96*E4</f>
        <v>7.907530967883686E-4</v>
      </c>
      <c r="I4" s="5">
        <f t="shared" ref="I4:I14" si="1">D4-H4</f>
        <v>-1.1736978378870569E-2</v>
      </c>
      <c r="J4" s="5">
        <f t="shared" ref="J4:J14" si="2">D4+H4</f>
        <v>-1.0155472185293831E-2</v>
      </c>
    </row>
    <row r="5" spans="1:10" x14ac:dyDescent="0.2">
      <c r="A5" t="s">
        <v>37</v>
      </c>
      <c r="B5" t="s">
        <v>30</v>
      </c>
      <c r="C5">
        <v>29721</v>
      </c>
      <c r="D5" s="5">
        <v>-9.1313555132780406E-3</v>
      </c>
      <c r="E5" s="2">
        <v>4.0496213166015899E-4</v>
      </c>
      <c r="F5" s="2">
        <v>1.1984197676139199E-111</v>
      </c>
      <c r="G5" s="2">
        <v>1.67874706662389E-2</v>
      </c>
      <c r="H5" s="2">
        <f t="shared" si="0"/>
        <v>7.9372577805391156E-4</v>
      </c>
      <c r="I5" s="5">
        <f t="shared" si="1"/>
        <v>-9.9250812913319521E-3</v>
      </c>
      <c r="J5" s="5">
        <f t="shared" si="2"/>
        <v>-8.337629735224129E-3</v>
      </c>
    </row>
    <row r="6" spans="1:10" x14ac:dyDescent="0.2">
      <c r="A6" t="s">
        <v>47</v>
      </c>
      <c r="B6" t="s">
        <v>27</v>
      </c>
      <c r="C6">
        <v>27997</v>
      </c>
      <c r="D6" s="5">
        <v>-8.5470132654501298E-3</v>
      </c>
      <c r="E6" s="2">
        <v>4.17689605228311E-4</v>
      </c>
      <c r="F6" s="2">
        <v>2.20299737593324E-92</v>
      </c>
      <c r="G6" s="2">
        <v>1.47012721399047E-2</v>
      </c>
      <c r="H6" s="2">
        <f t="shared" si="0"/>
        <v>8.186716262474895E-4</v>
      </c>
      <c r="I6" s="5">
        <f t="shared" si="1"/>
        <v>-9.3656848916976194E-3</v>
      </c>
      <c r="J6" s="5">
        <f t="shared" si="2"/>
        <v>-7.7283416392026402E-3</v>
      </c>
    </row>
    <row r="7" spans="1:10" x14ac:dyDescent="0.2">
      <c r="A7" t="s">
        <v>34</v>
      </c>
      <c r="B7" t="s">
        <v>26</v>
      </c>
      <c r="C7">
        <v>29682</v>
      </c>
      <c r="D7" s="5">
        <v>-6.1413291759482699E-3</v>
      </c>
      <c r="E7" s="2">
        <v>4.07116194652774E-4</v>
      </c>
      <c r="F7" s="2">
        <v>3.1513820953985398E-51</v>
      </c>
      <c r="G7" s="2">
        <v>7.57520428220848E-3</v>
      </c>
      <c r="H7" s="2">
        <f t="shared" si="0"/>
        <v>7.9794774151943702E-4</v>
      </c>
      <c r="I7" s="5">
        <f t="shared" si="1"/>
        <v>-6.9392769174677071E-3</v>
      </c>
      <c r="J7" s="5">
        <f t="shared" si="2"/>
        <v>-5.3433814344288327E-3</v>
      </c>
    </row>
    <row r="8" spans="1:10" x14ac:dyDescent="0.2">
      <c r="A8" t="s">
        <v>36</v>
      </c>
      <c r="B8" t="s">
        <v>29</v>
      </c>
      <c r="C8">
        <v>27994</v>
      </c>
      <c r="D8" s="5">
        <v>-5.4755905605476897E-3</v>
      </c>
      <c r="E8" s="2">
        <v>4.1954185178997699E-4</v>
      </c>
      <c r="F8" s="2">
        <v>8.1051613950852497E-39</v>
      </c>
      <c r="G8" s="2">
        <v>6.0129213970011603E-3</v>
      </c>
      <c r="H8" s="2">
        <f t="shared" si="0"/>
        <v>8.2230202950835487E-4</v>
      </c>
      <c r="I8" s="5">
        <f t="shared" si="1"/>
        <v>-6.2978925900560442E-3</v>
      </c>
      <c r="J8" s="5">
        <f t="shared" si="2"/>
        <v>-4.6532885310393351E-3</v>
      </c>
    </row>
    <row r="9" spans="1:10" x14ac:dyDescent="0.2">
      <c r="A9" t="s">
        <v>44</v>
      </c>
      <c r="B9" s="3" t="s">
        <v>25</v>
      </c>
      <c r="C9">
        <v>27268</v>
      </c>
      <c r="D9" s="5">
        <v>-4.6672494527916402E-3</v>
      </c>
      <c r="E9" s="2">
        <v>4.2752253110574597E-4</v>
      </c>
      <c r="F9" s="2">
        <v>1.09134236944206E-27</v>
      </c>
      <c r="G9" s="2">
        <v>4.31547911225572E-3</v>
      </c>
      <c r="H9" s="2">
        <f t="shared" si="0"/>
        <v>8.3794416096726206E-4</v>
      </c>
      <c r="I9" s="5">
        <f t="shared" si="1"/>
        <v>-5.5051936137589024E-3</v>
      </c>
      <c r="J9" s="5">
        <f t="shared" si="2"/>
        <v>-3.8293052918243779E-3</v>
      </c>
    </row>
    <row r="10" spans="1:10" x14ac:dyDescent="0.2">
      <c r="A10" t="s">
        <v>40</v>
      </c>
      <c r="B10" s="3" t="s">
        <v>23</v>
      </c>
      <c r="C10">
        <v>30788</v>
      </c>
      <c r="D10" s="5">
        <v>-3.3716888278378602E-3</v>
      </c>
      <c r="E10" s="2">
        <v>4.0084625092323499E-4</v>
      </c>
      <c r="F10" s="2">
        <v>4.2231353010446298E-17</v>
      </c>
      <c r="G10" s="2">
        <v>2.26051327951504E-3</v>
      </c>
      <c r="H10" s="2">
        <f t="shared" si="0"/>
        <v>7.8565865180954054E-4</v>
      </c>
      <c r="I10" s="5">
        <f t="shared" si="1"/>
        <v>-4.1573474796474004E-3</v>
      </c>
      <c r="J10" s="5">
        <f t="shared" si="2"/>
        <v>-2.5860301760283195E-3</v>
      </c>
    </row>
    <row r="11" spans="1:10" x14ac:dyDescent="0.2">
      <c r="A11" t="s">
        <v>35</v>
      </c>
      <c r="B11" t="s">
        <v>45</v>
      </c>
      <c r="C11">
        <v>27255</v>
      </c>
      <c r="D11" s="5">
        <v>-3.1644354737498698E-3</v>
      </c>
      <c r="E11" s="2">
        <v>4.2815960793149101E-4</v>
      </c>
      <c r="F11" s="2">
        <v>1.50158754313385E-13</v>
      </c>
      <c r="G11" s="2">
        <v>1.9636896596044698E-3</v>
      </c>
      <c r="H11" s="2">
        <f t="shared" si="0"/>
        <v>8.3919283154572236E-4</v>
      </c>
      <c r="I11" s="5">
        <f t="shared" si="1"/>
        <v>-4.0036283052955922E-3</v>
      </c>
      <c r="J11" s="5">
        <f t="shared" si="2"/>
        <v>-2.3252426422041474E-3</v>
      </c>
    </row>
    <row r="12" spans="1:10" x14ac:dyDescent="0.2">
      <c r="A12" t="s">
        <v>41</v>
      </c>
      <c r="B12" s="3" t="s">
        <v>28</v>
      </c>
      <c r="C12">
        <v>27998</v>
      </c>
      <c r="D12" s="5">
        <v>-2.0346501625219701E-3</v>
      </c>
      <c r="E12" s="2">
        <v>4.20613385958101E-4</v>
      </c>
      <c r="F12" s="2">
        <v>1.3228690542631899E-6</v>
      </c>
      <c r="G12" s="2">
        <v>7.9944121306985095E-4</v>
      </c>
      <c r="H12" s="2">
        <f t="shared" si="0"/>
        <v>8.2440223647787798E-4</v>
      </c>
      <c r="I12" s="5">
        <f t="shared" si="1"/>
        <v>-2.8590523989998479E-3</v>
      </c>
      <c r="J12" s="5">
        <f t="shared" si="2"/>
        <v>-1.2102479260440921E-3</v>
      </c>
    </row>
    <row r="13" spans="1:10" x14ac:dyDescent="0.2">
      <c r="A13" t="s">
        <v>43</v>
      </c>
      <c r="B13" t="s">
        <v>24</v>
      </c>
      <c r="C13">
        <v>29708</v>
      </c>
      <c r="D13" s="5">
        <v>9.3801211664022895E-4</v>
      </c>
      <c r="E13" s="2">
        <v>4.0847758592852101E-4</v>
      </c>
      <c r="F13" s="2">
        <v>2.1662158816066798E-2</v>
      </c>
      <c r="G13" s="2">
        <v>1.43826726644924E-4</v>
      </c>
      <c r="H13" s="2">
        <f t="shared" si="0"/>
        <v>8.0061606841990113E-4</v>
      </c>
      <c r="I13" s="5">
        <f t="shared" si="1"/>
        <v>1.3739604822032782E-4</v>
      </c>
      <c r="J13" s="5">
        <f t="shared" si="2"/>
        <v>1.7386281850601301E-3</v>
      </c>
    </row>
    <row r="14" spans="1:10" x14ac:dyDescent="0.2">
      <c r="A14" t="s">
        <v>42</v>
      </c>
      <c r="B14" t="s">
        <v>33</v>
      </c>
      <c r="C14">
        <v>27255</v>
      </c>
      <c r="D14" s="5">
        <v>-8.8986376299912304E-4</v>
      </c>
      <c r="E14" s="2">
        <v>4.2855457888476699E-4</v>
      </c>
      <c r="F14" s="2">
        <v>3.7863509623982702E-2</v>
      </c>
      <c r="G14" s="2">
        <v>1.21492659667544E-4</v>
      </c>
      <c r="H14" s="2">
        <f t="shared" si="0"/>
        <v>8.3996697461414323E-4</v>
      </c>
      <c r="I14" s="5">
        <f t="shared" si="1"/>
        <v>-1.7298307376132664E-3</v>
      </c>
      <c r="J14" s="5">
        <f t="shared" si="2"/>
        <v>-4.9896788384979815E-5</v>
      </c>
    </row>
    <row r="16" spans="1:10" x14ac:dyDescent="0.2">
      <c r="A16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5966C-0A72-914E-83AD-C27DA55D2694}">
  <dimension ref="A1:J17"/>
  <sheetViews>
    <sheetView topLeftCell="A2" workbookViewId="0">
      <selection activeCell="A17" sqref="A17"/>
    </sheetView>
  </sheetViews>
  <sheetFormatPr baseColWidth="10" defaultRowHeight="16" x14ac:dyDescent="0.2"/>
  <cols>
    <col min="1" max="1" width="53.83203125" bestFit="1" customWidth="1"/>
    <col min="2" max="2" width="23.1640625" customWidth="1"/>
    <col min="4" max="4" width="15" customWidth="1"/>
  </cols>
  <sheetData>
    <row r="1" spans="1:10" x14ac:dyDescent="0.2">
      <c r="A1" s="1" t="s">
        <v>53</v>
      </c>
      <c r="B1" s="1"/>
    </row>
    <row r="2" spans="1:10" x14ac:dyDescent="0.2">
      <c r="A2" s="1" t="s">
        <v>5</v>
      </c>
      <c r="B2" s="1" t="s">
        <v>46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57</v>
      </c>
      <c r="H2" s="1" t="s">
        <v>11</v>
      </c>
      <c r="I2" s="1" t="s">
        <v>18</v>
      </c>
      <c r="J2" s="1" t="s">
        <v>19</v>
      </c>
    </row>
    <row r="3" spans="1:10" x14ac:dyDescent="0.2">
      <c r="A3" t="s">
        <v>44</v>
      </c>
      <c r="B3" t="s">
        <v>25</v>
      </c>
      <c r="C3">
        <v>27268</v>
      </c>
      <c r="D3" s="5">
        <v>-0.57394669293176104</v>
      </c>
      <c r="E3" s="5">
        <v>1.1602755128625099E-2</v>
      </c>
      <c r="F3" s="2" t="s">
        <v>15</v>
      </c>
      <c r="G3" s="2">
        <v>8.2318588801598494E-2</v>
      </c>
      <c r="H3" s="5">
        <f>1.96*E3</f>
        <v>2.2741400052105194E-2</v>
      </c>
      <c r="I3" s="5">
        <f>D3-H3</f>
        <v>-0.59668809298386627</v>
      </c>
      <c r="J3" s="5">
        <f>D3+H3</f>
        <v>-0.55120529287965581</v>
      </c>
    </row>
    <row r="4" spans="1:10" x14ac:dyDescent="0.2">
      <c r="A4" t="s">
        <v>34</v>
      </c>
      <c r="B4" t="s">
        <v>26</v>
      </c>
      <c r="C4">
        <v>29682</v>
      </c>
      <c r="D4" s="5">
        <v>-0.57537586474659896</v>
      </c>
      <c r="E4" s="5">
        <v>1.11180607081848E-2</v>
      </c>
      <c r="F4" s="2" t="s">
        <v>15</v>
      </c>
      <c r="G4" s="2">
        <v>8.2736753179873904E-2</v>
      </c>
      <c r="H4" s="5">
        <f t="shared" ref="H4:H14" si="0">1.96*E4</f>
        <v>2.1791398988042207E-2</v>
      </c>
      <c r="I4" s="5">
        <f t="shared" ref="I4:I14" si="1">D4-H4</f>
        <v>-0.59716726373464113</v>
      </c>
      <c r="J4" s="5">
        <f t="shared" ref="J4:J13" si="2">D4+H4</f>
        <v>-0.5535844657585568</v>
      </c>
    </row>
    <row r="5" spans="1:10" x14ac:dyDescent="0.2">
      <c r="A5" t="s">
        <v>47</v>
      </c>
      <c r="B5" s="3" t="s">
        <v>27</v>
      </c>
      <c r="C5">
        <v>27997</v>
      </c>
      <c r="D5" s="5">
        <v>-0.66336473548939801</v>
      </c>
      <c r="E5" s="5">
        <v>1.1276389452993999E-2</v>
      </c>
      <c r="F5" s="2" t="s">
        <v>15</v>
      </c>
      <c r="G5" s="2">
        <v>0.109986577541824</v>
      </c>
      <c r="H5" s="5">
        <f t="shared" si="0"/>
        <v>2.210172332786824E-2</v>
      </c>
      <c r="I5" s="5">
        <f t="shared" si="1"/>
        <v>-0.6854664588172662</v>
      </c>
      <c r="J5" s="5">
        <f t="shared" si="2"/>
        <v>-0.64126301216152981</v>
      </c>
    </row>
    <row r="6" spans="1:10" x14ac:dyDescent="0.2">
      <c r="A6" t="s">
        <v>42</v>
      </c>
      <c r="B6" t="s">
        <v>33</v>
      </c>
      <c r="C6">
        <v>27255</v>
      </c>
      <c r="D6" s="5">
        <v>0.164403132556459</v>
      </c>
      <c r="E6" s="5">
        <v>1.20741021339096E-2</v>
      </c>
      <c r="F6" s="2">
        <v>4.4075295439680499E-42</v>
      </c>
      <c r="G6" s="2">
        <v>6.7205201762544596E-3</v>
      </c>
      <c r="H6" s="5">
        <f t="shared" si="0"/>
        <v>2.3665240182462816E-2</v>
      </c>
      <c r="I6" s="5">
        <f t="shared" si="1"/>
        <v>0.14073789237399617</v>
      </c>
      <c r="J6" s="5">
        <f t="shared" si="2"/>
        <v>0.18806837273892182</v>
      </c>
    </row>
    <row r="7" spans="1:10" x14ac:dyDescent="0.2">
      <c r="A7" t="s">
        <v>43</v>
      </c>
      <c r="B7" t="s">
        <v>24</v>
      </c>
      <c r="C7">
        <v>29708</v>
      </c>
      <c r="D7" s="5">
        <v>0.141698068604143</v>
      </c>
      <c r="E7" s="5">
        <v>1.1574613932287699E-2</v>
      </c>
      <c r="F7" s="2">
        <v>2.2401296948767501E-34</v>
      </c>
      <c r="G7" s="2">
        <v>4.9862905745416998E-3</v>
      </c>
      <c r="H7" s="5">
        <f t="shared" si="0"/>
        <v>2.2686243307283891E-2</v>
      </c>
      <c r="I7" s="5">
        <f t="shared" si="1"/>
        <v>0.11901182529685911</v>
      </c>
      <c r="J7" s="5">
        <f t="shared" si="2"/>
        <v>0.16438431191142688</v>
      </c>
    </row>
    <row r="8" spans="1:10" x14ac:dyDescent="0.2">
      <c r="A8" t="s">
        <v>41</v>
      </c>
      <c r="B8" t="s">
        <v>28</v>
      </c>
      <c r="C8">
        <v>27998</v>
      </c>
      <c r="D8" s="5">
        <v>0.11835316144313</v>
      </c>
      <c r="E8" s="5">
        <v>1.19319105642729E-2</v>
      </c>
      <c r="F8" s="2">
        <v>3.7567232654513301E-23</v>
      </c>
      <c r="G8" s="2">
        <v>3.46643826531057E-3</v>
      </c>
      <c r="H8" s="5">
        <f t="shared" si="0"/>
        <v>2.3386544705974881E-2</v>
      </c>
      <c r="I8" s="5">
        <f t="shared" si="1"/>
        <v>9.4966616737155118E-2</v>
      </c>
      <c r="J8" s="5">
        <f t="shared" si="2"/>
        <v>0.14173970614910489</v>
      </c>
    </row>
    <row r="9" spans="1:10" x14ac:dyDescent="0.2">
      <c r="A9" t="s">
        <v>39</v>
      </c>
      <c r="B9" t="s">
        <v>32</v>
      </c>
      <c r="C9">
        <v>29721</v>
      </c>
      <c r="D9" s="5">
        <v>-7.5960728902110905E-2</v>
      </c>
      <c r="E9" s="5">
        <v>1.15928633531705E-2</v>
      </c>
      <c r="F9" s="2">
        <v>5.7556278257266899E-11</v>
      </c>
      <c r="G9" s="2">
        <v>1.4089659614243701E-3</v>
      </c>
      <c r="H9" s="5">
        <f t="shared" si="0"/>
        <v>2.272201217221418E-2</v>
      </c>
      <c r="I9" s="5">
        <f t="shared" si="1"/>
        <v>-9.8682741074325092E-2</v>
      </c>
      <c r="J9" s="5">
        <f t="shared" si="2"/>
        <v>-5.3238716729896725E-2</v>
      </c>
    </row>
    <row r="10" spans="1:10" x14ac:dyDescent="0.2">
      <c r="A10" t="s">
        <v>35</v>
      </c>
      <c r="B10" t="s">
        <v>45</v>
      </c>
      <c r="C10">
        <v>27255</v>
      </c>
      <c r="D10" s="5">
        <v>-7.5414539037108194E-2</v>
      </c>
      <c r="E10" s="5">
        <v>1.21064864210218E-2</v>
      </c>
      <c r="F10" s="2">
        <v>4.7546794774921496E-10</v>
      </c>
      <c r="G10" s="2">
        <v>1.3851693513033899E-3</v>
      </c>
      <c r="H10" s="5">
        <f t="shared" si="0"/>
        <v>2.3728713385202729E-2</v>
      </c>
      <c r="I10" s="5">
        <f t="shared" si="1"/>
        <v>-9.9143252422310923E-2</v>
      </c>
      <c r="J10" s="5">
        <f t="shared" si="2"/>
        <v>-5.1685825651905465E-2</v>
      </c>
    </row>
    <row r="11" spans="1:10" x14ac:dyDescent="0.2">
      <c r="A11" t="s">
        <v>38</v>
      </c>
      <c r="B11" t="s">
        <v>31</v>
      </c>
      <c r="C11">
        <v>29721</v>
      </c>
      <c r="D11" s="5">
        <v>3.8871090226833598E-2</v>
      </c>
      <c r="E11" s="5">
        <v>1.15990427233373E-2</v>
      </c>
      <c r="F11" s="2">
        <v>8.0552909148101995E-4</v>
      </c>
      <c r="G11" s="2">
        <v>3.4411976460280201E-4</v>
      </c>
      <c r="H11" s="5">
        <f t="shared" si="0"/>
        <v>2.2734123737741106E-2</v>
      </c>
      <c r="I11" s="5">
        <f t="shared" si="1"/>
        <v>1.6136966489092491E-2</v>
      </c>
      <c r="J11" s="5">
        <f t="shared" si="2"/>
        <v>6.1605213964574704E-2</v>
      </c>
    </row>
    <row r="12" spans="1:10" x14ac:dyDescent="0.2">
      <c r="A12" t="s">
        <v>40</v>
      </c>
      <c r="B12" t="s">
        <v>23</v>
      </c>
      <c r="C12">
        <v>30788</v>
      </c>
      <c r="D12" s="5">
        <v>-2.4311756107491499E-2</v>
      </c>
      <c r="E12" s="5">
        <v>1.1397561824601299E-2</v>
      </c>
      <c r="F12" s="2">
        <v>3.2927165387120698E-2</v>
      </c>
      <c r="G12" s="2">
        <v>1.1529421353706499E-4</v>
      </c>
      <c r="H12" s="5">
        <f t="shared" si="0"/>
        <v>2.2339221176218546E-2</v>
      </c>
      <c r="I12" s="5">
        <f t="shared" si="1"/>
        <v>-4.6650977283710045E-2</v>
      </c>
      <c r="J12" s="5">
        <f t="shared" si="2"/>
        <v>-1.9725349312729526E-3</v>
      </c>
    </row>
    <row r="13" spans="1:10" x14ac:dyDescent="0.2">
      <c r="A13" t="s">
        <v>37</v>
      </c>
      <c r="B13" t="s">
        <v>30</v>
      </c>
      <c r="C13">
        <v>29721</v>
      </c>
      <c r="D13" s="5">
        <v>-2.1889677160559898E-2</v>
      </c>
      <c r="E13" s="5">
        <v>1.1600539244025401E-2</v>
      </c>
      <c r="F13" s="2">
        <v>5.9176329247913703E-2</v>
      </c>
      <c r="G13" s="2">
        <v>8.6149818360303803E-5</v>
      </c>
      <c r="H13" s="5">
        <f t="shared" si="0"/>
        <v>2.2737056918289783E-2</v>
      </c>
      <c r="I13" s="5">
        <f t="shared" si="1"/>
        <v>-4.4626734078849678E-2</v>
      </c>
      <c r="J13" s="5">
        <f t="shared" si="2"/>
        <v>8.4737975772988458E-4</v>
      </c>
    </row>
    <row r="14" spans="1:10" x14ac:dyDescent="0.2">
      <c r="A14" t="s">
        <v>36</v>
      </c>
      <c r="B14" t="s">
        <v>29</v>
      </c>
      <c r="C14">
        <v>27994</v>
      </c>
      <c r="D14" s="5">
        <v>-1.40908321349811E-2</v>
      </c>
      <c r="E14" s="5">
        <v>1.19534158235869E-2</v>
      </c>
      <c r="F14" s="2">
        <v>0.23848299414890101</v>
      </c>
      <c r="G14" s="2">
        <v>1.3917505357508E-5</v>
      </c>
      <c r="H14" s="5">
        <f t="shared" si="0"/>
        <v>2.3428695014230325E-2</v>
      </c>
      <c r="I14" s="5">
        <f t="shared" si="1"/>
        <v>-3.7519527149211425E-2</v>
      </c>
      <c r="J14" s="5">
        <f>D14+H14</f>
        <v>9.3378628792492244E-3</v>
      </c>
    </row>
    <row r="17" spans="1:1" x14ac:dyDescent="0.2">
      <c r="A17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D448E-4A3C-E440-8EE5-624AB43C2110}">
  <dimension ref="A1:J16"/>
  <sheetViews>
    <sheetView workbookViewId="0">
      <selection activeCell="A16" sqref="A16"/>
    </sheetView>
  </sheetViews>
  <sheetFormatPr baseColWidth="10" defaultRowHeight="16" x14ac:dyDescent="0.2"/>
  <cols>
    <col min="1" max="1" width="53.83203125" bestFit="1" customWidth="1"/>
    <col min="2" max="2" width="10.6640625" bestFit="1" customWidth="1"/>
    <col min="4" max="4" width="16" customWidth="1"/>
  </cols>
  <sheetData>
    <row r="1" spans="1:10" x14ac:dyDescent="0.2">
      <c r="A1" s="1" t="s">
        <v>60</v>
      </c>
    </row>
    <row r="2" spans="1:10" x14ac:dyDescent="0.2">
      <c r="A2" s="1" t="s">
        <v>5</v>
      </c>
      <c r="B2" s="1" t="s">
        <v>46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57</v>
      </c>
      <c r="H2" s="1" t="s">
        <v>17</v>
      </c>
      <c r="I2" s="1" t="s">
        <v>18</v>
      </c>
      <c r="J2" s="1" t="s">
        <v>19</v>
      </c>
    </row>
    <row r="3" spans="1:10" x14ac:dyDescent="0.2">
      <c r="A3" t="s">
        <v>43</v>
      </c>
      <c r="B3" t="s">
        <v>24</v>
      </c>
      <c r="C3">
        <v>29241</v>
      </c>
      <c r="D3" s="5">
        <v>4.7200516562868E-2</v>
      </c>
      <c r="E3" s="5">
        <v>9.18860132494086E-3</v>
      </c>
      <c r="F3" s="2">
        <v>2.81165846161708E-7</v>
      </c>
      <c r="G3" s="2">
        <v>8.6748497157418402E-4</v>
      </c>
      <c r="H3" s="5">
        <f>1.96 *E3</f>
        <v>1.8009658596884085E-2</v>
      </c>
      <c r="I3" s="5">
        <f>D3-H3</f>
        <v>2.9190857965983915E-2</v>
      </c>
      <c r="J3" s="5">
        <f>D3+H3</f>
        <v>6.5210175159752082E-2</v>
      </c>
    </row>
    <row r="4" spans="1:10" x14ac:dyDescent="0.2">
      <c r="A4" t="s">
        <v>35</v>
      </c>
      <c r="B4" t="s">
        <v>45</v>
      </c>
      <c r="C4">
        <v>26826</v>
      </c>
      <c r="D4" s="5">
        <v>4.70556567435199E-2</v>
      </c>
      <c r="E4" s="5">
        <v>9.6018001383580305E-3</v>
      </c>
      <c r="F4" s="2">
        <v>9.6046695795816393E-7</v>
      </c>
      <c r="G4" s="2">
        <v>8.5730643351766801E-4</v>
      </c>
      <c r="H4" s="5">
        <f t="shared" ref="H4:H14" si="0">1.96 *E4</f>
        <v>1.8819528271181739E-2</v>
      </c>
      <c r="I4" s="5">
        <f t="shared" ref="I4:I14" si="1">D4-H4</f>
        <v>2.8236128472338161E-2</v>
      </c>
      <c r="J4" s="5">
        <f t="shared" ref="J4:J14" si="2">D4+H4</f>
        <v>6.5875185014701632E-2</v>
      </c>
    </row>
    <row r="5" spans="1:10" x14ac:dyDescent="0.2">
      <c r="A5" t="s">
        <v>42</v>
      </c>
      <c r="B5" t="s">
        <v>33</v>
      </c>
      <c r="C5">
        <v>26826</v>
      </c>
      <c r="D5" s="5">
        <v>3.8253506998831698E-2</v>
      </c>
      <c r="E5" s="5">
        <v>9.5968696226129604E-3</v>
      </c>
      <c r="F5" s="2">
        <v>6.7362891828168304E-5</v>
      </c>
      <c r="G5" s="2">
        <v>5.5471599833334395E-4</v>
      </c>
      <c r="H5" s="5">
        <f t="shared" si="0"/>
        <v>1.8809864460321402E-2</v>
      </c>
      <c r="I5" s="5">
        <f t="shared" si="1"/>
        <v>1.9443642538510296E-2</v>
      </c>
      <c r="J5" s="5">
        <f t="shared" si="2"/>
        <v>5.7063371459153099E-2</v>
      </c>
    </row>
    <row r="6" spans="1:10" x14ac:dyDescent="0.2">
      <c r="A6" t="s">
        <v>37</v>
      </c>
      <c r="B6" t="s">
        <v>30</v>
      </c>
      <c r="C6">
        <v>29254</v>
      </c>
      <c r="D6" s="5">
        <v>1.7926071330255099E-2</v>
      </c>
      <c r="E6" s="5">
        <v>9.1877572800681904E-3</v>
      </c>
      <c r="F6" s="2">
        <v>5.1056780144079897E-2</v>
      </c>
      <c r="G6" s="2">
        <v>9.5937277535096399E-5</v>
      </c>
      <c r="H6" s="5">
        <f t="shared" si="0"/>
        <v>1.8008004268933654E-2</v>
      </c>
      <c r="I6" s="5">
        <f t="shared" si="1"/>
        <v>-8.1932938678554862E-5</v>
      </c>
      <c r="J6" s="5">
        <f t="shared" si="2"/>
        <v>3.593407559918875E-2</v>
      </c>
    </row>
    <row r="7" spans="1:10" x14ac:dyDescent="0.2">
      <c r="A7" t="s">
        <v>38</v>
      </c>
      <c r="B7" t="s">
        <v>31</v>
      </c>
      <c r="C7">
        <v>29254</v>
      </c>
      <c r="D7" s="5">
        <v>-1.37747191099336E-2</v>
      </c>
      <c r="E7" s="5">
        <v>9.1889664495661393E-3</v>
      </c>
      <c r="F7" s="2">
        <v>0.133871482279982</v>
      </c>
      <c r="G7" s="2">
        <v>4.2631435863249599E-5</v>
      </c>
      <c r="H7" s="5">
        <f t="shared" si="0"/>
        <v>1.8010374241149634E-2</v>
      </c>
      <c r="I7" s="5">
        <f t="shared" si="1"/>
        <v>-3.1785093351083232E-2</v>
      </c>
      <c r="J7" s="5">
        <f t="shared" si="2"/>
        <v>4.2356551312160342E-3</v>
      </c>
    </row>
    <row r="8" spans="1:10" x14ac:dyDescent="0.2">
      <c r="A8" t="s">
        <v>36</v>
      </c>
      <c r="B8" t="s">
        <v>29</v>
      </c>
      <c r="C8">
        <v>30302</v>
      </c>
      <c r="D8" s="5">
        <v>8.2163471143155906E-3</v>
      </c>
      <c r="E8" s="5">
        <v>9.0264684986059909E-3</v>
      </c>
      <c r="F8" s="2">
        <v>0.36269767833091099</v>
      </c>
      <c r="G8" s="2">
        <v>-5.6580663290173297E-6</v>
      </c>
      <c r="H8" s="5">
        <f t="shared" si="0"/>
        <v>1.7691878257267743E-2</v>
      </c>
      <c r="I8" s="5">
        <f t="shared" si="1"/>
        <v>-9.4755311429521524E-3</v>
      </c>
      <c r="J8" s="5">
        <f t="shared" si="2"/>
        <v>2.5908225371583334E-2</v>
      </c>
    </row>
    <row r="9" spans="1:10" x14ac:dyDescent="0.2">
      <c r="A9" t="s">
        <v>40</v>
      </c>
      <c r="B9" t="s">
        <v>23</v>
      </c>
      <c r="C9">
        <v>29216</v>
      </c>
      <c r="D9" s="5">
        <v>7.7226455029983203E-3</v>
      </c>
      <c r="E9" s="5">
        <v>9.1910563289547102E-3</v>
      </c>
      <c r="F9" s="2">
        <v>0.40078361869734702</v>
      </c>
      <c r="G9" s="2">
        <v>-1.0063611722399599E-5</v>
      </c>
      <c r="H9" s="5">
        <f t="shared" si="0"/>
        <v>1.801447040475123E-2</v>
      </c>
      <c r="I9" s="5">
        <f t="shared" si="1"/>
        <v>-1.029182490175291E-2</v>
      </c>
      <c r="J9" s="5">
        <f t="shared" si="2"/>
        <v>2.5737115907749551E-2</v>
      </c>
    </row>
    <row r="10" spans="1:10" x14ac:dyDescent="0.2">
      <c r="A10" t="s">
        <v>44</v>
      </c>
      <c r="B10" t="s">
        <v>25</v>
      </c>
      <c r="C10">
        <v>26839</v>
      </c>
      <c r="D10" s="5">
        <v>7.9549337988913896E-3</v>
      </c>
      <c r="E10" s="5">
        <v>9.5980517062965991E-3</v>
      </c>
      <c r="F10" s="2">
        <v>0.40722091751567802</v>
      </c>
      <c r="G10" s="2">
        <v>-1.16656373210233E-5</v>
      </c>
      <c r="H10" s="5">
        <f t="shared" si="0"/>
        <v>1.8812181344341334E-2</v>
      </c>
      <c r="I10" s="5">
        <f t="shared" si="1"/>
        <v>-1.0857247545449944E-2</v>
      </c>
      <c r="J10" s="5">
        <f t="shared" si="2"/>
        <v>2.6767115143232725E-2</v>
      </c>
    </row>
    <row r="11" spans="1:10" x14ac:dyDescent="0.2">
      <c r="A11" t="s">
        <v>47</v>
      </c>
      <c r="B11" t="s">
        <v>27</v>
      </c>
      <c r="C11">
        <v>27553</v>
      </c>
      <c r="D11" s="5">
        <v>4.95274461481805E-3</v>
      </c>
      <c r="E11" s="5">
        <v>9.46575506047009E-3</v>
      </c>
      <c r="F11" s="2">
        <v>0.60082006188708403</v>
      </c>
      <c r="G11" s="2">
        <v>-2.6359320088209501E-5</v>
      </c>
      <c r="H11" s="5">
        <f t="shared" si="0"/>
        <v>1.8552879918521375E-2</v>
      </c>
      <c r="I11" s="5">
        <f t="shared" si="1"/>
        <v>-1.3600135303703326E-2</v>
      </c>
      <c r="J11" s="5">
        <f t="shared" si="2"/>
        <v>2.3505624533339424E-2</v>
      </c>
    </row>
    <row r="12" spans="1:10" x14ac:dyDescent="0.2">
      <c r="A12" t="s">
        <v>41</v>
      </c>
      <c r="B12" t="s">
        <v>28</v>
      </c>
      <c r="C12">
        <v>27554</v>
      </c>
      <c r="D12" s="5">
        <v>3.2516577283563E-3</v>
      </c>
      <c r="E12" s="5">
        <v>9.4674114727226599E-3</v>
      </c>
      <c r="F12" s="2">
        <v>0.73125659126029297</v>
      </c>
      <c r="G12" s="2">
        <v>-3.2013387802898301E-5</v>
      </c>
      <c r="H12" s="5">
        <f t="shared" si="0"/>
        <v>1.8556126486536414E-2</v>
      </c>
      <c r="I12" s="5">
        <f t="shared" si="1"/>
        <v>-1.5304468758180114E-2</v>
      </c>
      <c r="J12" s="5">
        <f t="shared" si="2"/>
        <v>2.1807784214892715E-2</v>
      </c>
    </row>
    <row r="13" spans="1:10" x14ac:dyDescent="0.2">
      <c r="A13" t="s">
        <v>39</v>
      </c>
      <c r="B13" t="s">
        <v>32</v>
      </c>
      <c r="C13">
        <v>29254</v>
      </c>
      <c r="D13" s="5">
        <v>2.65862587840866E-3</v>
      </c>
      <c r="E13" s="5">
        <v>9.1899379464143692E-3</v>
      </c>
      <c r="F13" s="2">
        <v>0.77235579170112001</v>
      </c>
      <c r="G13" s="2">
        <v>-3.1324502499208199E-5</v>
      </c>
      <c r="H13" s="5">
        <f t="shared" si="0"/>
        <v>1.8012278374972164E-2</v>
      </c>
      <c r="I13" s="5">
        <f t="shared" si="1"/>
        <v>-1.5353652496563504E-2</v>
      </c>
      <c r="J13" s="5">
        <f t="shared" si="2"/>
        <v>2.0670904253380824E-2</v>
      </c>
    </row>
    <row r="14" spans="1:10" x14ac:dyDescent="0.2">
      <c r="A14" t="s">
        <v>34</v>
      </c>
      <c r="B14" t="s">
        <v>26</v>
      </c>
      <c r="C14">
        <v>29215</v>
      </c>
      <c r="D14" s="5">
        <v>6.0424332495234202E-4</v>
      </c>
      <c r="E14" s="5">
        <v>9.1905489508842704E-3</v>
      </c>
      <c r="F14" s="2">
        <v>0.94758036940873802</v>
      </c>
      <c r="G14" s="2">
        <v>-3.4083363392500802E-5</v>
      </c>
      <c r="H14" s="5">
        <f t="shared" si="0"/>
        <v>1.8013475943733169E-2</v>
      </c>
      <c r="I14" s="5">
        <f t="shared" si="1"/>
        <v>-1.7409232618780825E-2</v>
      </c>
      <c r="J14" s="5">
        <f t="shared" si="2"/>
        <v>1.8617719268685513E-2</v>
      </c>
    </row>
    <row r="16" spans="1:10" x14ac:dyDescent="0.2">
      <c r="A16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436D0-0C8E-F840-A206-642D9CAB40B8}">
  <dimension ref="A1:J16"/>
  <sheetViews>
    <sheetView workbookViewId="0">
      <selection activeCell="A16" sqref="A16"/>
    </sheetView>
  </sheetViews>
  <sheetFormatPr baseColWidth="10" defaultRowHeight="16" x14ac:dyDescent="0.2"/>
  <cols>
    <col min="1" max="1" width="53.83203125" bestFit="1" customWidth="1"/>
    <col min="4" max="4" width="15.5" customWidth="1"/>
  </cols>
  <sheetData>
    <row r="1" spans="1:10" x14ac:dyDescent="0.2">
      <c r="A1" s="1" t="s">
        <v>54</v>
      </c>
    </row>
    <row r="2" spans="1:10" x14ac:dyDescent="0.2">
      <c r="A2" s="1" t="s">
        <v>5</v>
      </c>
      <c r="B2" s="1" t="s">
        <v>46</v>
      </c>
      <c r="C2" s="1" t="s">
        <v>1</v>
      </c>
      <c r="D2" s="1" t="s">
        <v>22</v>
      </c>
      <c r="E2" s="1" t="s">
        <v>3</v>
      </c>
      <c r="F2" s="1" t="s">
        <v>4</v>
      </c>
      <c r="G2" s="1" t="s">
        <v>57</v>
      </c>
      <c r="H2" s="1" t="s">
        <v>11</v>
      </c>
      <c r="I2" s="1" t="s">
        <v>18</v>
      </c>
      <c r="J2" s="1" t="s">
        <v>19</v>
      </c>
    </row>
    <row r="3" spans="1:10" x14ac:dyDescent="0.2">
      <c r="A3" t="s">
        <v>47</v>
      </c>
      <c r="B3" t="s">
        <v>27</v>
      </c>
      <c r="C3">
        <v>24757</v>
      </c>
      <c r="D3" s="5">
        <v>-0.115171495019672</v>
      </c>
      <c r="E3" s="5">
        <v>6.3554257177655697E-3</v>
      </c>
      <c r="F3" s="2">
        <v>6.3590187549983695E-73</v>
      </c>
      <c r="G3" s="2">
        <v>1.30523845911572E-2</v>
      </c>
      <c r="H3" s="5">
        <f>1.96*E3</f>
        <v>1.2456634406820516E-2</v>
      </c>
      <c r="I3" s="5">
        <f>D3-H3</f>
        <v>-0.12762812942649251</v>
      </c>
      <c r="J3" s="5">
        <f>D3+H3</f>
        <v>-0.10271486061285148</v>
      </c>
    </row>
    <row r="4" spans="1:10" x14ac:dyDescent="0.2">
      <c r="A4" t="s">
        <v>34</v>
      </c>
      <c r="B4" t="s">
        <v>26</v>
      </c>
      <c r="C4">
        <v>26251</v>
      </c>
      <c r="D4" s="5">
        <v>-8.7120047936900494E-2</v>
      </c>
      <c r="E4" s="5">
        <v>6.1899524223514102E-3</v>
      </c>
      <c r="F4" s="2">
        <v>7.9408115795988703E-45</v>
      </c>
      <c r="G4" s="2">
        <v>7.4522211817335E-3</v>
      </c>
      <c r="H4" s="5">
        <f t="shared" ref="H4:H14" si="0">1.96*E4</f>
        <v>1.2132306747808764E-2</v>
      </c>
      <c r="I4" s="5">
        <f t="shared" ref="I4:I14" si="1">D4-H4</f>
        <v>-9.9252354684709262E-2</v>
      </c>
      <c r="J4" s="5">
        <f t="shared" ref="J4:J14" si="2">D4+H4</f>
        <v>-7.4987741189091725E-2</v>
      </c>
    </row>
    <row r="5" spans="1:10" x14ac:dyDescent="0.2">
      <c r="A5" t="s">
        <v>44</v>
      </c>
      <c r="B5" t="s">
        <v>25</v>
      </c>
      <c r="C5">
        <v>24110</v>
      </c>
      <c r="D5" s="5">
        <v>-7.4324048486910294E-2</v>
      </c>
      <c r="E5" s="5">
        <v>6.4728036091425498E-3</v>
      </c>
      <c r="F5" s="2">
        <v>1.9382345246448401E-30</v>
      </c>
      <c r="G5" s="2">
        <v>5.3980574995737803E-3</v>
      </c>
      <c r="H5" s="5">
        <f t="shared" si="0"/>
        <v>1.2686695073919398E-2</v>
      </c>
      <c r="I5" s="5">
        <f t="shared" si="1"/>
        <v>-8.701074356082969E-2</v>
      </c>
      <c r="J5" s="5">
        <f t="shared" si="2"/>
        <v>-6.1637353412990897E-2</v>
      </c>
    </row>
    <row r="6" spans="1:10" x14ac:dyDescent="0.2">
      <c r="A6" t="s">
        <v>39</v>
      </c>
      <c r="B6" t="s">
        <v>32</v>
      </c>
      <c r="C6">
        <v>26289</v>
      </c>
      <c r="D6" s="5">
        <v>-6.3497835075690803E-2</v>
      </c>
      <c r="E6" s="5">
        <v>6.1879903755624396E-3</v>
      </c>
      <c r="F6" s="2">
        <v>1.1698997777495901E-24</v>
      </c>
      <c r="G6" s="2">
        <v>3.95182060344146E-3</v>
      </c>
      <c r="H6" s="5">
        <f t="shared" si="0"/>
        <v>1.2128461136102381E-2</v>
      </c>
      <c r="I6" s="5">
        <f t="shared" si="1"/>
        <v>-7.562629621179319E-2</v>
      </c>
      <c r="J6" s="5">
        <f t="shared" si="2"/>
        <v>-5.1369373939588424E-2</v>
      </c>
    </row>
    <row r="7" spans="1:10" x14ac:dyDescent="0.2">
      <c r="A7" t="s">
        <v>38</v>
      </c>
      <c r="B7" t="s">
        <v>31</v>
      </c>
      <c r="C7">
        <v>26289</v>
      </c>
      <c r="D7" s="5">
        <v>-5.9933113498554E-2</v>
      </c>
      <c r="E7" s="5">
        <v>6.1883876713612297E-3</v>
      </c>
      <c r="F7" s="2">
        <v>3.8113648719590101E-22</v>
      </c>
      <c r="G7" s="2">
        <v>3.5175125586318599E-3</v>
      </c>
      <c r="H7" s="5">
        <f t="shared" si="0"/>
        <v>1.212923983586801E-2</v>
      </c>
      <c r="I7" s="5">
        <f t="shared" si="1"/>
        <v>-7.2062353334422014E-2</v>
      </c>
      <c r="J7" s="5">
        <f t="shared" si="2"/>
        <v>-4.7803873662685986E-2</v>
      </c>
    </row>
    <row r="8" spans="1:10" x14ac:dyDescent="0.2">
      <c r="A8" t="s">
        <v>36</v>
      </c>
      <c r="B8" t="s">
        <v>29</v>
      </c>
      <c r="C8">
        <v>24754</v>
      </c>
      <c r="D8" s="5">
        <v>-5.2596457304646599E-2</v>
      </c>
      <c r="E8" s="5">
        <v>6.3738179167444498E-3</v>
      </c>
      <c r="F8" s="2">
        <v>1.6350474348922699E-16</v>
      </c>
      <c r="G8" s="2">
        <v>2.7032434223988001E-3</v>
      </c>
      <c r="H8" s="5">
        <f t="shared" si="0"/>
        <v>1.2492683116819121E-2</v>
      </c>
      <c r="I8" s="5">
        <f t="shared" si="1"/>
        <v>-6.5089140421465713E-2</v>
      </c>
      <c r="J8" s="5">
        <f t="shared" si="2"/>
        <v>-4.0103774187827478E-2</v>
      </c>
    </row>
    <row r="9" spans="1:10" x14ac:dyDescent="0.2">
      <c r="A9" t="s">
        <v>37</v>
      </c>
      <c r="B9" t="s">
        <v>30</v>
      </c>
      <c r="C9">
        <v>26289</v>
      </c>
      <c r="D9" s="5">
        <v>-4.2251919473840202E-2</v>
      </c>
      <c r="E9" s="5">
        <v>6.1894677320950596E-3</v>
      </c>
      <c r="F9" s="2">
        <v>8.8951035625819603E-12</v>
      </c>
      <c r="G9" s="2">
        <v>1.7316295141257499E-3</v>
      </c>
      <c r="H9" s="5">
        <f t="shared" si="0"/>
        <v>1.2131356754906317E-2</v>
      </c>
      <c r="I9" s="5">
        <f t="shared" si="1"/>
        <v>-5.4383276228746516E-2</v>
      </c>
      <c r="J9" s="5">
        <f t="shared" si="2"/>
        <v>-3.0120562718933885E-2</v>
      </c>
    </row>
    <row r="10" spans="1:10" x14ac:dyDescent="0.2">
      <c r="A10" t="s">
        <v>40</v>
      </c>
      <c r="B10" t="s">
        <v>23</v>
      </c>
      <c r="C10">
        <v>27231</v>
      </c>
      <c r="D10" s="5">
        <v>-3.5681510900870898E-2</v>
      </c>
      <c r="E10" s="5">
        <v>6.0778296751332296E-3</v>
      </c>
      <c r="F10" s="2">
        <v>4.3881547898747996E-9</v>
      </c>
      <c r="G10" s="2">
        <v>1.2274992506226001E-3</v>
      </c>
      <c r="H10" s="5">
        <f t="shared" si="0"/>
        <v>1.191254616326113E-2</v>
      </c>
      <c r="I10" s="5">
        <f t="shared" si="1"/>
        <v>-4.7594057064132028E-2</v>
      </c>
      <c r="J10" s="5">
        <f t="shared" si="2"/>
        <v>-2.3768964737609768E-2</v>
      </c>
    </row>
    <row r="11" spans="1:10" x14ac:dyDescent="0.2">
      <c r="A11" t="s">
        <v>35</v>
      </c>
      <c r="B11" t="s">
        <v>45</v>
      </c>
      <c r="C11">
        <v>24098</v>
      </c>
      <c r="D11" s="5">
        <v>-3.3328213445570201E-2</v>
      </c>
      <c r="E11" s="5">
        <v>6.4647454371901097E-3</v>
      </c>
      <c r="F11" s="2">
        <v>2.5511739566959701E-7</v>
      </c>
      <c r="G11" s="2">
        <v>1.0603316787485299E-3</v>
      </c>
      <c r="H11" s="5">
        <f t="shared" si="0"/>
        <v>1.2670901056892614E-2</v>
      </c>
      <c r="I11" s="5">
        <f t="shared" si="1"/>
        <v>-4.5999114502462815E-2</v>
      </c>
      <c r="J11" s="5">
        <f t="shared" si="2"/>
        <v>-2.0657312388677587E-2</v>
      </c>
    </row>
    <row r="12" spans="1:10" x14ac:dyDescent="0.2">
      <c r="A12" t="s">
        <v>41</v>
      </c>
      <c r="B12" t="s">
        <v>28</v>
      </c>
      <c r="C12">
        <v>24758</v>
      </c>
      <c r="D12" s="5">
        <v>-2.67187188946468E-2</v>
      </c>
      <c r="E12" s="5">
        <v>6.38207598340685E-3</v>
      </c>
      <c r="F12" s="2">
        <v>2.8423638576044499E-5</v>
      </c>
      <c r="G12" s="2">
        <v>6.67122984603585E-4</v>
      </c>
      <c r="H12" s="5">
        <f t="shared" si="0"/>
        <v>1.2508868927477426E-2</v>
      </c>
      <c r="I12" s="5">
        <f t="shared" si="1"/>
        <v>-3.9227587822124224E-2</v>
      </c>
      <c r="J12" s="5">
        <f t="shared" si="2"/>
        <v>-1.4209849967169374E-2</v>
      </c>
    </row>
    <row r="13" spans="1:10" x14ac:dyDescent="0.2">
      <c r="A13" t="s">
        <v>43</v>
      </c>
      <c r="B13" t="s">
        <v>24</v>
      </c>
      <c r="C13">
        <v>26275</v>
      </c>
      <c r="D13" s="5">
        <v>1.24174637717442E-2</v>
      </c>
      <c r="E13" s="5">
        <v>6.2004247942325404E-3</v>
      </c>
      <c r="F13" s="2">
        <v>4.5221953905646498E-2</v>
      </c>
      <c r="G13" s="2">
        <v>1.14576399305566E-4</v>
      </c>
      <c r="H13" s="5">
        <f t="shared" si="0"/>
        <v>1.2152832596695778E-2</v>
      </c>
      <c r="I13" s="5">
        <f t="shared" si="1"/>
        <v>2.6463117504842149E-4</v>
      </c>
      <c r="J13" s="5">
        <f t="shared" si="2"/>
        <v>2.4570296368439978E-2</v>
      </c>
    </row>
    <row r="14" spans="1:10" x14ac:dyDescent="0.2">
      <c r="A14" t="s">
        <v>42</v>
      </c>
      <c r="B14" t="s">
        <v>33</v>
      </c>
      <c r="C14">
        <v>24098</v>
      </c>
      <c r="D14" s="5">
        <v>1.55935261645435E-3</v>
      </c>
      <c r="E14" s="5">
        <v>6.4744662874087599E-3</v>
      </c>
      <c r="F14" s="2">
        <v>0.80967612892974195</v>
      </c>
      <c r="G14" s="2">
        <v>-3.9093239144083503E-5</v>
      </c>
      <c r="H14" s="5">
        <f t="shared" si="0"/>
        <v>1.268995392332117E-2</v>
      </c>
      <c r="I14" s="5">
        <f t="shared" si="1"/>
        <v>-1.1130601306866821E-2</v>
      </c>
      <c r="J14" s="5">
        <f t="shared" si="2"/>
        <v>1.4249306539775519E-2</v>
      </c>
    </row>
    <row r="16" spans="1:10" x14ac:dyDescent="0.2">
      <c r="A16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01936-CB1F-E444-BF32-C06407CF4153}">
  <dimension ref="A1:K16"/>
  <sheetViews>
    <sheetView tabSelected="1" workbookViewId="0">
      <selection activeCell="K14" sqref="K3:K14"/>
    </sheetView>
  </sheetViews>
  <sheetFormatPr baseColWidth="10" defaultRowHeight="16" x14ac:dyDescent="0.2"/>
  <cols>
    <col min="1" max="1" width="53.83203125" bestFit="1" customWidth="1"/>
    <col min="10" max="10" width="19.6640625" customWidth="1"/>
    <col min="11" max="11" width="28.33203125" customWidth="1"/>
  </cols>
  <sheetData>
    <row r="1" spans="1:11" x14ac:dyDescent="0.2">
      <c r="A1" s="1" t="s">
        <v>61</v>
      </c>
    </row>
    <row r="2" spans="1:11" x14ac:dyDescent="0.2">
      <c r="A2" s="1" t="s">
        <v>5</v>
      </c>
      <c r="B2" s="1" t="s">
        <v>46</v>
      </c>
      <c r="C2" s="4" t="s">
        <v>1</v>
      </c>
      <c r="D2" s="1" t="s">
        <v>2</v>
      </c>
      <c r="E2" s="1" t="s">
        <v>3</v>
      </c>
      <c r="F2" s="1" t="s">
        <v>4</v>
      </c>
      <c r="G2" s="1" t="s">
        <v>11</v>
      </c>
      <c r="H2" s="1" t="s">
        <v>18</v>
      </c>
      <c r="I2" s="1" t="s">
        <v>19</v>
      </c>
      <c r="J2" s="1" t="s">
        <v>50</v>
      </c>
      <c r="K2" s="1" t="s">
        <v>55</v>
      </c>
    </row>
    <row r="3" spans="1:11" x14ac:dyDescent="0.2">
      <c r="A3" t="s">
        <v>37</v>
      </c>
      <c r="B3" t="s">
        <v>30</v>
      </c>
      <c r="C3">
        <v>29721</v>
      </c>
      <c r="D3" s="5">
        <v>8.3071650460755597E-2</v>
      </c>
      <c r="E3" s="6">
        <v>2.8395699999999999E-2</v>
      </c>
      <c r="F3" s="2">
        <v>3.4416164152557501E-3</v>
      </c>
      <c r="G3" s="5">
        <f>1.96*E3</f>
        <v>5.5655572E-2</v>
      </c>
      <c r="H3" s="5">
        <f>D3-G3</f>
        <v>2.7416078460755597E-2</v>
      </c>
      <c r="I3" s="5">
        <f>D3+G3</f>
        <v>0.13872722246075558</v>
      </c>
      <c r="J3" s="5">
        <v>0.97297353398105302</v>
      </c>
      <c r="K3" s="7">
        <v>676.49186883096797</v>
      </c>
    </row>
    <row r="4" spans="1:11" x14ac:dyDescent="0.2">
      <c r="A4" t="s">
        <v>35</v>
      </c>
      <c r="B4" t="s">
        <v>45</v>
      </c>
      <c r="C4">
        <v>27255</v>
      </c>
      <c r="D4" s="5">
        <v>6.3665497980798694E-2</v>
      </c>
      <c r="E4" s="6">
        <v>2.9605510000000002E-2</v>
      </c>
      <c r="F4" s="2">
        <v>3.1527522289433597E-2</v>
      </c>
      <c r="G4" s="5">
        <f t="shared" ref="G4:G14" si="0">1.96*E4</f>
        <v>5.8026799600000005E-2</v>
      </c>
      <c r="H4" s="5">
        <f t="shared" ref="H4:H14" si="1">D4-G4</f>
        <v>5.6386983807986887E-3</v>
      </c>
      <c r="I4" s="5">
        <f t="shared" ref="I4:I14" si="2">D4+G4</f>
        <v>0.12169229758079869</v>
      </c>
      <c r="J4" s="5">
        <v>0.67157490687150501</v>
      </c>
      <c r="K4" s="7">
        <v>640.96657467079899</v>
      </c>
    </row>
    <row r="5" spans="1:11" x14ac:dyDescent="0.2">
      <c r="A5" t="s">
        <v>38</v>
      </c>
      <c r="B5" t="s">
        <v>31</v>
      </c>
      <c r="C5">
        <v>29721</v>
      </c>
      <c r="D5" s="5">
        <v>5.2247411964293097E-2</v>
      </c>
      <c r="E5" s="6">
        <v>2.8436300000000001E-2</v>
      </c>
      <c r="F5" s="2">
        <v>6.6168338745837801E-2</v>
      </c>
      <c r="G5" s="5">
        <f t="shared" si="0"/>
        <v>5.5735147999999998E-2</v>
      </c>
      <c r="H5" s="5">
        <f t="shared" si="1"/>
        <v>-3.4877360357069009E-3</v>
      </c>
      <c r="I5" s="5">
        <f t="shared" si="2"/>
        <v>0.1079825599642931</v>
      </c>
      <c r="J5" s="5">
        <v>0.77420950617468798</v>
      </c>
      <c r="K5" s="7">
        <v>652.03262899815695</v>
      </c>
    </row>
    <row r="6" spans="1:11" x14ac:dyDescent="0.2">
      <c r="A6" t="s">
        <v>47</v>
      </c>
      <c r="B6" t="s">
        <v>27</v>
      </c>
      <c r="C6">
        <v>27997</v>
      </c>
      <c r="D6" s="5">
        <v>5.2469375494339901E-2</v>
      </c>
      <c r="E6" s="6">
        <v>2.9179259999999999E-2</v>
      </c>
      <c r="F6" s="2">
        <v>7.2160221202574898E-2</v>
      </c>
      <c r="G6" s="5">
        <f t="shared" si="0"/>
        <v>5.7191349599999997E-2</v>
      </c>
      <c r="H6" s="5">
        <f t="shared" si="1"/>
        <v>-4.7219741056600956E-3</v>
      </c>
      <c r="I6" s="5">
        <f t="shared" si="2"/>
        <v>0.1096607250943399</v>
      </c>
      <c r="J6" s="5">
        <v>2.68623743293491E-4</v>
      </c>
      <c r="K6" s="7">
        <v>706.10607250507098</v>
      </c>
    </row>
    <row r="7" spans="1:11" x14ac:dyDescent="0.2">
      <c r="A7" t="s">
        <v>42</v>
      </c>
      <c r="B7" t="s">
        <v>33</v>
      </c>
      <c r="C7">
        <v>27255</v>
      </c>
      <c r="D7" s="5">
        <v>4.4450944899747401E-2</v>
      </c>
      <c r="E7" s="6">
        <v>2.965479E-2</v>
      </c>
      <c r="F7" s="2">
        <v>0.13389912181858901</v>
      </c>
      <c r="G7" s="5">
        <f t="shared" si="0"/>
        <v>5.8123388399999996E-2</v>
      </c>
      <c r="H7" s="5">
        <f t="shared" si="1"/>
        <v>-1.3672443500252596E-2</v>
      </c>
      <c r="I7" s="5">
        <f t="shared" si="2"/>
        <v>0.1025743332997474</v>
      </c>
      <c r="J7" s="5">
        <v>0.33396805742518498</v>
      </c>
      <c r="K7" s="7">
        <v>603.48560279644198</v>
      </c>
    </row>
    <row r="8" spans="1:11" x14ac:dyDescent="0.2">
      <c r="A8" t="s">
        <v>34</v>
      </c>
      <c r="B8" t="s">
        <v>26</v>
      </c>
      <c r="C8">
        <v>29682</v>
      </c>
      <c r="D8" s="5">
        <v>3.4949853989438603E-2</v>
      </c>
      <c r="E8" s="6">
        <v>2.8404869999999999E-2</v>
      </c>
      <c r="F8" s="2">
        <v>0.21855056818223101</v>
      </c>
      <c r="G8" s="5">
        <f t="shared" si="0"/>
        <v>5.5673545199999994E-2</v>
      </c>
      <c r="H8" s="5">
        <f t="shared" si="1"/>
        <v>-2.072369121056139E-2</v>
      </c>
      <c r="I8" s="5">
        <f t="shared" si="2"/>
        <v>9.0623399189438597E-2</v>
      </c>
      <c r="J8" s="5">
        <v>6.1322482345898199E-4</v>
      </c>
      <c r="K8" s="7">
        <v>729.19281746265995</v>
      </c>
    </row>
    <row r="9" spans="1:11" x14ac:dyDescent="0.2">
      <c r="A9" t="s">
        <v>40</v>
      </c>
      <c r="B9" t="s">
        <v>23</v>
      </c>
      <c r="C9">
        <v>30788</v>
      </c>
      <c r="D9" s="5">
        <v>3.3759963600140198E-2</v>
      </c>
      <c r="E9" s="6">
        <v>2.7838430000000001E-2</v>
      </c>
      <c r="F9" s="2">
        <v>0.22524971791265599</v>
      </c>
      <c r="G9" s="5">
        <f t="shared" si="0"/>
        <v>5.4563322800000001E-2</v>
      </c>
      <c r="H9" s="5">
        <f t="shared" si="1"/>
        <v>-2.0803359199859803E-2</v>
      </c>
      <c r="I9" s="5">
        <f t="shared" si="2"/>
        <v>8.83232864001402E-2</v>
      </c>
      <c r="J9" s="5">
        <v>0.52745362270334295</v>
      </c>
      <c r="K9" s="7">
        <v>678.24132494200103</v>
      </c>
    </row>
    <row r="10" spans="1:11" x14ac:dyDescent="0.2">
      <c r="A10" t="s">
        <v>41</v>
      </c>
      <c r="B10" t="s">
        <v>28</v>
      </c>
      <c r="C10">
        <v>27998</v>
      </c>
      <c r="D10" s="5">
        <v>3.5182775196427901E-2</v>
      </c>
      <c r="E10" s="6">
        <v>2.9245299999999998E-2</v>
      </c>
      <c r="F10" s="2">
        <v>0.228977545059978</v>
      </c>
      <c r="G10" s="5">
        <f t="shared" si="0"/>
        <v>5.7320787999999998E-2</v>
      </c>
      <c r="H10" s="5">
        <f t="shared" si="1"/>
        <v>-2.2138012803572096E-2</v>
      </c>
      <c r="I10" s="5">
        <f t="shared" si="2"/>
        <v>9.2503563196427899E-2</v>
      </c>
      <c r="J10" s="5">
        <v>0.936009289292703</v>
      </c>
      <c r="K10" s="7">
        <v>625.36015545693294</v>
      </c>
    </row>
    <row r="11" spans="1:11" x14ac:dyDescent="0.2">
      <c r="A11" t="s">
        <v>36</v>
      </c>
      <c r="B11" t="s">
        <v>29</v>
      </c>
      <c r="C11">
        <v>27994</v>
      </c>
      <c r="D11" s="5">
        <v>2.8915143589804099E-2</v>
      </c>
      <c r="E11" s="6">
        <v>2.9281120000000001E-2</v>
      </c>
      <c r="F11" s="2">
        <v>0.32340550005320401</v>
      </c>
      <c r="G11" s="5">
        <f t="shared" si="0"/>
        <v>5.7390995200000003E-2</v>
      </c>
      <c r="H11" s="5">
        <f t="shared" si="1"/>
        <v>-2.8475851610195904E-2</v>
      </c>
      <c r="I11" s="5">
        <f t="shared" si="2"/>
        <v>8.6306138789804102E-2</v>
      </c>
      <c r="J11" s="5">
        <v>0.74644527352943602</v>
      </c>
      <c r="K11" s="7">
        <v>614.41269006218897</v>
      </c>
    </row>
    <row r="12" spans="1:11" x14ac:dyDescent="0.2">
      <c r="A12" t="s">
        <v>44</v>
      </c>
      <c r="B12" t="s">
        <v>25</v>
      </c>
      <c r="C12">
        <v>27268</v>
      </c>
      <c r="D12" s="5">
        <v>2.59054263910325E-2</v>
      </c>
      <c r="E12" s="6">
        <v>2.9596150000000002E-2</v>
      </c>
      <c r="F12" s="2">
        <v>0.38141987019525603</v>
      </c>
      <c r="G12" s="5">
        <f t="shared" si="0"/>
        <v>5.8008454000000001E-2</v>
      </c>
      <c r="H12" s="5">
        <f t="shared" si="1"/>
        <v>-3.2103027608967501E-2</v>
      </c>
      <c r="I12" s="5">
        <f t="shared" si="2"/>
        <v>8.3913880391032508E-2</v>
      </c>
      <c r="J12" s="5">
        <v>6.1621718075897502E-4</v>
      </c>
      <c r="K12" s="7">
        <v>671.439004117644</v>
      </c>
    </row>
    <row r="13" spans="1:11" x14ac:dyDescent="0.2">
      <c r="A13" t="s">
        <v>39</v>
      </c>
      <c r="B13" t="s">
        <v>32</v>
      </c>
      <c r="C13">
        <v>29721</v>
      </c>
      <c r="D13" s="5">
        <v>1.7551346182158901E-2</v>
      </c>
      <c r="E13" s="6">
        <v>2.841364E-2</v>
      </c>
      <c r="F13" s="2">
        <v>0.536772260311567</v>
      </c>
      <c r="G13" s="5">
        <f t="shared" si="0"/>
        <v>5.5690734399999997E-2</v>
      </c>
      <c r="H13" s="5">
        <f t="shared" si="1"/>
        <v>-3.8139388217841096E-2</v>
      </c>
      <c r="I13" s="5">
        <f t="shared" si="2"/>
        <v>7.3242080582158892E-2</v>
      </c>
      <c r="J13" s="5">
        <v>0.43306510571891099</v>
      </c>
      <c r="K13" s="7">
        <v>660.89985561915796</v>
      </c>
    </row>
    <row r="14" spans="1:11" x14ac:dyDescent="0.2">
      <c r="A14" t="s">
        <v>43</v>
      </c>
      <c r="B14" t="s">
        <v>24</v>
      </c>
      <c r="C14">
        <v>29708</v>
      </c>
      <c r="D14" s="5">
        <v>1.454512757097E-2</v>
      </c>
      <c r="E14" s="6">
        <v>2.8481429999999999E-2</v>
      </c>
      <c r="F14" s="2">
        <v>0.60957326763619102</v>
      </c>
      <c r="G14" s="5">
        <f t="shared" si="0"/>
        <v>5.5823602799999997E-2</v>
      </c>
      <c r="H14" s="5">
        <f t="shared" si="1"/>
        <v>-4.1278475229029998E-2</v>
      </c>
      <c r="I14" s="5">
        <f t="shared" si="2"/>
        <v>7.0368730370969995E-2</v>
      </c>
      <c r="J14" s="5">
        <v>0.223480109098804</v>
      </c>
      <c r="K14" s="7">
        <v>649.85975677972306</v>
      </c>
    </row>
    <row r="15" spans="1:11" x14ac:dyDescent="0.2">
      <c r="E15" s="3"/>
    </row>
    <row r="16" spans="1:11" x14ac:dyDescent="0.2">
      <c r="A16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Supp Table 1</vt:lpstr>
      <vt:lpstr>Supp Table 2</vt:lpstr>
      <vt:lpstr>Supp Table 3</vt:lpstr>
      <vt:lpstr>Supp Table 4</vt:lpstr>
      <vt:lpstr>Supp Table 5</vt:lpstr>
      <vt:lpstr>Supp Table 6</vt:lpstr>
      <vt:lpstr>Supp Table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Lucy Goudswaard</cp:lastModifiedBy>
  <dcterms:created xsi:type="dcterms:W3CDTF">2020-05-06T10:17:05Z</dcterms:created>
  <dcterms:modified xsi:type="dcterms:W3CDTF">2021-06-28T16:13:44Z</dcterms:modified>
</cp:coreProperties>
</file>