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cyholland/Desktop/Dissertation/All data (+combined data)/"/>
    </mc:Choice>
  </mc:AlternateContent>
  <xr:revisionPtr revIDLastSave="0" documentId="8_{8D36229D-E83C-2D4C-842F-01277A605E45}" xr6:coauthVersionLast="47" xr6:coauthVersionMax="47" xr10:uidLastSave="{00000000-0000-0000-0000-000000000000}"/>
  <bookViews>
    <workbookView xWindow="3160" yWindow="1580" windowWidth="27640" windowHeight="16440" xr2:uid="{0B03141B-6B86-FE4F-814A-5153B365496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2" i="1" l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K23" i="1"/>
  <c r="K22" i="1"/>
  <c r="L20" i="1"/>
  <c r="M20" i="1"/>
  <c r="N20" i="1"/>
  <c r="Q20" i="1"/>
  <c r="R20" i="1"/>
  <c r="S20" i="1"/>
  <c r="V20" i="1"/>
  <c r="W20" i="1"/>
  <c r="X20" i="1"/>
  <c r="AA20" i="1"/>
  <c r="AB20" i="1"/>
  <c r="AC20" i="1"/>
  <c r="AF20" i="1"/>
  <c r="AG20" i="1"/>
  <c r="AH20" i="1"/>
  <c r="AK20" i="1"/>
  <c r="AL20" i="1"/>
  <c r="AM20" i="1"/>
  <c r="AP20" i="1"/>
  <c r="AR20" i="1"/>
  <c r="AT20" i="1"/>
  <c r="L19" i="1"/>
  <c r="M19" i="1"/>
  <c r="N19" i="1"/>
  <c r="Q19" i="1"/>
  <c r="R19" i="1"/>
  <c r="S19" i="1"/>
  <c r="V19" i="1"/>
  <c r="W19" i="1"/>
  <c r="X19" i="1"/>
  <c r="AA19" i="1"/>
  <c r="AB19" i="1"/>
  <c r="AC19" i="1"/>
  <c r="AF19" i="1"/>
  <c r="AG19" i="1"/>
  <c r="AH19" i="1"/>
  <c r="AK19" i="1"/>
  <c r="AL19" i="1"/>
  <c r="AM19" i="1"/>
  <c r="AP19" i="1"/>
  <c r="AR19" i="1"/>
  <c r="AT19" i="1"/>
  <c r="L18" i="1"/>
  <c r="M18" i="1"/>
  <c r="N18" i="1"/>
  <c r="Q18" i="1"/>
  <c r="R18" i="1"/>
  <c r="S18" i="1"/>
  <c r="V18" i="1"/>
  <c r="W18" i="1"/>
  <c r="X18" i="1"/>
  <c r="AA18" i="1"/>
  <c r="AB18" i="1"/>
  <c r="AC18" i="1"/>
  <c r="AD18" i="1"/>
  <c r="AF18" i="1"/>
  <c r="AG18" i="1"/>
  <c r="AH18" i="1"/>
  <c r="AK18" i="1"/>
  <c r="AL18" i="1"/>
  <c r="AM18" i="1"/>
  <c r="AP18" i="1"/>
  <c r="AR18" i="1"/>
  <c r="AT18" i="1"/>
  <c r="K18" i="1"/>
  <c r="AW3" i="1"/>
  <c r="AW7" i="1"/>
  <c r="AW11" i="1"/>
  <c r="AW2" i="1"/>
  <c r="AU3" i="1"/>
  <c r="AU18" i="1" s="1"/>
  <c r="AU4" i="1"/>
  <c r="AU5" i="1"/>
  <c r="AU19" i="1" s="1"/>
  <c r="AU6" i="1"/>
  <c r="AU7" i="1"/>
  <c r="AU8" i="1"/>
  <c r="AU9" i="1"/>
  <c r="AU10" i="1"/>
  <c r="AU11" i="1"/>
  <c r="AU12" i="1"/>
  <c r="AU13" i="1"/>
  <c r="AU20" i="1" s="1"/>
  <c r="AU14" i="1"/>
  <c r="AU2" i="1"/>
  <c r="AS3" i="1"/>
  <c r="AS4" i="1"/>
  <c r="AS18" i="1" s="1"/>
  <c r="AS5" i="1"/>
  <c r="AS19" i="1" s="1"/>
  <c r="AS6" i="1"/>
  <c r="AS7" i="1"/>
  <c r="AS8" i="1"/>
  <c r="AS9" i="1"/>
  <c r="AS10" i="1"/>
  <c r="AS11" i="1"/>
  <c r="AS20" i="1" s="1"/>
  <c r="AS12" i="1"/>
  <c r="AS13" i="1"/>
  <c r="AS14" i="1"/>
  <c r="AS2" i="1"/>
  <c r="AQ3" i="1"/>
  <c r="AQ18" i="1" s="1"/>
  <c r="AQ4" i="1"/>
  <c r="AQ5" i="1"/>
  <c r="AQ6" i="1"/>
  <c r="AQ7" i="1"/>
  <c r="AQ8" i="1"/>
  <c r="AQ9" i="1"/>
  <c r="AQ10" i="1"/>
  <c r="AQ11" i="1"/>
  <c r="AQ20" i="1" s="1"/>
  <c r="AQ12" i="1"/>
  <c r="AQ13" i="1"/>
  <c r="AQ14" i="1"/>
  <c r="AQ2" i="1"/>
  <c r="AQ19" i="1" s="1"/>
  <c r="AN3" i="1"/>
  <c r="AO3" i="1" s="1"/>
  <c r="AO18" i="1" s="1"/>
  <c r="AN4" i="1"/>
  <c r="AO4" i="1" s="1"/>
  <c r="AN5" i="1"/>
  <c r="AO5" i="1" s="1"/>
  <c r="AN6" i="1"/>
  <c r="AO6" i="1" s="1"/>
  <c r="AN7" i="1"/>
  <c r="AO7" i="1" s="1"/>
  <c r="AN8" i="1"/>
  <c r="AO8" i="1" s="1"/>
  <c r="AN9" i="1"/>
  <c r="AO9" i="1" s="1"/>
  <c r="AN10" i="1"/>
  <c r="AO10" i="1" s="1"/>
  <c r="AN11" i="1"/>
  <c r="AO11" i="1" s="1"/>
  <c r="AO20" i="1" s="1"/>
  <c r="AN12" i="1"/>
  <c r="AO12" i="1" s="1"/>
  <c r="AN13" i="1"/>
  <c r="AO13" i="1" s="1"/>
  <c r="AN14" i="1"/>
  <c r="AO14" i="1" s="1"/>
  <c r="AN2" i="1"/>
  <c r="AO2" i="1" s="1"/>
  <c r="AO19" i="1" s="1"/>
  <c r="AI3" i="1"/>
  <c r="AJ3" i="1" s="1"/>
  <c r="AI4" i="1"/>
  <c r="AJ4" i="1" s="1"/>
  <c r="AJ18" i="1" s="1"/>
  <c r="AI5" i="1"/>
  <c r="AJ5" i="1" s="1"/>
  <c r="AJ19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J20" i="1" s="1"/>
  <c r="AI2" i="1"/>
  <c r="AJ2" i="1" s="1"/>
  <c r="AD3" i="1"/>
  <c r="AE3" i="1" s="1"/>
  <c r="AE18" i="1" s="1"/>
  <c r="AD4" i="1"/>
  <c r="AE4" i="1" s="1"/>
  <c r="AD5" i="1"/>
  <c r="AE5" i="1" s="1"/>
  <c r="AD6" i="1"/>
  <c r="AE6" i="1" s="1"/>
  <c r="AD7" i="1"/>
  <c r="AE7" i="1" s="1"/>
  <c r="AD8" i="1"/>
  <c r="AE8" i="1" s="1"/>
  <c r="AD9" i="1"/>
  <c r="AE9" i="1" s="1"/>
  <c r="AD10" i="1"/>
  <c r="AE10" i="1" s="1"/>
  <c r="AD11" i="1"/>
  <c r="AE11" i="1" s="1"/>
  <c r="AD12" i="1"/>
  <c r="AE12" i="1" s="1"/>
  <c r="AD13" i="1"/>
  <c r="AE13" i="1" s="1"/>
  <c r="AE20" i="1" s="1"/>
  <c r="AD14" i="1"/>
  <c r="AE14" i="1" s="1"/>
  <c r="AD2" i="1"/>
  <c r="AE2" i="1" s="1"/>
  <c r="AE19" i="1" s="1"/>
  <c r="Y3" i="1"/>
  <c r="Z3" i="1" s="1"/>
  <c r="Y4" i="1"/>
  <c r="Z4" i="1" s="1"/>
  <c r="Z18" i="1" s="1"/>
  <c r="Y5" i="1"/>
  <c r="Z5" i="1" s="1"/>
  <c r="Y6" i="1"/>
  <c r="Z6" i="1" s="1"/>
  <c r="Y7" i="1"/>
  <c r="Z7" i="1" s="1"/>
  <c r="Y8" i="1"/>
  <c r="Z8" i="1" s="1"/>
  <c r="Y9" i="1"/>
  <c r="Z9" i="1" s="1"/>
  <c r="Y10" i="1"/>
  <c r="Z10" i="1" s="1"/>
  <c r="Y11" i="1"/>
  <c r="Z11" i="1" s="1"/>
  <c r="Z20" i="1" s="1"/>
  <c r="Y12" i="1"/>
  <c r="Z12" i="1" s="1"/>
  <c r="Y13" i="1"/>
  <c r="Z13" i="1" s="1"/>
  <c r="Y14" i="1"/>
  <c r="Z14" i="1" s="1"/>
  <c r="Y2" i="1"/>
  <c r="Z2" i="1" s="1"/>
  <c r="Z19" i="1" s="1"/>
  <c r="T3" i="1"/>
  <c r="U3" i="1" s="1"/>
  <c r="U18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0" i="1"/>
  <c r="U10" i="1" s="1"/>
  <c r="T11" i="1"/>
  <c r="U11" i="1" s="1"/>
  <c r="U20" i="1" s="1"/>
  <c r="T12" i="1"/>
  <c r="U12" i="1" s="1"/>
  <c r="T13" i="1"/>
  <c r="U13" i="1" s="1"/>
  <c r="T14" i="1"/>
  <c r="U14" i="1" s="1"/>
  <c r="T2" i="1"/>
  <c r="U2" i="1" s="1"/>
  <c r="U19" i="1" s="1"/>
  <c r="O3" i="1"/>
  <c r="P3" i="1" s="1"/>
  <c r="O4" i="1"/>
  <c r="P4" i="1" s="1"/>
  <c r="P18" i="1" s="1"/>
  <c r="O5" i="1"/>
  <c r="P5" i="1" s="1"/>
  <c r="P19" i="1" s="1"/>
  <c r="O6" i="1"/>
  <c r="P6" i="1" s="1"/>
  <c r="O7" i="1"/>
  <c r="P7" i="1" s="1"/>
  <c r="O8" i="1"/>
  <c r="P8" i="1" s="1"/>
  <c r="O9" i="1"/>
  <c r="P9" i="1" s="1"/>
  <c r="O10" i="1"/>
  <c r="P10" i="1" s="1"/>
  <c r="O11" i="1"/>
  <c r="P11" i="1" s="1"/>
  <c r="P20" i="1" s="1"/>
  <c r="O12" i="1"/>
  <c r="P12" i="1" s="1"/>
  <c r="O13" i="1"/>
  <c r="P13" i="1" s="1"/>
  <c r="O14" i="1"/>
  <c r="P14" i="1" s="1"/>
  <c r="O2" i="1"/>
  <c r="P2" i="1" s="1"/>
  <c r="J3" i="1"/>
  <c r="K3" i="1" s="1"/>
  <c r="J4" i="1"/>
  <c r="K4" i="1" s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K20" i="1" s="1"/>
  <c r="J12" i="1"/>
  <c r="K12" i="1" s="1"/>
  <c r="J13" i="1"/>
  <c r="K13" i="1" s="1"/>
  <c r="J14" i="1"/>
  <c r="K14" i="1" s="1"/>
  <c r="J2" i="1"/>
  <c r="K2" i="1" s="1"/>
  <c r="K19" i="1" s="1"/>
  <c r="AV14" i="1"/>
  <c r="AW14" i="1" s="1"/>
  <c r="AV13" i="1"/>
  <c r="AW13" i="1" s="1"/>
  <c r="AV12" i="1"/>
  <c r="AW12" i="1" s="1"/>
  <c r="AV11" i="1"/>
  <c r="AV10" i="1"/>
  <c r="AW10" i="1" s="1"/>
  <c r="AV9" i="1"/>
  <c r="AW9" i="1" s="1"/>
  <c r="AV8" i="1"/>
  <c r="AW8" i="1" s="1"/>
  <c r="AV7" i="1"/>
  <c r="AV6" i="1"/>
  <c r="AW6" i="1" s="1"/>
  <c r="AV5" i="1"/>
  <c r="AW5" i="1" s="1"/>
  <c r="AV4" i="1"/>
  <c r="AW4" i="1" s="1"/>
  <c r="AV3" i="1"/>
  <c r="AV18" i="1" s="1"/>
  <c r="AV2" i="1"/>
  <c r="AV19" i="1" s="1"/>
  <c r="AW19" i="1" l="1"/>
  <c r="AW20" i="1"/>
  <c r="AW18" i="1"/>
  <c r="O20" i="1"/>
  <c r="AV20" i="1"/>
  <c r="AN20" i="1"/>
  <c r="T20" i="1"/>
  <c r="Y18" i="1"/>
  <c r="AN19" i="1"/>
  <c r="T19" i="1"/>
  <c r="AI20" i="1"/>
  <c r="AN18" i="1"/>
  <c r="T18" i="1"/>
  <c r="AI19" i="1"/>
  <c r="O19" i="1"/>
  <c r="AD20" i="1"/>
  <c r="AI18" i="1"/>
  <c r="O18" i="1"/>
  <c r="AD19" i="1"/>
  <c r="Y20" i="1"/>
  <c r="Y19" i="1"/>
</calcChain>
</file>

<file path=xl/sharedStrings.xml><?xml version="1.0" encoding="utf-8"?>
<sst xmlns="http://schemas.openxmlformats.org/spreadsheetml/2006/main" count="107" uniqueCount="73">
  <si>
    <t>Site</t>
  </si>
  <si>
    <t>Habitat_type_urchins</t>
  </si>
  <si>
    <t>Percent_bare_rock</t>
  </si>
  <si>
    <t>Percent_algae</t>
  </si>
  <si>
    <t>Habitat_type_fish</t>
  </si>
  <si>
    <t>D_annularis_small</t>
  </si>
  <si>
    <t>D_annularis_medium</t>
  </si>
  <si>
    <t>D_annularis_large</t>
  </si>
  <si>
    <t>D_sargus_small</t>
  </si>
  <si>
    <t>D_sargus_medium</t>
  </si>
  <si>
    <t>D_sargus_large</t>
  </si>
  <si>
    <t>D_vulgaris_small</t>
  </si>
  <si>
    <t>D_vulgaris_medium</t>
  </si>
  <si>
    <t>D_vulgaris_large</t>
  </si>
  <si>
    <t>S_aurata_small</t>
  </si>
  <si>
    <t>S_aurata_medium</t>
  </si>
  <si>
    <t>S_aurata_large</t>
  </si>
  <si>
    <t>C_julis_small</t>
  </si>
  <si>
    <t>C_julis_medium</t>
  </si>
  <si>
    <t>C_julis_large</t>
  </si>
  <si>
    <t>T_pavo_small</t>
  </si>
  <si>
    <t>T_pavo_medium</t>
  </si>
  <si>
    <t>T_pavo_large</t>
  </si>
  <si>
    <t>S_salpa_small</t>
  </si>
  <si>
    <t>S_salpa_medium</t>
  </si>
  <si>
    <t>S_salpa_large</t>
  </si>
  <si>
    <t>Total_predators</t>
  </si>
  <si>
    <t>Medium_predators</t>
  </si>
  <si>
    <t>Large_predators</t>
  </si>
  <si>
    <t>Small_predators</t>
  </si>
  <si>
    <t>One</t>
  </si>
  <si>
    <t>Algae</t>
  </si>
  <si>
    <t>Mixed_algae_posidonia</t>
  </si>
  <si>
    <t>Two</t>
  </si>
  <si>
    <t>Barren</t>
  </si>
  <si>
    <t>Rocky</t>
  </si>
  <si>
    <t>Three</t>
  </si>
  <si>
    <t>Four</t>
  </si>
  <si>
    <t>Five</t>
  </si>
  <si>
    <t>Six</t>
  </si>
  <si>
    <t>Seven</t>
  </si>
  <si>
    <t>Eight</t>
  </si>
  <si>
    <t>Nine</t>
  </si>
  <si>
    <t>Posidonia</t>
  </si>
  <si>
    <t>Ten</t>
  </si>
  <si>
    <t>Both</t>
  </si>
  <si>
    <t>Eleven</t>
  </si>
  <si>
    <t>Twelve</t>
  </si>
  <si>
    <t>Thirteen</t>
  </si>
  <si>
    <t>Dead_matter</t>
  </si>
  <si>
    <t>D_Annularis_total</t>
  </si>
  <si>
    <t>D_sargus_total</t>
  </si>
  <si>
    <t>D_vulgaris_total</t>
  </si>
  <si>
    <t>S_aurata_total</t>
  </si>
  <si>
    <t>C_julis_total</t>
  </si>
  <si>
    <t>T_pavo_total</t>
  </si>
  <si>
    <t>S_salp_total</t>
  </si>
  <si>
    <t>D_annularis_density</t>
  </si>
  <si>
    <t>D_sargus_density</t>
  </si>
  <si>
    <t>D_vulgaris_density</t>
  </si>
  <si>
    <t>S_aurata_density</t>
  </si>
  <si>
    <t>C_julis_density</t>
  </si>
  <si>
    <t>T_pavo_density</t>
  </si>
  <si>
    <t>S_salpa_density</t>
  </si>
  <si>
    <t>Total_predators_density</t>
  </si>
  <si>
    <t>Medium_predators_density</t>
  </si>
  <si>
    <t>Large_predators_density</t>
  </si>
  <si>
    <t>Small_predators_density</t>
  </si>
  <si>
    <t>barren</t>
  </si>
  <si>
    <t>algae</t>
  </si>
  <si>
    <t>both</t>
  </si>
  <si>
    <t>New_habitata_type</t>
  </si>
  <si>
    <t>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</si>
</sst>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Predatory</a:t>
            </a:r>
            <a:r>
              <a:rPr lang="en-GB" baseline="0"/>
              <a:t> Fish Densities for each Habitat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Sheet1!$B$18:$B$20</c:f>
              <c:strCache>
                <c:ptCount val="3"/>
                <c:pt idx="0">
                  <c:v>barren</c:v>
                </c:pt>
                <c:pt idx="1">
                  <c:v>algae</c:v>
                </c:pt>
                <c:pt idx="2">
                  <c:v>both</c:v>
                </c:pt>
              </c:strCache>
            </c:strRef>
          </c:cat>
          <c:val>
            <c:numRef>
              <c:f>Sheet1!$K$18:$K$20</c:f>
              <c:numCache>
                <c:formatCode>General</c:formatCode>
                <c:ptCount val="3"/>
                <c:pt idx="0">
                  <c:v>8.7999999999999995E-2</c:v>
                </c:pt>
                <c:pt idx="1">
                  <c:v>0.14400000000000002</c:v>
                </c:pt>
                <c:pt idx="2">
                  <c:v>0.156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59-7445-B679-5E7ADDC6F217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Sheet1!$B$18:$B$20</c:f>
              <c:strCache>
                <c:ptCount val="3"/>
                <c:pt idx="0">
                  <c:v>barren</c:v>
                </c:pt>
                <c:pt idx="1">
                  <c:v>algae</c:v>
                </c:pt>
                <c:pt idx="2">
                  <c:v>both</c:v>
                </c:pt>
              </c:strCache>
            </c:strRef>
          </c:cat>
          <c:val>
            <c:numRef>
              <c:f>Sheet1!$P$18:$P$20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59-7445-B679-5E7ADDC6F217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Sheet1!$B$18:$B$20</c:f>
              <c:strCache>
                <c:ptCount val="3"/>
                <c:pt idx="0">
                  <c:v>barren</c:v>
                </c:pt>
                <c:pt idx="1">
                  <c:v>algae</c:v>
                </c:pt>
                <c:pt idx="2">
                  <c:v>both</c:v>
                </c:pt>
              </c:strCache>
            </c:strRef>
          </c:cat>
          <c:val>
            <c:numRef>
              <c:f>Sheet1!$U$18:$U$20</c:f>
              <c:numCache>
                <c:formatCode>General</c:formatCode>
                <c:ptCount val="3"/>
                <c:pt idx="0">
                  <c:v>0.62</c:v>
                </c:pt>
                <c:pt idx="1">
                  <c:v>0.52400000000000002</c:v>
                </c:pt>
                <c:pt idx="2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59-7445-B679-5E7ADDC6F217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Sheet1!$B$18:$B$20</c:f>
              <c:strCache>
                <c:ptCount val="3"/>
                <c:pt idx="0">
                  <c:v>barren</c:v>
                </c:pt>
                <c:pt idx="1">
                  <c:v>algae</c:v>
                </c:pt>
                <c:pt idx="2">
                  <c:v>both</c:v>
                </c:pt>
              </c:strCache>
            </c:strRef>
          </c:cat>
          <c:val>
            <c:numRef>
              <c:f>Sheet1!$Z$18:$Z$20</c:f>
              <c:numCache>
                <c:formatCode>General</c:formatCode>
                <c:ptCount val="3"/>
                <c:pt idx="0">
                  <c:v>0</c:v>
                </c:pt>
                <c:pt idx="1">
                  <c:v>4.0000000000000001E-3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59-7445-B679-5E7ADDC6F217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Sheet1!$B$18:$B$20</c:f>
              <c:strCache>
                <c:ptCount val="3"/>
                <c:pt idx="0">
                  <c:v>barren</c:v>
                </c:pt>
                <c:pt idx="1">
                  <c:v>algae</c:v>
                </c:pt>
                <c:pt idx="2">
                  <c:v>both</c:v>
                </c:pt>
              </c:strCache>
            </c:strRef>
          </c:cat>
          <c:val>
            <c:numRef>
              <c:f>Sheet1!$AE$18:$AE$20</c:f>
              <c:numCache>
                <c:formatCode>General</c:formatCode>
                <c:ptCount val="3"/>
                <c:pt idx="0">
                  <c:v>5.6000000000000008E-2</c:v>
                </c:pt>
                <c:pt idx="1">
                  <c:v>7.2000000000000008E-2</c:v>
                </c:pt>
                <c:pt idx="2">
                  <c:v>9.6000000000000002E-2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759-7445-B679-5E7ADDC6F217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Sheet1!$B$18:$B$20</c:f>
              <c:strCache>
                <c:ptCount val="3"/>
                <c:pt idx="0">
                  <c:v>barren</c:v>
                </c:pt>
                <c:pt idx="1">
                  <c:v>algae</c:v>
                </c:pt>
                <c:pt idx="2">
                  <c:v>both</c:v>
                </c:pt>
              </c:strCache>
            </c:strRef>
          </c:cat>
          <c:val>
            <c:numRef>
              <c:f>Sheet1!$AJ$18:$AJ$20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59-7445-B679-5E7ADDC6F217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Sheet1!$B$18:$B$20</c:f>
              <c:strCache>
                <c:ptCount val="3"/>
                <c:pt idx="0">
                  <c:v>barren</c:v>
                </c:pt>
                <c:pt idx="1">
                  <c:v>algae</c:v>
                </c:pt>
                <c:pt idx="2">
                  <c:v>both</c:v>
                </c:pt>
              </c:strCache>
            </c:strRef>
          </c:cat>
          <c:val>
            <c:numRef>
              <c:f>Sheet1!$AO$18:$AO$20</c:f>
              <c:numCache>
                <c:formatCode>General</c:formatCode>
                <c:ptCount val="3"/>
                <c:pt idx="0">
                  <c:v>6.4000000000000001E-2</c:v>
                </c:pt>
                <c:pt idx="1">
                  <c:v>0</c:v>
                </c:pt>
                <c:pt idx="2">
                  <c:v>2.8000000000000001E-2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759-7445-B679-5E7ADDC6F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80012271"/>
        <c:axId val="756760351"/>
      </c:barChart>
      <c:catAx>
        <c:axId val="680012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760351"/>
        <c:crosses val="autoZero"/>
        <c:auto val="1"/>
        <c:lblAlgn val="ctr"/>
        <c:lblOffset val="100"/>
        <c:noMultiLvlLbl val="0"/>
      </c:catAx>
      <c:valAx>
        <c:axId val="75676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012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1085850</xdr:colOff>
      <xdr:row>24</xdr:row>
      <xdr:rowOff>171450</xdr:rowOff>
    </xdr:from>
    <xdr:to>
      <xdr:col>9</xdr:col>
      <xdr:colOff>1028700</xdr:colOff>
      <xdr:row>50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98EE2A4-AE90-724B-956D-5366D5485B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0A4AE2-AFBE-154F-87B4-7C2D8CFFF0CD}">
  <dimension ref="A1:AW23"/>
  <sheetViews>
    <sheetView tabSelected="1" workbookViewId="0">
      <selection activeCell="E11" sqref="E11"/>
    </sheetView>
  </sheetViews>
  <sheetFormatPr baseColWidth="10" defaultRowHeight="16" x14ac:dyDescent="0.2"/>
  <cols>
    <col min="4" max="4" width="18" customWidth="1"/>
    <col min="6" max="6" width="17.33203125" customWidth="1"/>
    <col min="10" max="10" width="15.83203125" customWidth="1"/>
    <col min="28" max="28" width="0.1640625" customWidth="1"/>
  </cols>
  <sheetData>
    <row r="1" spans="1:49" x14ac:dyDescent="0.2">
      <c r="A1" t="s">
        <v>0</v>
      </c>
      <c r="B1" t="s">
        <v>1</v>
      </c>
      <c r="C1" t="s">
        <v>71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50</v>
      </c>
      <c r="K1" t="s">
        <v>57</v>
      </c>
      <c r="L1" t="s">
        <v>8</v>
      </c>
      <c r="M1" t="s">
        <v>9</v>
      </c>
      <c r="N1" t="s">
        <v>10</v>
      </c>
      <c r="O1" t="s">
        <v>51</v>
      </c>
      <c r="P1" t="s">
        <v>58</v>
      </c>
      <c r="Q1" t="s">
        <v>11</v>
      </c>
      <c r="R1" t="s">
        <v>12</v>
      </c>
      <c r="S1" t="s">
        <v>13</v>
      </c>
      <c r="T1" t="s">
        <v>52</v>
      </c>
      <c r="U1" t="s">
        <v>59</v>
      </c>
      <c r="V1" t="s">
        <v>14</v>
      </c>
      <c r="W1" t="s">
        <v>15</v>
      </c>
      <c r="X1" t="s">
        <v>16</v>
      </c>
      <c r="Y1" t="s">
        <v>53</v>
      </c>
      <c r="Z1" t="s">
        <v>60</v>
      </c>
      <c r="AA1" t="s">
        <v>17</v>
      </c>
      <c r="AB1" t="s">
        <v>18</v>
      </c>
      <c r="AC1" t="s">
        <v>19</v>
      </c>
      <c r="AD1" t="s">
        <v>54</v>
      </c>
      <c r="AE1" t="s">
        <v>61</v>
      </c>
      <c r="AF1" t="s">
        <v>20</v>
      </c>
      <c r="AG1" t="s">
        <v>21</v>
      </c>
      <c r="AH1" t="s">
        <v>22</v>
      </c>
      <c r="AI1" t="s">
        <v>55</v>
      </c>
      <c r="AJ1" t="s">
        <v>62</v>
      </c>
      <c r="AK1" t="s">
        <v>23</v>
      </c>
      <c r="AL1" t="s">
        <v>24</v>
      </c>
      <c r="AM1" t="s">
        <v>25</v>
      </c>
      <c r="AN1" t="s">
        <v>56</v>
      </c>
      <c r="AO1" t="s">
        <v>63</v>
      </c>
      <c r="AP1" t="s">
        <v>26</v>
      </c>
      <c r="AQ1" t="s">
        <v>64</v>
      </c>
      <c r="AR1" t="s">
        <v>27</v>
      </c>
      <c r="AS1" t="s">
        <v>65</v>
      </c>
      <c r="AT1" t="s">
        <v>28</v>
      </c>
      <c r="AU1" t="s">
        <v>66</v>
      </c>
      <c r="AV1" t="s">
        <v>29</v>
      </c>
      <c r="AW1" t="s">
        <v>67</v>
      </c>
    </row>
    <row r="2" spans="1:49" x14ac:dyDescent="0.2">
      <c r="A2" t="s">
        <v>30</v>
      </c>
      <c r="B2" t="s">
        <v>31</v>
      </c>
      <c r="C2" t="s">
        <v>31</v>
      </c>
      <c r="D2">
        <v>7.9388889999999996</v>
      </c>
      <c r="E2">
        <v>91.111111100000002</v>
      </c>
      <c r="F2" t="s">
        <v>32</v>
      </c>
      <c r="G2">
        <v>0</v>
      </c>
      <c r="H2">
        <v>2</v>
      </c>
      <c r="I2">
        <v>0</v>
      </c>
      <c r="J2">
        <f>G2+H2+I2</f>
        <v>2</v>
      </c>
      <c r="K2">
        <f>J2/250</f>
        <v>8.0000000000000002E-3</v>
      </c>
      <c r="L2">
        <v>0</v>
      </c>
      <c r="M2">
        <v>0</v>
      </c>
      <c r="N2">
        <v>0</v>
      </c>
      <c r="O2">
        <f>L2+M2+N2</f>
        <v>0</v>
      </c>
      <c r="P2">
        <f>O2/250</f>
        <v>0</v>
      </c>
      <c r="Q2">
        <v>3</v>
      </c>
      <c r="R2">
        <v>17</v>
      </c>
      <c r="S2">
        <v>1</v>
      </c>
      <c r="T2">
        <f>Q2+R2+S2</f>
        <v>21</v>
      </c>
      <c r="U2">
        <f>T2/250</f>
        <v>8.4000000000000005E-2</v>
      </c>
      <c r="V2">
        <v>0</v>
      </c>
      <c r="W2">
        <v>0</v>
      </c>
      <c r="X2">
        <v>0</v>
      </c>
      <c r="Y2">
        <f>V2+W2+X2</f>
        <v>0</v>
      </c>
      <c r="Z2">
        <f>Y2/250</f>
        <v>0</v>
      </c>
      <c r="AA2">
        <v>0</v>
      </c>
      <c r="AB2">
        <v>8</v>
      </c>
      <c r="AC2">
        <v>3</v>
      </c>
      <c r="AD2">
        <f>AC2+AA2</f>
        <v>3</v>
      </c>
      <c r="AE2">
        <f>AD2/250</f>
        <v>1.2E-2</v>
      </c>
      <c r="AF2">
        <v>0</v>
      </c>
      <c r="AG2">
        <v>0</v>
      </c>
      <c r="AH2">
        <v>0</v>
      </c>
      <c r="AI2">
        <f>AH2+AG2+AF2</f>
        <v>0</v>
      </c>
      <c r="AJ2">
        <f>AI2/250</f>
        <v>0</v>
      </c>
      <c r="AK2">
        <v>0</v>
      </c>
      <c r="AL2">
        <v>0</v>
      </c>
      <c r="AM2">
        <v>0</v>
      </c>
      <c r="AN2">
        <f>AK2+AL2+AM2</f>
        <v>0</v>
      </c>
      <c r="AO2">
        <f>AN2/250</f>
        <v>0</v>
      </c>
      <c r="AP2">
        <v>34</v>
      </c>
      <c r="AQ2">
        <f>AP2/250</f>
        <v>0.13600000000000001</v>
      </c>
      <c r="AR2">
        <v>27</v>
      </c>
      <c r="AS2">
        <f>AR2/250</f>
        <v>0.108</v>
      </c>
      <c r="AT2">
        <v>4</v>
      </c>
      <c r="AU2">
        <f>AT2/250</f>
        <v>1.6E-2</v>
      </c>
      <c r="AV2">
        <f>G2+L2+Q2+V2+AA2+AF2+AK2</f>
        <v>3</v>
      </c>
      <c r="AW2">
        <f>AV2/250</f>
        <v>1.2E-2</v>
      </c>
    </row>
    <row r="3" spans="1:49" x14ac:dyDescent="0.2">
      <c r="A3" t="s">
        <v>33</v>
      </c>
      <c r="B3" t="s">
        <v>34</v>
      </c>
      <c r="C3" t="s">
        <v>34</v>
      </c>
      <c r="D3">
        <v>98.65</v>
      </c>
      <c r="E3">
        <v>0.13333329999999999</v>
      </c>
      <c r="F3" t="s">
        <v>35</v>
      </c>
      <c r="G3">
        <v>0</v>
      </c>
      <c r="H3">
        <v>0</v>
      </c>
      <c r="I3">
        <v>0</v>
      </c>
      <c r="J3">
        <f t="shared" ref="J3:J14" si="0">G3+H3+I3</f>
        <v>0</v>
      </c>
      <c r="K3">
        <f t="shared" ref="K3:K14" si="1">J3/250</f>
        <v>0</v>
      </c>
      <c r="L3">
        <v>0</v>
      </c>
      <c r="M3">
        <v>0</v>
      </c>
      <c r="N3">
        <v>0</v>
      </c>
      <c r="O3">
        <f t="shared" ref="O3:O14" si="2">L3+M3+N3</f>
        <v>0</v>
      </c>
      <c r="P3">
        <f t="shared" ref="P3:P14" si="3">O3/250</f>
        <v>0</v>
      </c>
      <c r="Q3">
        <v>1</v>
      </c>
      <c r="R3">
        <v>9</v>
      </c>
      <c r="S3">
        <v>1</v>
      </c>
      <c r="T3">
        <f t="shared" ref="T3:T14" si="4">Q3+R3+S3</f>
        <v>11</v>
      </c>
      <c r="U3">
        <f t="shared" ref="U3:U14" si="5">T3/250</f>
        <v>4.3999999999999997E-2</v>
      </c>
      <c r="V3">
        <v>0</v>
      </c>
      <c r="W3">
        <v>0</v>
      </c>
      <c r="X3">
        <v>0</v>
      </c>
      <c r="Y3">
        <f t="shared" ref="Y3:Y14" si="6">V3+W3+X3</f>
        <v>0</v>
      </c>
      <c r="Z3">
        <f t="shared" ref="Z3:Z14" si="7">Y3/250</f>
        <v>0</v>
      </c>
      <c r="AA3">
        <v>2</v>
      </c>
      <c r="AB3">
        <v>2</v>
      </c>
      <c r="AC3">
        <v>0</v>
      </c>
      <c r="AD3">
        <f t="shared" ref="AD3:AD14" si="8">AC3+AA3</f>
        <v>2</v>
      </c>
      <c r="AE3">
        <f t="shared" ref="AE3:AE14" si="9">AD3/250</f>
        <v>8.0000000000000002E-3</v>
      </c>
      <c r="AF3">
        <v>0</v>
      </c>
      <c r="AG3">
        <v>0</v>
      </c>
      <c r="AH3">
        <v>0</v>
      </c>
      <c r="AI3">
        <f t="shared" ref="AI3:AI14" si="10">AH3+AG3+AF3</f>
        <v>0</v>
      </c>
      <c r="AJ3">
        <f t="shared" ref="AJ3:AJ14" si="11">AI3/250</f>
        <v>0</v>
      </c>
      <c r="AK3">
        <v>0</v>
      </c>
      <c r="AL3">
        <v>0</v>
      </c>
      <c r="AM3">
        <v>0</v>
      </c>
      <c r="AN3">
        <f t="shared" ref="AN3:AN14" si="12">AK3+AL3+AM3</f>
        <v>0</v>
      </c>
      <c r="AO3">
        <f t="shared" ref="AO3:AO14" si="13">AN3/250</f>
        <v>0</v>
      </c>
      <c r="AP3">
        <v>15</v>
      </c>
      <c r="AQ3">
        <f t="shared" ref="AQ3:AQ14" si="14">AP3/250</f>
        <v>0.06</v>
      </c>
      <c r="AR3">
        <v>11</v>
      </c>
      <c r="AS3">
        <f t="shared" ref="AS3:AS14" si="15">AR3/250</f>
        <v>4.3999999999999997E-2</v>
      </c>
      <c r="AT3">
        <v>1</v>
      </c>
      <c r="AU3">
        <f t="shared" ref="AU3:AU14" si="16">AT3/250</f>
        <v>4.0000000000000001E-3</v>
      </c>
      <c r="AV3">
        <f>G3+L3+Q3+V3+AA3+AF3+AK3</f>
        <v>3</v>
      </c>
      <c r="AW3">
        <f t="shared" ref="AW3:AW14" si="17">AV3/250</f>
        <v>1.2E-2</v>
      </c>
    </row>
    <row r="4" spans="1:49" x14ac:dyDescent="0.2">
      <c r="A4" t="s">
        <v>36</v>
      </c>
      <c r="B4" t="s">
        <v>34</v>
      </c>
      <c r="C4" t="s">
        <v>34</v>
      </c>
      <c r="D4">
        <v>91.132367000000002</v>
      </c>
      <c r="E4">
        <v>8.5893719999999991</v>
      </c>
      <c r="F4" t="s">
        <v>31</v>
      </c>
      <c r="G4">
        <v>0</v>
      </c>
      <c r="H4">
        <v>0</v>
      </c>
      <c r="I4">
        <v>0</v>
      </c>
      <c r="J4">
        <f t="shared" si="0"/>
        <v>0</v>
      </c>
      <c r="K4">
        <f t="shared" si="1"/>
        <v>0</v>
      </c>
      <c r="L4">
        <v>0</v>
      </c>
      <c r="M4">
        <v>0</v>
      </c>
      <c r="N4">
        <v>0</v>
      </c>
      <c r="O4">
        <f t="shared" si="2"/>
        <v>0</v>
      </c>
      <c r="P4">
        <f t="shared" si="3"/>
        <v>0</v>
      </c>
      <c r="Q4">
        <v>65</v>
      </c>
      <c r="R4">
        <v>3</v>
      </c>
      <c r="S4">
        <v>0</v>
      </c>
      <c r="T4">
        <f t="shared" si="4"/>
        <v>68</v>
      </c>
      <c r="U4">
        <f t="shared" si="5"/>
        <v>0.27200000000000002</v>
      </c>
      <c r="V4">
        <v>0</v>
      </c>
      <c r="W4">
        <v>0</v>
      </c>
      <c r="X4">
        <v>0</v>
      </c>
      <c r="Y4">
        <f t="shared" si="6"/>
        <v>0</v>
      </c>
      <c r="Z4">
        <f t="shared" si="7"/>
        <v>0</v>
      </c>
      <c r="AA4">
        <v>7</v>
      </c>
      <c r="AB4">
        <v>3</v>
      </c>
      <c r="AC4">
        <v>0</v>
      </c>
      <c r="AD4">
        <f t="shared" si="8"/>
        <v>7</v>
      </c>
      <c r="AE4">
        <f t="shared" si="9"/>
        <v>2.8000000000000001E-2</v>
      </c>
      <c r="AF4">
        <v>0</v>
      </c>
      <c r="AG4">
        <v>0</v>
      </c>
      <c r="AH4">
        <v>0</v>
      </c>
      <c r="AI4">
        <f t="shared" si="10"/>
        <v>0</v>
      </c>
      <c r="AJ4">
        <f t="shared" si="11"/>
        <v>0</v>
      </c>
      <c r="AK4">
        <v>0</v>
      </c>
      <c r="AL4">
        <v>0</v>
      </c>
      <c r="AM4">
        <v>0</v>
      </c>
      <c r="AN4">
        <f t="shared" si="12"/>
        <v>0</v>
      </c>
      <c r="AO4">
        <f t="shared" si="13"/>
        <v>0</v>
      </c>
      <c r="AP4">
        <v>78</v>
      </c>
      <c r="AQ4">
        <f t="shared" si="14"/>
        <v>0.312</v>
      </c>
      <c r="AR4">
        <v>6</v>
      </c>
      <c r="AS4">
        <f t="shared" si="15"/>
        <v>2.4E-2</v>
      </c>
      <c r="AT4">
        <v>0</v>
      </c>
      <c r="AU4">
        <f t="shared" si="16"/>
        <v>0</v>
      </c>
      <c r="AV4">
        <f>G4+L4+Q4+V4+AA4+AF4+AK4</f>
        <v>72</v>
      </c>
      <c r="AW4">
        <f t="shared" si="17"/>
        <v>0.28799999999999998</v>
      </c>
    </row>
    <row r="5" spans="1:49" x14ac:dyDescent="0.2">
      <c r="A5" t="s">
        <v>37</v>
      </c>
      <c r="B5" t="s">
        <v>31</v>
      </c>
      <c r="C5" t="s">
        <v>31</v>
      </c>
      <c r="D5">
        <v>46.995168999999997</v>
      </c>
      <c r="E5">
        <v>52.593236699999999</v>
      </c>
      <c r="F5" t="s">
        <v>32</v>
      </c>
      <c r="G5">
        <v>2</v>
      </c>
      <c r="H5">
        <v>28</v>
      </c>
      <c r="I5">
        <v>0</v>
      </c>
      <c r="J5">
        <f t="shared" si="0"/>
        <v>30</v>
      </c>
      <c r="K5">
        <f t="shared" si="1"/>
        <v>0.12</v>
      </c>
      <c r="L5">
        <v>0</v>
      </c>
      <c r="M5">
        <v>0</v>
      </c>
      <c r="N5">
        <v>0</v>
      </c>
      <c r="O5">
        <f t="shared" si="2"/>
        <v>0</v>
      </c>
      <c r="P5">
        <f t="shared" si="3"/>
        <v>0</v>
      </c>
      <c r="Q5">
        <v>1</v>
      </c>
      <c r="R5">
        <v>45</v>
      </c>
      <c r="S5">
        <v>1</v>
      </c>
      <c r="T5">
        <f t="shared" si="4"/>
        <v>47</v>
      </c>
      <c r="U5">
        <f t="shared" si="5"/>
        <v>0.188</v>
      </c>
      <c r="V5">
        <v>0</v>
      </c>
      <c r="W5">
        <v>0</v>
      </c>
      <c r="X5">
        <v>0</v>
      </c>
      <c r="Y5">
        <f t="shared" si="6"/>
        <v>0</v>
      </c>
      <c r="Z5">
        <f t="shared" si="7"/>
        <v>0</v>
      </c>
      <c r="AA5">
        <v>1</v>
      </c>
      <c r="AB5">
        <v>18</v>
      </c>
      <c r="AC5">
        <v>0</v>
      </c>
      <c r="AD5">
        <f t="shared" si="8"/>
        <v>1</v>
      </c>
      <c r="AE5">
        <f t="shared" si="9"/>
        <v>4.0000000000000001E-3</v>
      </c>
      <c r="AF5">
        <v>0</v>
      </c>
      <c r="AG5">
        <v>0</v>
      </c>
      <c r="AH5">
        <v>0</v>
      </c>
      <c r="AI5">
        <f t="shared" si="10"/>
        <v>0</v>
      </c>
      <c r="AJ5">
        <f t="shared" si="11"/>
        <v>0</v>
      </c>
      <c r="AK5">
        <v>0</v>
      </c>
      <c r="AL5">
        <v>0</v>
      </c>
      <c r="AM5">
        <v>0</v>
      </c>
      <c r="AN5">
        <f t="shared" si="12"/>
        <v>0</v>
      </c>
      <c r="AO5">
        <f t="shared" si="13"/>
        <v>0</v>
      </c>
      <c r="AP5">
        <v>96</v>
      </c>
      <c r="AQ5">
        <f t="shared" si="14"/>
        <v>0.38400000000000001</v>
      </c>
      <c r="AR5">
        <v>91</v>
      </c>
      <c r="AS5">
        <f t="shared" si="15"/>
        <v>0.36399999999999999</v>
      </c>
      <c r="AT5">
        <v>1</v>
      </c>
      <c r="AU5">
        <f t="shared" si="16"/>
        <v>4.0000000000000001E-3</v>
      </c>
      <c r="AV5">
        <f>G5+L5+Q5+V5+AA5+AF5+AK5</f>
        <v>4</v>
      </c>
      <c r="AW5">
        <f t="shared" si="17"/>
        <v>1.6E-2</v>
      </c>
    </row>
    <row r="6" spans="1:49" x14ac:dyDescent="0.2">
      <c r="A6" t="s">
        <v>38</v>
      </c>
      <c r="B6" t="s">
        <v>31</v>
      </c>
      <c r="C6" t="s">
        <v>31</v>
      </c>
      <c r="D6">
        <v>22.339372000000001</v>
      </c>
      <c r="E6">
        <v>75.637439599999993</v>
      </c>
      <c r="F6" t="s">
        <v>31</v>
      </c>
      <c r="G6">
        <v>0</v>
      </c>
      <c r="H6">
        <v>0</v>
      </c>
      <c r="I6">
        <v>0</v>
      </c>
      <c r="J6">
        <f t="shared" si="0"/>
        <v>0</v>
      </c>
      <c r="K6">
        <f t="shared" si="1"/>
        <v>0</v>
      </c>
      <c r="L6">
        <v>0</v>
      </c>
      <c r="M6">
        <v>0</v>
      </c>
      <c r="N6">
        <v>0</v>
      </c>
      <c r="O6">
        <f t="shared" si="2"/>
        <v>0</v>
      </c>
      <c r="P6">
        <f t="shared" si="3"/>
        <v>0</v>
      </c>
      <c r="Q6">
        <v>0</v>
      </c>
      <c r="R6">
        <v>4</v>
      </c>
      <c r="S6">
        <v>0</v>
      </c>
      <c r="T6">
        <f t="shared" si="4"/>
        <v>4</v>
      </c>
      <c r="U6">
        <f t="shared" si="5"/>
        <v>1.6E-2</v>
      </c>
      <c r="V6">
        <v>0</v>
      </c>
      <c r="W6">
        <v>0</v>
      </c>
      <c r="X6">
        <v>0</v>
      </c>
      <c r="Y6">
        <f t="shared" si="6"/>
        <v>0</v>
      </c>
      <c r="Z6">
        <f t="shared" si="7"/>
        <v>0</v>
      </c>
      <c r="AA6">
        <v>2</v>
      </c>
      <c r="AB6">
        <v>23</v>
      </c>
      <c r="AC6">
        <v>2</v>
      </c>
      <c r="AD6">
        <f t="shared" si="8"/>
        <v>4</v>
      </c>
      <c r="AE6">
        <f t="shared" si="9"/>
        <v>1.6E-2</v>
      </c>
      <c r="AF6">
        <v>0</v>
      </c>
      <c r="AG6">
        <v>0</v>
      </c>
      <c r="AH6">
        <v>0</v>
      </c>
      <c r="AI6">
        <f t="shared" si="10"/>
        <v>0</v>
      </c>
      <c r="AJ6">
        <f t="shared" si="11"/>
        <v>0</v>
      </c>
      <c r="AK6">
        <v>0</v>
      </c>
      <c r="AL6">
        <v>0</v>
      </c>
      <c r="AM6">
        <v>0</v>
      </c>
      <c r="AN6">
        <f t="shared" si="12"/>
        <v>0</v>
      </c>
      <c r="AO6">
        <f t="shared" si="13"/>
        <v>0</v>
      </c>
      <c r="AP6">
        <v>31</v>
      </c>
      <c r="AQ6">
        <f t="shared" si="14"/>
        <v>0.124</v>
      </c>
      <c r="AR6">
        <v>27</v>
      </c>
      <c r="AS6">
        <f t="shared" si="15"/>
        <v>0.108</v>
      </c>
      <c r="AT6">
        <v>2</v>
      </c>
      <c r="AU6">
        <f t="shared" si="16"/>
        <v>8.0000000000000002E-3</v>
      </c>
      <c r="AV6">
        <f>G6+L6+Q6+V6+AA6+AF6+AK6</f>
        <v>2</v>
      </c>
      <c r="AW6">
        <f t="shared" si="17"/>
        <v>8.0000000000000002E-3</v>
      </c>
    </row>
    <row r="7" spans="1:49" x14ac:dyDescent="0.2">
      <c r="A7" t="s">
        <v>39</v>
      </c>
      <c r="B7" t="s">
        <v>34</v>
      </c>
      <c r="C7" t="s">
        <v>34</v>
      </c>
      <c r="D7">
        <v>78.196838</v>
      </c>
      <c r="E7">
        <v>21.803162100000002</v>
      </c>
      <c r="F7" t="s">
        <v>32</v>
      </c>
      <c r="G7">
        <v>2</v>
      </c>
      <c r="H7">
        <v>11</v>
      </c>
      <c r="I7">
        <v>2</v>
      </c>
      <c r="J7">
        <f t="shared" si="0"/>
        <v>15</v>
      </c>
      <c r="K7">
        <f t="shared" si="1"/>
        <v>0.06</v>
      </c>
      <c r="L7">
        <v>0</v>
      </c>
      <c r="M7">
        <v>0</v>
      </c>
      <c r="N7">
        <v>0</v>
      </c>
      <c r="O7">
        <f t="shared" si="2"/>
        <v>0</v>
      </c>
      <c r="P7">
        <f t="shared" si="3"/>
        <v>0</v>
      </c>
      <c r="Q7">
        <v>2</v>
      </c>
      <c r="R7">
        <v>16</v>
      </c>
      <c r="S7">
        <v>1</v>
      </c>
      <c r="T7">
        <f t="shared" si="4"/>
        <v>19</v>
      </c>
      <c r="U7">
        <f t="shared" si="5"/>
        <v>7.5999999999999998E-2</v>
      </c>
      <c r="V7">
        <v>0</v>
      </c>
      <c r="W7">
        <v>0</v>
      </c>
      <c r="X7">
        <v>0</v>
      </c>
      <c r="Y7">
        <f t="shared" si="6"/>
        <v>0</v>
      </c>
      <c r="Z7">
        <f t="shared" si="7"/>
        <v>0</v>
      </c>
      <c r="AA7">
        <v>4</v>
      </c>
      <c r="AB7">
        <v>8</v>
      </c>
      <c r="AC7">
        <v>0</v>
      </c>
      <c r="AD7">
        <f t="shared" si="8"/>
        <v>4</v>
      </c>
      <c r="AE7">
        <f t="shared" si="9"/>
        <v>1.6E-2</v>
      </c>
      <c r="AF7">
        <v>0</v>
      </c>
      <c r="AG7">
        <v>0</v>
      </c>
      <c r="AH7">
        <v>0</v>
      </c>
      <c r="AI7">
        <f t="shared" si="10"/>
        <v>0</v>
      </c>
      <c r="AJ7">
        <f t="shared" si="11"/>
        <v>0</v>
      </c>
      <c r="AK7">
        <v>0</v>
      </c>
      <c r="AL7">
        <v>0</v>
      </c>
      <c r="AM7">
        <v>12</v>
      </c>
      <c r="AN7">
        <f t="shared" si="12"/>
        <v>12</v>
      </c>
      <c r="AO7">
        <f t="shared" si="13"/>
        <v>4.8000000000000001E-2</v>
      </c>
      <c r="AP7">
        <v>46</v>
      </c>
      <c r="AQ7">
        <f t="shared" si="14"/>
        <v>0.184</v>
      </c>
      <c r="AR7">
        <v>35</v>
      </c>
      <c r="AS7">
        <f t="shared" si="15"/>
        <v>0.14000000000000001</v>
      </c>
      <c r="AT7">
        <v>3</v>
      </c>
      <c r="AU7">
        <f t="shared" si="16"/>
        <v>1.2E-2</v>
      </c>
      <c r="AV7">
        <f>G7+L7+Q7+V7+AA7+AF7+AK7</f>
        <v>8</v>
      </c>
      <c r="AW7">
        <f t="shared" si="17"/>
        <v>3.2000000000000001E-2</v>
      </c>
    </row>
    <row r="8" spans="1:49" x14ac:dyDescent="0.2">
      <c r="A8" t="s">
        <v>40</v>
      </c>
      <c r="B8" t="s">
        <v>31</v>
      </c>
      <c r="C8" t="s">
        <v>31</v>
      </c>
      <c r="D8">
        <v>12.133333</v>
      </c>
      <c r="E8">
        <v>87.6</v>
      </c>
      <c r="F8" t="s">
        <v>31</v>
      </c>
      <c r="G8">
        <v>0</v>
      </c>
      <c r="H8">
        <v>0</v>
      </c>
      <c r="I8">
        <v>0</v>
      </c>
      <c r="J8">
        <f t="shared" si="0"/>
        <v>0</v>
      </c>
      <c r="K8">
        <f t="shared" si="1"/>
        <v>0</v>
      </c>
      <c r="L8">
        <v>0</v>
      </c>
      <c r="M8">
        <v>0</v>
      </c>
      <c r="N8">
        <v>0</v>
      </c>
      <c r="O8">
        <f t="shared" si="2"/>
        <v>0</v>
      </c>
      <c r="P8">
        <f t="shared" si="3"/>
        <v>0</v>
      </c>
      <c r="Q8">
        <v>0</v>
      </c>
      <c r="R8">
        <v>27</v>
      </c>
      <c r="S8">
        <v>0</v>
      </c>
      <c r="T8">
        <f t="shared" si="4"/>
        <v>27</v>
      </c>
      <c r="U8">
        <f t="shared" si="5"/>
        <v>0.108</v>
      </c>
      <c r="V8">
        <v>0</v>
      </c>
      <c r="W8">
        <v>0</v>
      </c>
      <c r="X8">
        <v>0</v>
      </c>
      <c r="Y8">
        <f t="shared" si="6"/>
        <v>0</v>
      </c>
      <c r="Z8">
        <f t="shared" si="7"/>
        <v>0</v>
      </c>
      <c r="AA8">
        <v>1</v>
      </c>
      <c r="AB8">
        <v>16</v>
      </c>
      <c r="AC8">
        <v>0</v>
      </c>
      <c r="AD8">
        <f t="shared" si="8"/>
        <v>1</v>
      </c>
      <c r="AE8">
        <f t="shared" si="9"/>
        <v>4.0000000000000001E-3</v>
      </c>
      <c r="AF8">
        <v>0</v>
      </c>
      <c r="AG8">
        <v>0</v>
      </c>
      <c r="AH8">
        <v>0</v>
      </c>
      <c r="AI8">
        <f t="shared" si="10"/>
        <v>0</v>
      </c>
      <c r="AJ8">
        <f t="shared" si="11"/>
        <v>0</v>
      </c>
      <c r="AK8">
        <v>0</v>
      </c>
      <c r="AL8">
        <v>0</v>
      </c>
      <c r="AM8">
        <v>0</v>
      </c>
      <c r="AN8">
        <f t="shared" si="12"/>
        <v>0</v>
      </c>
      <c r="AO8">
        <f t="shared" si="13"/>
        <v>0</v>
      </c>
      <c r="AP8">
        <v>44</v>
      </c>
      <c r="AQ8">
        <f t="shared" si="14"/>
        <v>0.17599999999999999</v>
      </c>
      <c r="AR8">
        <v>43</v>
      </c>
      <c r="AS8">
        <f t="shared" si="15"/>
        <v>0.17199999999999999</v>
      </c>
      <c r="AT8">
        <v>0</v>
      </c>
      <c r="AU8">
        <f t="shared" si="16"/>
        <v>0</v>
      </c>
      <c r="AV8">
        <f>G8+L8+Q8+V8+AA8+AF8+AK8</f>
        <v>1</v>
      </c>
      <c r="AW8">
        <f t="shared" si="17"/>
        <v>4.0000000000000001E-3</v>
      </c>
    </row>
    <row r="9" spans="1:49" x14ac:dyDescent="0.2">
      <c r="A9" t="s">
        <v>41</v>
      </c>
      <c r="B9" t="s">
        <v>31</v>
      </c>
      <c r="C9" t="s">
        <v>31</v>
      </c>
      <c r="D9">
        <v>34.716667000000001</v>
      </c>
      <c r="E9">
        <v>60.294444400000003</v>
      </c>
      <c r="F9" t="s">
        <v>32</v>
      </c>
      <c r="G9">
        <v>0</v>
      </c>
      <c r="H9">
        <v>4</v>
      </c>
      <c r="I9">
        <v>0</v>
      </c>
      <c r="J9">
        <f t="shared" si="0"/>
        <v>4</v>
      </c>
      <c r="K9">
        <f t="shared" si="1"/>
        <v>1.6E-2</v>
      </c>
      <c r="L9">
        <v>0</v>
      </c>
      <c r="M9">
        <v>0</v>
      </c>
      <c r="N9">
        <v>0</v>
      </c>
      <c r="O9">
        <f t="shared" si="2"/>
        <v>0</v>
      </c>
      <c r="P9">
        <f t="shared" si="3"/>
        <v>0</v>
      </c>
      <c r="Q9">
        <v>0</v>
      </c>
      <c r="R9">
        <v>27</v>
      </c>
      <c r="S9">
        <v>5</v>
      </c>
      <c r="T9">
        <f t="shared" si="4"/>
        <v>32</v>
      </c>
      <c r="U9">
        <f t="shared" si="5"/>
        <v>0.128</v>
      </c>
      <c r="V9">
        <v>0</v>
      </c>
      <c r="W9">
        <v>1</v>
      </c>
      <c r="X9">
        <v>0</v>
      </c>
      <c r="Y9">
        <f t="shared" si="6"/>
        <v>1</v>
      </c>
      <c r="Z9">
        <f t="shared" si="7"/>
        <v>4.0000000000000001E-3</v>
      </c>
      <c r="AA9">
        <v>9</v>
      </c>
      <c r="AB9">
        <v>11</v>
      </c>
      <c r="AC9">
        <v>0</v>
      </c>
      <c r="AD9">
        <f t="shared" si="8"/>
        <v>9</v>
      </c>
      <c r="AE9">
        <f t="shared" si="9"/>
        <v>3.5999999999999997E-2</v>
      </c>
      <c r="AF9">
        <v>0</v>
      </c>
      <c r="AG9">
        <v>0</v>
      </c>
      <c r="AH9">
        <v>0</v>
      </c>
      <c r="AI9">
        <f t="shared" si="10"/>
        <v>0</v>
      </c>
      <c r="AJ9">
        <f t="shared" si="11"/>
        <v>0</v>
      </c>
      <c r="AK9">
        <v>0</v>
      </c>
      <c r="AL9">
        <v>0</v>
      </c>
      <c r="AM9">
        <v>0</v>
      </c>
      <c r="AN9">
        <f t="shared" si="12"/>
        <v>0</v>
      </c>
      <c r="AO9">
        <f t="shared" si="13"/>
        <v>0</v>
      </c>
      <c r="AP9">
        <v>57</v>
      </c>
      <c r="AQ9">
        <f t="shared" si="14"/>
        <v>0.22800000000000001</v>
      </c>
      <c r="AR9">
        <v>43</v>
      </c>
      <c r="AS9">
        <f t="shared" si="15"/>
        <v>0.17199999999999999</v>
      </c>
      <c r="AT9">
        <v>5</v>
      </c>
      <c r="AU9">
        <f t="shared" si="16"/>
        <v>0.02</v>
      </c>
      <c r="AV9">
        <f>G9+L9+Q9+V9+AA9+AF9+AK9</f>
        <v>9</v>
      </c>
      <c r="AW9">
        <f t="shared" si="17"/>
        <v>3.5999999999999997E-2</v>
      </c>
    </row>
    <row r="10" spans="1:49" x14ac:dyDescent="0.2">
      <c r="A10" t="s">
        <v>42</v>
      </c>
      <c r="B10" t="s">
        <v>34</v>
      </c>
      <c r="C10" t="s">
        <v>34</v>
      </c>
      <c r="D10">
        <v>72.844443999999996</v>
      </c>
      <c r="E10">
        <v>21.15</v>
      </c>
      <c r="F10" t="s">
        <v>43</v>
      </c>
      <c r="G10">
        <v>0</v>
      </c>
      <c r="H10">
        <v>6</v>
      </c>
      <c r="I10">
        <v>1</v>
      </c>
      <c r="J10">
        <f t="shared" si="0"/>
        <v>7</v>
      </c>
      <c r="K10">
        <f t="shared" si="1"/>
        <v>2.8000000000000001E-2</v>
      </c>
      <c r="L10">
        <v>0</v>
      </c>
      <c r="M10">
        <v>0</v>
      </c>
      <c r="N10">
        <v>0</v>
      </c>
      <c r="O10">
        <f t="shared" si="2"/>
        <v>0</v>
      </c>
      <c r="P10">
        <f t="shared" si="3"/>
        <v>0</v>
      </c>
      <c r="Q10">
        <v>0</v>
      </c>
      <c r="R10">
        <v>53</v>
      </c>
      <c r="S10">
        <v>4</v>
      </c>
      <c r="T10">
        <f t="shared" si="4"/>
        <v>57</v>
      </c>
      <c r="U10">
        <f t="shared" si="5"/>
        <v>0.22800000000000001</v>
      </c>
      <c r="V10">
        <v>0</v>
      </c>
      <c r="W10">
        <v>0</v>
      </c>
      <c r="X10">
        <v>0</v>
      </c>
      <c r="Y10">
        <f t="shared" si="6"/>
        <v>0</v>
      </c>
      <c r="Z10">
        <f t="shared" si="7"/>
        <v>0</v>
      </c>
      <c r="AA10">
        <v>1</v>
      </c>
      <c r="AB10">
        <v>2</v>
      </c>
      <c r="AC10">
        <v>0</v>
      </c>
      <c r="AD10">
        <f t="shared" si="8"/>
        <v>1</v>
      </c>
      <c r="AE10">
        <f t="shared" si="9"/>
        <v>4.0000000000000001E-3</v>
      </c>
      <c r="AF10">
        <v>0</v>
      </c>
      <c r="AG10">
        <v>0</v>
      </c>
      <c r="AH10">
        <v>0</v>
      </c>
      <c r="AI10">
        <f t="shared" si="10"/>
        <v>0</v>
      </c>
      <c r="AJ10">
        <f t="shared" si="11"/>
        <v>0</v>
      </c>
      <c r="AK10">
        <v>0</v>
      </c>
      <c r="AL10">
        <v>4</v>
      </c>
      <c r="AM10">
        <v>0</v>
      </c>
      <c r="AN10">
        <f t="shared" si="12"/>
        <v>4</v>
      </c>
      <c r="AO10">
        <f t="shared" si="13"/>
        <v>1.6E-2</v>
      </c>
      <c r="AP10">
        <v>67</v>
      </c>
      <c r="AQ10">
        <f t="shared" si="14"/>
        <v>0.26800000000000002</v>
      </c>
      <c r="AR10">
        <v>61</v>
      </c>
      <c r="AS10">
        <f t="shared" si="15"/>
        <v>0.24399999999999999</v>
      </c>
      <c r="AT10">
        <v>5</v>
      </c>
      <c r="AU10">
        <f t="shared" si="16"/>
        <v>0.02</v>
      </c>
      <c r="AV10">
        <f>G10+L10+Q10+V10+AA10+AF10+AK10</f>
        <v>1</v>
      </c>
      <c r="AW10">
        <f t="shared" si="17"/>
        <v>4.0000000000000001E-3</v>
      </c>
    </row>
    <row r="11" spans="1:49" x14ac:dyDescent="0.2">
      <c r="A11" t="s">
        <v>44</v>
      </c>
      <c r="B11" t="s">
        <v>45</v>
      </c>
      <c r="C11" t="s">
        <v>34</v>
      </c>
      <c r="D11">
        <v>64.634365000000003</v>
      </c>
      <c r="E11">
        <v>27.1171498</v>
      </c>
      <c r="F11" t="s">
        <v>43</v>
      </c>
      <c r="G11">
        <v>7</v>
      </c>
      <c r="H11">
        <v>17</v>
      </c>
      <c r="I11">
        <v>0</v>
      </c>
      <c r="J11">
        <f t="shared" si="0"/>
        <v>24</v>
      </c>
      <c r="K11">
        <f t="shared" si="1"/>
        <v>9.6000000000000002E-2</v>
      </c>
      <c r="L11">
        <v>0</v>
      </c>
      <c r="M11">
        <v>0</v>
      </c>
      <c r="N11">
        <v>0</v>
      </c>
      <c r="O11">
        <f t="shared" si="2"/>
        <v>0</v>
      </c>
      <c r="P11">
        <f t="shared" si="3"/>
        <v>0</v>
      </c>
      <c r="Q11">
        <v>2</v>
      </c>
      <c r="R11">
        <v>30</v>
      </c>
      <c r="S11">
        <v>0</v>
      </c>
      <c r="T11">
        <f t="shared" si="4"/>
        <v>32</v>
      </c>
      <c r="U11">
        <f t="shared" si="5"/>
        <v>0.128</v>
      </c>
      <c r="V11">
        <v>0</v>
      </c>
      <c r="W11">
        <v>0</v>
      </c>
      <c r="X11">
        <v>0</v>
      </c>
      <c r="Y11">
        <f t="shared" si="6"/>
        <v>0</v>
      </c>
      <c r="Z11">
        <f t="shared" si="7"/>
        <v>0</v>
      </c>
      <c r="AA11">
        <v>3</v>
      </c>
      <c r="AB11">
        <v>14</v>
      </c>
      <c r="AC11">
        <v>5</v>
      </c>
      <c r="AD11">
        <f t="shared" si="8"/>
        <v>8</v>
      </c>
      <c r="AE11">
        <f t="shared" si="9"/>
        <v>3.2000000000000001E-2</v>
      </c>
      <c r="AF11">
        <v>0</v>
      </c>
      <c r="AG11">
        <v>0</v>
      </c>
      <c r="AH11">
        <v>0</v>
      </c>
      <c r="AI11">
        <f t="shared" si="10"/>
        <v>0</v>
      </c>
      <c r="AJ11">
        <f t="shared" si="11"/>
        <v>0</v>
      </c>
      <c r="AK11">
        <v>0</v>
      </c>
      <c r="AL11">
        <v>1</v>
      </c>
      <c r="AM11">
        <v>0</v>
      </c>
      <c r="AN11">
        <f t="shared" si="12"/>
        <v>1</v>
      </c>
      <c r="AO11">
        <f t="shared" si="13"/>
        <v>4.0000000000000001E-3</v>
      </c>
      <c r="AP11">
        <v>78</v>
      </c>
      <c r="AQ11">
        <f t="shared" si="14"/>
        <v>0.312</v>
      </c>
      <c r="AR11">
        <v>61</v>
      </c>
      <c r="AS11">
        <f t="shared" si="15"/>
        <v>0.24399999999999999</v>
      </c>
      <c r="AT11">
        <v>5</v>
      </c>
      <c r="AU11">
        <f t="shared" si="16"/>
        <v>0.02</v>
      </c>
      <c r="AV11">
        <f>G11+L11+Q11+V11+AA11+AF11+AK11</f>
        <v>12</v>
      </c>
      <c r="AW11">
        <f t="shared" si="17"/>
        <v>4.8000000000000001E-2</v>
      </c>
    </row>
    <row r="12" spans="1:49" x14ac:dyDescent="0.2">
      <c r="A12" t="s">
        <v>46</v>
      </c>
      <c r="B12" t="s">
        <v>45</v>
      </c>
      <c r="C12" t="s">
        <v>31</v>
      </c>
      <c r="D12">
        <v>38.722968999999999</v>
      </c>
      <c r="E12">
        <v>59.125515999999998</v>
      </c>
      <c r="F12" t="s">
        <v>32</v>
      </c>
      <c r="G12">
        <v>2</v>
      </c>
      <c r="H12">
        <v>12</v>
      </c>
      <c r="I12">
        <v>1</v>
      </c>
      <c r="J12">
        <f t="shared" si="0"/>
        <v>15</v>
      </c>
      <c r="K12">
        <f t="shared" si="1"/>
        <v>0.06</v>
      </c>
      <c r="L12">
        <v>0</v>
      </c>
      <c r="M12">
        <v>0</v>
      </c>
      <c r="N12">
        <v>0</v>
      </c>
      <c r="O12">
        <f t="shared" si="2"/>
        <v>0</v>
      </c>
      <c r="P12">
        <f t="shared" si="3"/>
        <v>0</v>
      </c>
      <c r="Q12">
        <v>3</v>
      </c>
      <c r="R12">
        <v>32</v>
      </c>
      <c r="S12">
        <v>0</v>
      </c>
      <c r="T12">
        <f t="shared" si="4"/>
        <v>35</v>
      </c>
      <c r="U12">
        <f t="shared" si="5"/>
        <v>0.14000000000000001</v>
      </c>
      <c r="V12">
        <v>0</v>
      </c>
      <c r="W12">
        <v>0</v>
      </c>
      <c r="X12">
        <v>0</v>
      </c>
      <c r="Y12">
        <f t="shared" si="6"/>
        <v>0</v>
      </c>
      <c r="Z12">
        <f t="shared" si="7"/>
        <v>0</v>
      </c>
      <c r="AA12">
        <v>3</v>
      </c>
      <c r="AB12">
        <v>8</v>
      </c>
      <c r="AC12">
        <v>1</v>
      </c>
      <c r="AD12">
        <f t="shared" si="8"/>
        <v>4</v>
      </c>
      <c r="AE12">
        <f t="shared" si="9"/>
        <v>1.6E-2</v>
      </c>
      <c r="AF12">
        <v>0</v>
      </c>
      <c r="AG12">
        <v>0</v>
      </c>
      <c r="AH12">
        <v>0</v>
      </c>
      <c r="AI12">
        <f t="shared" si="10"/>
        <v>0</v>
      </c>
      <c r="AJ12">
        <f t="shared" si="11"/>
        <v>0</v>
      </c>
      <c r="AK12">
        <v>2</v>
      </c>
      <c r="AL12">
        <v>4</v>
      </c>
      <c r="AM12">
        <v>0</v>
      </c>
      <c r="AN12">
        <f t="shared" si="12"/>
        <v>6</v>
      </c>
      <c r="AO12">
        <f t="shared" si="13"/>
        <v>2.4E-2</v>
      </c>
      <c r="AP12">
        <v>62</v>
      </c>
      <c r="AQ12">
        <f t="shared" si="14"/>
        <v>0.248</v>
      </c>
      <c r="AR12">
        <v>52</v>
      </c>
      <c r="AS12">
        <f t="shared" si="15"/>
        <v>0.20799999999999999</v>
      </c>
      <c r="AT12">
        <v>2</v>
      </c>
      <c r="AU12">
        <f t="shared" si="16"/>
        <v>8.0000000000000002E-3</v>
      </c>
      <c r="AV12">
        <f>G12+L12+Q12+V12+AA12+AF12+AK12</f>
        <v>10</v>
      </c>
      <c r="AW12">
        <f t="shared" si="17"/>
        <v>0.04</v>
      </c>
    </row>
    <row r="13" spans="1:49" x14ac:dyDescent="0.2">
      <c r="A13" t="s">
        <v>47</v>
      </c>
      <c r="B13" t="s">
        <v>45</v>
      </c>
      <c r="C13" t="s">
        <v>34</v>
      </c>
      <c r="D13">
        <v>61.569806999999997</v>
      </c>
      <c r="E13">
        <v>36.663526599999997</v>
      </c>
      <c r="F13" t="s">
        <v>32</v>
      </c>
      <c r="G13">
        <v>0</v>
      </c>
      <c r="H13">
        <v>0</v>
      </c>
      <c r="I13">
        <v>0</v>
      </c>
      <c r="J13">
        <f t="shared" si="0"/>
        <v>0</v>
      </c>
      <c r="K13">
        <f t="shared" si="1"/>
        <v>0</v>
      </c>
      <c r="L13">
        <v>0</v>
      </c>
      <c r="M13">
        <v>0</v>
      </c>
      <c r="N13">
        <v>0</v>
      </c>
      <c r="O13">
        <f t="shared" si="2"/>
        <v>0</v>
      </c>
      <c r="P13">
        <f t="shared" si="3"/>
        <v>0</v>
      </c>
      <c r="Q13">
        <v>0</v>
      </c>
      <c r="R13">
        <v>4</v>
      </c>
      <c r="S13">
        <v>0</v>
      </c>
      <c r="T13">
        <f t="shared" si="4"/>
        <v>4</v>
      </c>
      <c r="U13">
        <f t="shared" si="5"/>
        <v>1.6E-2</v>
      </c>
      <c r="V13">
        <v>0</v>
      </c>
      <c r="W13">
        <v>0</v>
      </c>
      <c r="X13">
        <v>0</v>
      </c>
      <c r="Y13">
        <f t="shared" si="6"/>
        <v>0</v>
      </c>
      <c r="Z13">
        <f t="shared" si="7"/>
        <v>0</v>
      </c>
      <c r="AA13">
        <v>2</v>
      </c>
      <c r="AB13">
        <v>23</v>
      </c>
      <c r="AC13">
        <v>2</v>
      </c>
      <c r="AD13">
        <f t="shared" si="8"/>
        <v>4</v>
      </c>
      <c r="AE13">
        <f t="shared" si="9"/>
        <v>1.6E-2</v>
      </c>
      <c r="AF13">
        <v>0</v>
      </c>
      <c r="AG13">
        <v>0</v>
      </c>
      <c r="AH13">
        <v>0</v>
      </c>
      <c r="AI13">
        <f t="shared" si="10"/>
        <v>0</v>
      </c>
      <c r="AJ13">
        <f t="shared" si="11"/>
        <v>0</v>
      </c>
      <c r="AK13">
        <v>0</v>
      </c>
      <c r="AL13">
        <v>0</v>
      </c>
      <c r="AM13">
        <v>0</v>
      </c>
      <c r="AN13">
        <f t="shared" si="12"/>
        <v>0</v>
      </c>
      <c r="AO13">
        <f t="shared" si="13"/>
        <v>0</v>
      </c>
      <c r="AP13">
        <v>31</v>
      </c>
      <c r="AQ13">
        <f t="shared" si="14"/>
        <v>0.124</v>
      </c>
      <c r="AR13">
        <v>27</v>
      </c>
      <c r="AS13">
        <f t="shared" si="15"/>
        <v>0.108</v>
      </c>
      <c r="AT13">
        <v>2</v>
      </c>
      <c r="AU13">
        <f t="shared" si="16"/>
        <v>8.0000000000000002E-3</v>
      </c>
      <c r="AV13">
        <f>G13+L13+Q13+V13+AA13+AF13+AK13</f>
        <v>2</v>
      </c>
      <c r="AW13">
        <f t="shared" si="17"/>
        <v>8.0000000000000002E-3</v>
      </c>
    </row>
    <row r="14" spans="1:49" x14ac:dyDescent="0.2">
      <c r="A14" t="s">
        <v>48</v>
      </c>
      <c r="B14" t="s">
        <v>45</v>
      </c>
      <c r="C14" t="s">
        <v>34</v>
      </c>
      <c r="D14">
        <v>85.871739000000005</v>
      </c>
      <c r="E14">
        <v>9.35</v>
      </c>
      <c r="F14" t="s">
        <v>49</v>
      </c>
      <c r="G14">
        <v>0</v>
      </c>
      <c r="H14">
        <v>0</v>
      </c>
      <c r="I14">
        <v>0</v>
      </c>
      <c r="J14">
        <f t="shared" si="0"/>
        <v>0</v>
      </c>
      <c r="K14">
        <f t="shared" si="1"/>
        <v>0</v>
      </c>
      <c r="L14">
        <v>0</v>
      </c>
      <c r="M14">
        <v>0</v>
      </c>
      <c r="N14">
        <v>0</v>
      </c>
      <c r="O14">
        <f t="shared" si="2"/>
        <v>0</v>
      </c>
      <c r="P14">
        <f t="shared" si="3"/>
        <v>0</v>
      </c>
      <c r="Q14">
        <v>0</v>
      </c>
      <c r="R14">
        <v>9</v>
      </c>
      <c r="S14">
        <v>0</v>
      </c>
      <c r="T14">
        <f t="shared" si="4"/>
        <v>9</v>
      </c>
      <c r="U14">
        <f t="shared" si="5"/>
        <v>3.5999999999999997E-2</v>
      </c>
      <c r="V14">
        <v>0</v>
      </c>
      <c r="W14">
        <v>0</v>
      </c>
      <c r="X14">
        <v>0</v>
      </c>
      <c r="Y14">
        <f t="shared" si="6"/>
        <v>0</v>
      </c>
      <c r="Z14">
        <f t="shared" si="7"/>
        <v>0</v>
      </c>
      <c r="AA14">
        <v>5</v>
      </c>
      <c r="AB14">
        <v>14</v>
      </c>
      <c r="AC14">
        <v>3</v>
      </c>
      <c r="AD14">
        <f t="shared" si="8"/>
        <v>8</v>
      </c>
      <c r="AE14">
        <f t="shared" si="9"/>
        <v>3.2000000000000001E-2</v>
      </c>
      <c r="AF14">
        <v>0</v>
      </c>
      <c r="AG14">
        <v>0</v>
      </c>
      <c r="AH14">
        <v>0</v>
      </c>
      <c r="AI14">
        <f t="shared" si="10"/>
        <v>0</v>
      </c>
      <c r="AJ14">
        <f t="shared" si="11"/>
        <v>0</v>
      </c>
      <c r="AK14">
        <v>0</v>
      </c>
      <c r="AL14">
        <v>0</v>
      </c>
      <c r="AM14">
        <v>0</v>
      </c>
      <c r="AN14">
        <f t="shared" si="12"/>
        <v>0</v>
      </c>
      <c r="AO14">
        <f t="shared" si="13"/>
        <v>0</v>
      </c>
      <c r="AP14">
        <v>31</v>
      </c>
      <c r="AQ14">
        <f t="shared" si="14"/>
        <v>0.124</v>
      </c>
      <c r="AR14">
        <v>23</v>
      </c>
      <c r="AS14">
        <f t="shared" si="15"/>
        <v>9.1999999999999998E-2</v>
      </c>
      <c r="AT14">
        <v>3</v>
      </c>
      <c r="AU14">
        <f t="shared" si="16"/>
        <v>1.2E-2</v>
      </c>
      <c r="AV14">
        <f>G14+L14+Q14+V14+AA14+AF14+AK14</f>
        <v>5</v>
      </c>
      <c r="AW14">
        <f t="shared" si="17"/>
        <v>0.02</v>
      </c>
    </row>
    <row r="18" spans="1:49" x14ac:dyDescent="0.2">
      <c r="B18" t="s">
        <v>68</v>
      </c>
      <c r="K18">
        <f>K3+K4+K7+K10</f>
        <v>8.7999999999999995E-2</v>
      </c>
      <c r="L18">
        <f t="shared" ref="L18:AW18" si="18">L3+L4+L7+L10</f>
        <v>0</v>
      </c>
      <c r="M18">
        <f t="shared" si="18"/>
        <v>0</v>
      </c>
      <c r="N18">
        <f t="shared" si="18"/>
        <v>0</v>
      </c>
      <c r="O18">
        <f t="shared" si="18"/>
        <v>0</v>
      </c>
      <c r="P18">
        <f t="shared" si="18"/>
        <v>0</v>
      </c>
      <c r="Q18">
        <f t="shared" si="18"/>
        <v>68</v>
      </c>
      <c r="R18">
        <f t="shared" si="18"/>
        <v>81</v>
      </c>
      <c r="S18">
        <f t="shared" si="18"/>
        <v>6</v>
      </c>
      <c r="T18">
        <f t="shared" si="18"/>
        <v>155</v>
      </c>
      <c r="U18">
        <f t="shared" si="18"/>
        <v>0.62</v>
      </c>
      <c r="V18">
        <f t="shared" si="18"/>
        <v>0</v>
      </c>
      <c r="W18">
        <f t="shared" si="18"/>
        <v>0</v>
      </c>
      <c r="X18">
        <f t="shared" si="18"/>
        <v>0</v>
      </c>
      <c r="Y18">
        <f t="shared" si="18"/>
        <v>0</v>
      </c>
      <c r="Z18">
        <f t="shared" si="18"/>
        <v>0</v>
      </c>
      <c r="AA18">
        <f t="shared" si="18"/>
        <v>14</v>
      </c>
      <c r="AB18">
        <f t="shared" si="18"/>
        <v>15</v>
      </c>
      <c r="AC18">
        <f t="shared" si="18"/>
        <v>0</v>
      </c>
      <c r="AD18">
        <f t="shared" si="18"/>
        <v>14</v>
      </c>
      <c r="AE18">
        <f t="shared" si="18"/>
        <v>5.6000000000000008E-2</v>
      </c>
      <c r="AF18">
        <f t="shared" si="18"/>
        <v>0</v>
      </c>
      <c r="AG18">
        <f t="shared" si="18"/>
        <v>0</v>
      </c>
      <c r="AH18">
        <f t="shared" si="18"/>
        <v>0</v>
      </c>
      <c r="AI18">
        <f t="shared" si="18"/>
        <v>0</v>
      </c>
      <c r="AJ18">
        <f t="shared" si="18"/>
        <v>0</v>
      </c>
      <c r="AK18">
        <f t="shared" si="18"/>
        <v>0</v>
      </c>
      <c r="AL18">
        <f t="shared" si="18"/>
        <v>4</v>
      </c>
      <c r="AM18">
        <f t="shared" si="18"/>
        <v>12</v>
      </c>
      <c r="AN18">
        <f t="shared" si="18"/>
        <v>16</v>
      </c>
      <c r="AO18">
        <f t="shared" si="18"/>
        <v>6.4000000000000001E-2</v>
      </c>
      <c r="AP18">
        <f t="shared" si="18"/>
        <v>206</v>
      </c>
      <c r="AQ18">
        <f t="shared" si="18"/>
        <v>0.82400000000000007</v>
      </c>
      <c r="AR18">
        <f t="shared" si="18"/>
        <v>113</v>
      </c>
      <c r="AS18">
        <f t="shared" si="18"/>
        <v>0.45200000000000001</v>
      </c>
      <c r="AT18">
        <f t="shared" si="18"/>
        <v>9</v>
      </c>
      <c r="AU18">
        <f t="shared" si="18"/>
        <v>3.6000000000000004E-2</v>
      </c>
      <c r="AV18">
        <f t="shared" si="18"/>
        <v>84</v>
      </c>
      <c r="AW18">
        <f t="shared" si="18"/>
        <v>0.33599999999999997</v>
      </c>
    </row>
    <row r="19" spans="1:49" x14ac:dyDescent="0.2">
      <c r="B19" t="s">
        <v>69</v>
      </c>
      <c r="K19">
        <f>K2+K5+K6+K8+K9</f>
        <v>0.14400000000000002</v>
      </c>
      <c r="L19">
        <f t="shared" ref="L19:AW19" si="19">L2+L5+L6+L8+L9</f>
        <v>0</v>
      </c>
      <c r="M19">
        <f t="shared" si="19"/>
        <v>0</v>
      </c>
      <c r="N19">
        <f t="shared" si="19"/>
        <v>0</v>
      </c>
      <c r="O19">
        <f t="shared" si="19"/>
        <v>0</v>
      </c>
      <c r="P19">
        <f t="shared" si="19"/>
        <v>0</v>
      </c>
      <c r="Q19">
        <f t="shared" si="19"/>
        <v>4</v>
      </c>
      <c r="R19">
        <f t="shared" si="19"/>
        <v>120</v>
      </c>
      <c r="S19">
        <f t="shared" si="19"/>
        <v>7</v>
      </c>
      <c r="T19">
        <f t="shared" si="19"/>
        <v>131</v>
      </c>
      <c r="U19">
        <f t="shared" si="19"/>
        <v>0.52400000000000002</v>
      </c>
      <c r="V19">
        <f t="shared" si="19"/>
        <v>0</v>
      </c>
      <c r="W19">
        <f t="shared" si="19"/>
        <v>1</v>
      </c>
      <c r="X19">
        <f t="shared" si="19"/>
        <v>0</v>
      </c>
      <c r="Y19">
        <f t="shared" si="19"/>
        <v>1</v>
      </c>
      <c r="Z19">
        <f t="shared" si="19"/>
        <v>4.0000000000000001E-3</v>
      </c>
      <c r="AA19">
        <f t="shared" si="19"/>
        <v>13</v>
      </c>
      <c r="AB19">
        <f t="shared" si="19"/>
        <v>76</v>
      </c>
      <c r="AC19">
        <f t="shared" si="19"/>
        <v>5</v>
      </c>
      <c r="AD19">
        <f t="shared" si="19"/>
        <v>18</v>
      </c>
      <c r="AE19">
        <f t="shared" si="19"/>
        <v>7.2000000000000008E-2</v>
      </c>
      <c r="AF19">
        <f t="shared" si="19"/>
        <v>0</v>
      </c>
      <c r="AG19">
        <f t="shared" si="19"/>
        <v>0</v>
      </c>
      <c r="AH19">
        <f t="shared" si="19"/>
        <v>0</v>
      </c>
      <c r="AI19">
        <f t="shared" si="19"/>
        <v>0</v>
      </c>
      <c r="AJ19">
        <f t="shared" si="19"/>
        <v>0</v>
      </c>
      <c r="AK19">
        <f t="shared" si="19"/>
        <v>0</v>
      </c>
      <c r="AL19">
        <f t="shared" si="19"/>
        <v>0</v>
      </c>
      <c r="AM19">
        <f t="shared" si="19"/>
        <v>0</v>
      </c>
      <c r="AN19">
        <f t="shared" si="19"/>
        <v>0</v>
      </c>
      <c r="AO19">
        <f t="shared" si="19"/>
        <v>0</v>
      </c>
      <c r="AP19">
        <f t="shared" si="19"/>
        <v>262</v>
      </c>
      <c r="AQ19">
        <f t="shared" si="19"/>
        <v>1.048</v>
      </c>
      <c r="AR19">
        <f t="shared" si="19"/>
        <v>231</v>
      </c>
      <c r="AS19">
        <f t="shared" si="19"/>
        <v>0.92399999999999993</v>
      </c>
      <c r="AT19">
        <f t="shared" si="19"/>
        <v>12</v>
      </c>
      <c r="AU19">
        <f t="shared" si="19"/>
        <v>4.8000000000000001E-2</v>
      </c>
      <c r="AV19">
        <f t="shared" si="19"/>
        <v>19</v>
      </c>
      <c r="AW19">
        <f t="shared" si="19"/>
        <v>7.6000000000000012E-2</v>
      </c>
    </row>
    <row r="20" spans="1:49" x14ac:dyDescent="0.2">
      <c r="B20" t="s">
        <v>70</v>
      </c>
      <c r="K20">
        <f>K11+K13+K12+K14</f>
        <v>0.156</v>
      </c>
      <c r="L20">
        <f t="shared" ref="L20:AW20" si="20">L11+L13+L12+L14</f>
        <v>0</v>
      </c>
      <c r="M20">
        <f t="shared" si="20"/>
        <v>0</v>
      </c>
      <c r="N20">
        <f t="shared" si="20"/>
        <v>0</v>
      </c>
      <c r="O20">
        <f t="shared" si="20"/>
        <v>0</v>
      </c>
      <c r="P20">
        <f t="shared" si="20"/>
        <v>0</v>
      </c>
      <c r="Q20">
        <f t="shared" si="20"/>
        <v>5</v>
      </c>
      <c r="R20">
        <f t="shared" si="20"/>
        <v>75</v>
      </c>
      <c r="S20">
        <f t="shared" si="20"/>
        <v>0</v>
      </c>
      <c r="T20">
        <f t="shared" si="20"/>
        <v>80</v>
      </c>
      <c r="U20">
        <f t="shared" si="20"/>
        <v>0.32</v>
      </c>
      <c r="V20">
        <f t="shared" si="20"/>
        <v>0</v>
      </c>
      <c r="W20">
        <f t="shared" si="20"/>
        <v>0</v>
      </c>
      <c r="X20">
        <f t="shared" si="20"/>
        <v>0</v>
      </c>
      <c r="Y20">
        <f t="shared" si="20"/>
        <v>0</v>
      </c>
      <c r="Z20">
        <f t="shared" si="20"/>
        <v>0</v>
      </c>
      <c r="AA20">
        <f t="shared" si="20"/>
        <v>13</v>
      </c>
      <c r="AB20">
        <f t="shared" si="20"/>
        <v>59</v>
      </c>
      <c r="AC20">
        <f t="shared" si="20"/>
        <v>11</v>
      </c>
      <c r="AD20">
        <f t="shared" si="20"/>
        <v>24</v>
      </c>
      <c r="AE20">
        <f t="shared" si="20"/>
        <v>9.6000000000000002E-2</v>
      </c>
      <c r="AF20">
        <f t="shared" si="20"/>
        <v>0</v>
      </c>
      <c r="AG20">
        <f t="shared" si="20"/>
        <v>0</v>
      </c>
      <c r="AH20">
        <f t="shared" si="20"/>
        <v>0</v>
      </c>
      <c r="AI20">
        <f t="shared" si="20"/>
        <v>0</v>
      </c>
      <c r="AJ20">
        <f t="shared" si="20"/>
        <v>0</v>
      </c>
      <c r="AK20">
        <f t="shared" si="20"/>
        <v>2</v>
      </c>
      <c r="AL20">
        <f t="shared" si="20"/>
        <v>5</v>
      </c>
      <c r="AM20">
        <f t="shared" si="20"/>
        <v>0</v>
      </c>
      <c r="AN20">
        <f t="shared" si="20"/>
        <v>7</v>
      </c>
      <c r="AO20">
        <f t="shared" si="20"/>
        <v>2.8000000000000001E-2</v>
      </c>
      <c r="AP20">
        <f t="shared" si="20"/>
        <v>202</v>
      </c>
      <c r="AQ20">
        <f t="shared" si="20"/>
        <v>0.80799999999999994</v>
      </c>
      <c r="AR20">
        <f t="shared" si="20"/>
        <v>163</v>
      </c>
      <c r="AS20">
        <f t="shared" si="20"/>
        <v>0.65199999999999991</v>
      </c>
      <c r="AT20">
        <f t="shared" si="20"/>
        <v>12</v>
      </c>
      <c r="AU20">
        <f t="shared" si="20"/>
        <v>4.8000000000000001E-2</v>
      </c>
      <c r="AV20">
        <f t="shared" si="20"/>
        <v>29</v>
      </c>
      <c r="AW20">
        <f t="shared" si="20"/>
        <v>0.11600000000000001</v>
      </c>
    </row>
    <row r="22" spans="1:49" x14ac:dyDescent="0.2">
      <c r="A22" t="s">
        <v>72</v>
      </c>
      <c r="B22" t="s">
        <v>34</v>
      </c>
      <c r="K22">
        <f>K3+K4+K7+K10+K11+K13+K14</f>
        <v>0.184</v>
      </c>
      <c r="L22">
        <f t="shared" ref="L22:AW22" si="21">L3+L4+L7+L10+L11+L13+L14</f>
        <v>0</v>
      </c>
      <c r="M22">
        <f t="shared" si="21"/>
        <v>0</v>
      </c>
      <c r="N22">
        <f t="shared" si="21"/>
        <v>0</v>
      </c>
      <c r="O22">
        <f t="shared" si="21"/>
        <v>0</v>
      </c>
      <c r="P22">
        <f t="shared" si="21"/>
        <v>0</v>
      </c>
      <c r="Q22">
        <f t="shared" si="21"/>
        <v>70</v>
      </c>
      <c r="R22">
        <f t="shared" si="21"/>
        <v>124</v>
      </c>
      <c r="S22">
        <f t="shared" si="21"/>
        <v>6</v>
      </c>
      <c r="T22">
        <f t="shared" si="21"/>
        <v>200</v>
      </c>
      <c r="U22">
        <f t="shared" si="21"/>
        <v>0.8</v>
      </c>
      <c r="V22">
        <f t="shared" si="21"/>
        <v>0</v>
      </c>
      <c r="W22">
        <f t="shared" si="21"/>
        <v>0</v>
      </c>
      <c r="X22">
        <f t="shared" si="21"/>
        <v>0</v>
      </c>
      <c r="Y22">
        <f t="shared" si="21"/>
        <v>0</v>
      </c>
      <c r="Z22">
        <f t="shared" si="21"/>
        <v>0</v>
      </c>
      <c r="AA22">
        <f t="shared" si="21"/>
        <v>24</v>
      </c>
      <c r="AB22">
        <f t="shared" si="21"/>
        <v>66</v>
      </c>
      <c r="AC22">
        <f t="shared" si="21"/>
        <v>10</v>
      </c>
      <c r="AD22">
        <f t="shared" si="21"/>
        <v>34</v>
      </c>
      <c r="AE22">
        <f t="shared" si="21"/>
        <v>0.13600000000000001</v>
      </c>
      <c r="AF22">
        <f t="shared" si="21"/>
        <v>0</v>
      </c>
      <c r="AG22">
        <f t="shared" si="21"/>
        <v>0</v>
      </c>
      <c r="AH22">
        <f t="shared" si="21"/>
        <v>0</v>
      </c>
      <c r="AI22">
        <f t="shared" si="21"/>
        <v>0</v>
      </c>
      <c r="AJ22">
        <f t="shared" si="21"/>
        <v>0</v>
      </c>
      <c r="AK22">
        <f t="shared" si="21"/>
        <v>0</v>
      </c>
      <c r="AL22">
        <f t="shared" si="21"/>
        <v>5</v>
      </c>
      <c r="AM22">
        <f t="shared" si="21"/>
        <v>12</v>
      </c>
      <c r="AN22">
        <f t="shared" si="21"/>
        <v>17</v>
      </c>
      <c r="AO22">
        <f t="shared" si="21"/>
        <v>6.8000000000000005E-2</v>
      </c>
      <c r="AP22">
        <f t="shared" si="21"/>
        <v>346</v>
      </c>
      <c r="AQ22">
        <f t="shared" si="21"/>
        <v>1.3840000000000003</v>
      </c>
      <c r="AR22">
        <f t="shared" si="21"/>
        <v>224</v>
      </c>
      <c r="AS22">
        <f t="shared" si="21"/>
        <v>0.89599999999999991</v>
      </c>
      <c r="AT22">
        <f t="shared" si="21"/>
        <v>19</v>
      </c>
      <c r="AU22">
        <f t="shared" si="21"/>
        <v>7.5999999999999998E-2</v>
      </c>
      <c r="AV22">
        <f t="shared" si="21"/>
        <v>103</v>
      </c>
      <c r="AW22">
        <f t="shared" si="21"/>
        <v>0.41199999999999998</v>
      </c>
    </row>
    <row r="23" spans="1:49" x14ac:dyDescent="0.2">
      <c r="B23" t="s">
        <v>31</v>
      </c>
      <c r="K23">
        <f>K2+K5+K6+K8+K9+K12</f>
        <v>0.20400000000000001</v>
      </c>
      <c r="L23">
        <f t="shared" ref="L23:AW23" si="22">L2+L5+L6+L8+L9+L12</f>
        <v>0</v>
      </c>
      <c r="M23">
        <f t="shared" si="22"/>
        <v>0</v>
      </c>
      <c r="N23">
        <f t="shared" si="22"/>
        <v>0</v>
      </c>
      <c r="O23">
        <f t="shared" si="22"/>
        <v>0</v>
      </c>
      <c r="P23">
        <f t="shared" si="22"/>
        <v>0</v>
      </c>
      <c r="Q23">
        <f t="shared" si="22"/>
        <v>7</v>
      </c>
      <c r="R23">
        <f t="shared" si="22"/>
        <v>152</v>
      </c>
      <c r="S23">
        <f t="shared" si="22"/>
        <v>7</v>
      </c>
      <c r="T23">
        <f t="shared" si="22"/>
        <v>166</v>
      </c>
      <c r="U23">
        <f t="shared" si="22"/>
        <v>0.66400000000000003</v>
      </c>
      <c r="V23">
        <f t="shared" si="22"/>
        <v>0</v>
      </c>
      <c r="W23">
        <f t="shared" si="22"/>
        <v>1</v>
      </c>
      <c r="X23">
        <f t="shared" si="22"/>
        <v>0</v>
      </c>
      <c r="Y23">
        <f t="shared" si="22"/>
        <v>1</v>
      </c>
      <c r="Z23">
        <f t="shared" si="22"/>
        <v>4.0000000000000001E-3</v>
      </c>
      <c r="AA23">
        <f t="shared" si="22"/>
        <v>16</v>
      </c>
      <c r="AB23">
        <f t="shared" si="22"/>
        <v>84</v>
      </c>
      <c r="AC23">
        <f t="shared" si="22"/>
        <v>6</v>
      </c>
      <c r="AD23">
        <f t="shared" si="22"/>
        <v>22</v>
      </c>
      <c r="AE23">
        <f t="shared" si="22"/>
        <v>8.8000000000000009E-2</v>
      </c>
      <c r="AF23">
        <f t="shared" si="22"/>
        <v>0</v>
      </c>
      <c r="AG23">
        <f t="shared" si="22"/>
        <v>0</v>
      </c>
      <c r="AH23">
        <f t="shared" si="22"/>
        <v>0</v>
      </c>
      <c r="AI23">
        <f t="shared" si="22"/>
        <v>0</v>
      </c>
      <c r="AJ23">
        <f t="shared" si="22"/>
        <v>0</v>
      </c>
      <c r="AK23">
        <f t="shared" si="22"/>
        <v>2</v>
      </c>
      <c r="AL23">
        <f t="shared" si="22"/>
        <v>4</v>
      </c>
      <c r="AM23">
        <f t="shared" si="22"/>
        <v>0</v>
      </c>
      <c r="AN23">
        <f t="shared" si="22"/>
        <v>6</v>
      </c>
      <c r="AO23">
        <f t="shared" si="22"/>
        <v>2.4E-2</v>
      </c>
      <c r="AP23">
        <f t="shared" si="22"/>
        <v>324</v>
      </c>
      <c r="AQ23">
        <f t="shared" si="22"/>
        <v>1.296</v>
      </c>
      <c r="AR23">
        <f t="shared" si="22"/>
        <v>283</v>
      </c>
      <c r="AS23">
        <f t="shared" si="22"/>
        <v>1.1319999999999999</v>
      </c>
      <c r="AT23">
        <f t="shared" si="22"/>
        <v>14</v>
      </c>
      <c r="AU23">
        <f t="shared" si="22"/>
        <v>5.6000000000000001E-2</v>
      </c>
      <c r="AV23">
        <f t="shared" si="22"/>
        <v>29</v>
      </c>
      <c r="AW23">
        <f t="shared" si="22"/>
        <v>0.11600000000000002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2021-12-18T17:25:12Z</dcterms:created>
  <dcterms:modified xsi:type="dcterms:W3CDTF">2021-12-30T16:17:27Z</dcterms:modified>
</cp:coreProperties>
</file>