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ador\Documents\dataanalictisexercises\"/>
    </mc:Choice>
  </mc:AlternateContent>
  <xr:revisionPtr revIDLastSave="0" documentId="8_{397774CC-F7D3-49EB-A477-09C9465A9E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rtar_custodia_2023-11-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3" i="1"/>
  <c r="L22" i="1"/>
  <c r="L21" i="1"/>
  <c r="L20" i="1"/>
  <c r="L19" i="1"/>
  <c r="L18" i="1"/>
  <c r="L17" i="1"/>
  <c r="L16" i="1"/>
  <c r="L15" i="1"/>
  <c r="L14" i="1"/>
</calcChain>
</file>

<file path=xl/sharedStrings.xml><?xml version="1.0" encoding="utf-8"?>
<sst xmlns="http://schemas.openxmlformats.org/spreadsheetml/2006/main" count="54" uniqueCount="31">
  <si>
    <t>TIPO DE INVESTIMENTO</t>
  </si>
  <si>
    <t>DESCRIÇÃO</t>
  </si>
  <si>
    <t>VENCIMENTO</t>
  </si>
  <si>
    <t>TAXA NEGOCIADA</t>
  </si>
  <si>
    <t>QUANTIDADE</t>
  </si>
  <si>
    <t>VALOR APLICADO</t>
  </si>
  <si>
    <t>VALOR BRUTO</t>
  </si>
  <si>
    <t>VALOR LÍQUIDO</t>
  </si>
  <si>
    <t>RENDIMENTO R$</t>
  </si>
  <si>
    <t>RENDIMENTO %</t>
  </si>
  <si>
    <t>CDB</t>
  </si>
  <si>
    <t>NUBANK</t>
  </si>
  <si>
    <t>110,50% do CDI</t>
  </si>
  <si>
    <t>112% do CDI</t>
  </si>
  <si>
    <t>BANCO DIGIMAIS</t>
  </si>
  <si>
    <t>121% do CDI</t>
  </si>
  <si>
    <t>Investimento</t>
  </si>
  <si>
    <t>Taxa</t>
  </si>
  <si>
    <t>Qntd</t>
  </si>
  <si>
    <t>Valor aplicado</t>
  </si>
  <si>
    <t>Valor bruto</t>
  </si>
  <si>
    <t>Valor liquido</t>
  </si>
  <si>
    <t>Rendimento R$</t>
  </si>
  <si>
    <t>Rendimento em %</t>
  </si>
  <si>
    <t>Pesquisa</t>
  </si>
  <si>
    <t>Vencimento</t>
  </si>
  <si>
    <t>Emissor</t>
  </si>
  <si>
    <t>Tesouro Direto</t>
  </si>
  <si>
    <t>Tesouro Prefixado com Juros Semestrais 2033</t>
  </si>
  <si>
    <t>PREFIXADO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</si>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</sst>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-[$R$-416]\ * #,##0.00_-;\-[$R$-416]\ * #,##0.00_-;_-[$R$-416]\ * &quot;-&quot;??_-;_-@_-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INVESTIMENTOS</a:t>
            </a:r>
            <a:r>
              <a:rPr lang="en-US" baseline="0"/>
              <a:t> ATÉ AGORA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'Exportar_custodia_2023-11-11'!$E$1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723900" dist="127000" dir="2700000" sx="110000" sy="11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'Exportar_custodia_2023-11-11'!$A$2:$D$11</c:f>
              <c:multiLvlStrCache>
                <c:ptCount val="10"/>
                <c:lvl>
                  <c:pt idx="0">
                    <c:v>110,50% do CDI</c:v>
                  </c:pt>
                  <c:pt idx="1">
                    <c:v>112% do CDI</c:v>
                  </c:pt>
                  <c:pt idx="2">
                    <c:v>112% do CDI</c:v>
                  </c:pt>
                  <c:pt idx="3">
                    <c:v>112% do CDI</c:v>
                  </c:pt>
                  <c:pt idx="4">
                    <c:v>112% do CDI</c:v>
                  </c:pt>
                  <c:pt idx="5">
                    <c:v>112% do CDI</c:v>
                  </c:pt>
                  <c:pt idx="6">
                    <c:v>121% do CDI</c:v>
                  </c:pt>
                  <c:pt idx="7">
                    <c:v>121% do CDI</c:v>
                  </c:pt>
                  <c:pt idx="8">
                    <c:v>121% do CDI</c:v>
                  </c:pt>
                  <c:pt idx="9">
                    <c:v>PREFIXADO</c:v>
                  </c:pt>
                </c:lvl>
                <c:lvl>
                  <c:pt idx="0">
                    <c:v>31/03/2025</c:v>
                  </c:pt>
                  <c:pt idx="1">
                    <c:v>19/09/2025</c:v>
                  </c:pt>
                  <c:pt idx="2">
                    <c:v>24/09/2025</c:v>
                  </c:pt>
                  <c:pt idx="3">
                    <c:v>24/09/2025</c:v>
                  </c:pt>
                  <c:pt idx="4">
                    <c:v>24/09/2025</c:v>
                  </c:pt>
                  <c:pt idx="5">
                    <c:v>06/10/2025</c:v>
                  </c:pt>
                  <c:pt idx="6">
                    <c:v>08/08/2028</c:v>
                  </c:pt>
                  <c:pt idx="7">
                    <c:v>14/08/2028</c:v>
                  </c:pt>
                  <c:pt idx="8">
                    <c:v>14/08/2028</c:v>
                  </c:pt>
                  <c:pt idx="9">
                    <c:v>01/01/2033</c:v>
                  </c:pt>
                </c:lvl>
                <c:lvl>
                  <c:pt idx="0">
                    <c:v>NUBANK</c:v>
                  </c:pt>
                  <c:pt idx="1">
                    <c:v>NUBANK</c:v>
                  </c:pt>
                  <c:pt idx="2">
                    <c:v>NUBANK</c:v>
                  </c:pt>
                  <c:pt idx="3">
                    <c:v>NUBANK</c:v>
                  </c:pt>
                  <c:pt idx="4">
                    <c:v>NUBANK</c:v>
                  </c:pt>
                  <c:pt idx="5">
                    <c:v>NUBANK</c:v>
                  </c:pt>
                  <c:pt idx="6">
                    <c:v>BANCO DIGIMAIS</c:v>
                  </c:pt>
                  <c:pt idx="7">
                    <c:v>BANCO DIGIMAIS</c:v>
                  </c:pt>
                  <c:pt idx="8">
                    <c:v>BANCO DIGIMAIS</c:v>
                  </c:pt>
                  <c:pt idx="9">
                    <c:v>Tesouro Prefixado com Juros Semestrais 2033</c:v>
                  </c:pt>
                </c:lvl>
                <c:lvl>
                  <c:pt idx="0">
                    <c:v>CDB</c:v>
                  </c:pt>
                  <c:pt idx="1">
                    <c:v>CDB</c:v>
                  </c:pt>
                  <c:pt idx="2">
                    <c:v>CDB</c:v>
                  </c:pt>
                  <c:pt idx="3">
                    <c:v>CDB</c:v>
                  </c:pt>
                  <c:pt idx="4">
                    <c:v>CDB</c:v>
                  </c:pt>
                  <c:pt idx="5">
                    <c:v>CDB</c:v>
                  </c:pt>
                  <c:pt idx="6">
                    <c:v>CDB</c:v>
                  </c:pt>
                  <c:pt idx="7">
                    <c:v>CDB</c:v>
                  </c:pt>
                  <c:pt idx="8">
                    <c:v>CDB</c:v>
                  </c:pt>
                  <c:pt idx="9">
                    <c:v>Tesouro Direto</c:v>
                  </c:pt>
                </c:lvl>
              </c:multiLvlStrCache>
            </c:multiLvlStrRef>
          </c:cat>
          <c:val>
            <c:numRef>
              <c:f>'Exportar_custodia_2023-11-11'!$E$2:$E$11</c:f>
              <c:numCache>
                <c:formatCode>General</c:formatCode>
                <c:ptCount val="10"/>
                <c:pt idx="0">
                  <c:v>162</c:v>
                </c:pt>
                <c:pt idx="1">
                  <c:v>50</c:v>
                </c:pt>
                <c:pt idx="2">
                  <c:v>62</c:v>
                </c:pt>
                <c:pt idx="3">
                  <c:v>50</c:v>
                </c:pt>
                <c:pt idx="4">
                  <c:v>50</c:v>
                </c:pt>
                <c:pt idx="5">
                  <c:v>668</c:v>
                </c:pt>
                <c:pt idx="6">
                  <c:v>104</c:v>
                </c:pt>
                <c:pt idx="7">
                  <c:v>50</c:v>
                </c:pt>
                <c:pt idx="8">
                  <c:v>50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6-4F39-A867-EDD93B3EA16B}"/>
            </c:ext>
          </c:extLst>
        </c:ser>
        <c:ser>
          <c:idx val="1"/>
          <c:order val="1"/>
          <c:tx>
            <c:strRef>
              <c:f>'Exportar_custodia_2023-11-11'!$F$1</c:f>
              <c:strCache>
                <c:ptCount val="1"/>
                <c:pt idx="0">
                  <c:v>VALOR APLICADO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'Exportar_custodia_2023-11-11'!$A$2:$D$11</c:f>
              <c:multiLvlStrCache>
                <c:ptCount val="10"/>
                <c:lvl>
                  <c:pt idx="0">
                    <c:v>110,50% do CDI</c:v>
                  </c:pt>
                  <c:pt idx="1">
                    <c:v>112% do CDI</c:v>
                  </c:pt>
                  <c:pt idx="2">
                    <c:v>112% do CDI</c:v>
                  </c:pt>
                  <c:pt idx="3">
                    <c:v>112% do CDI</c:v>
                  </c:pt>
                  <c:pt idx="4">
                    <c:v>112% do CDI</c:v>
                  </c:pt>
                  <c:pt idx="5">
                    <c:v>112% do CDI</c:v>
                  </c:pt>
                  <c:pt idx="6">
                    <c:v>121% do CDI</c:v>
                  </c:pt>
                  <c:pt idx="7">
                    <c:v>121% do CDI</c:v>
                  </c:pt>
                  <c:pt idx="8">
                    <c:v>121% do CDI</c:v>
                  </c:pt>
                  <c:pt idx="9">
                    <c:v>PREFIXADO</c:v>
                  </c:pt>
                </c:lvl>
                <c:lvl>
                  <c:pt idx="0">
                    <c:v>31/03/2025</c:v>
                  </c:pt>
                  <c:pt idx="1">
                    <c:v>19/09/2025</c:v>
                  </c:pt>
                  <c:pt idx="2">
                    <c:v>24/09/2025</c:v>
                  </c:pt>
                  <c:pt idx="3">
                    <c:v>24/09/2025</c:v>
                  </c:pt>
                  <c:pt idx="4">
                    <c:v>24/09/2025</c:v>
                  </c:pt>
                  <c:pt idx="5">
                    <c:v>06/10/2025</c:v>
                  </c:pt>
                  <c:pt idx="6">
                    <c:v>08/08/2028</c:v>
                  </c:pt>
                  <c:pt idx="7">
                    <c:v>14/08/2028</c:v>
                  </c:pt>
                  <c:pt idx="8">
                    <c:v>14/08/2028</c:v>
                  </c:pt>
                  <c:pt idx="9">
                    <c:v>01/01/2033</c:v>
                  </c:pt>
                </c:lvl>
                <c:lvl>
                  <c:pt idx="0">
                    <c:v>NUBANK</c:v>
                  </c:pt>
                  <c:pt idx="1">
                    <c:v>NUBANK</c:v>
                  </c:pt>
                  <c:pt idx="2">
                    <c:v>NUBANK</c:v>
                  </c:pt>
                  <c:pt idx="3">
                    <c:v>NUBANK</c:v>
                  </c:pt>
                  <c:pt idx="4">
                    <c:v>NUBANK</c:v>
                  </c:pt>
                  <c:pt idx="5">
                    <c:v>NUBANK</c:v>
                  </c:pt>
                  <c:pt idx="6">
                    <c:v>BANCO DIGIMAIS</c:v>
                  </c:pt>
                  <c:pt idx="7">
                    <c:v>BANCO DIGIMAIS</c:v>
                  </c:pt>
                  <c:pt idx="8">
                    <c:v>BANCO DIGIMAIS</c:v>
                  </c:pt>
                  <c:pt idx="9">
                    <c:v>Tesouro Prefixado com Juros Semestrais 2033</c:v>
                  </c:pt>
                </c:lvl>
                <c:lvl>
                  <c:pt idx="0">
                    <c:v>CDB</c:v>
                  </c:pt>
                  <c:pt idx="1">
                    <c:v>CDB</c:v>
                  </c:pt>
                  <c:pt idx="2">
                    <c:v>CDB</c:v>
                  </c:pt>
                  <c:pt idx="3">
                    <c:v>CDB</c:v>
                  </c:pt>
                  <c:pt idx="4">
                    <c:v>CDB</c:v>
                  </c:pt>
                  <c:pt idx="5">
                    <c:v>CDB</c:v>
                  </c:pt>
                  <c:pt idx="6">
                    <c:v>CDB</c:v>
                  </c:pt>
                  <c:pt idx="7">
                    <c:v>CDB</c:v>
                  </c:pt>
                  <c:pt idx="8">
                    <c:v>CDB</c:v>
                  </c:pt>
                  <c:pt idx="9">
                    <c:v>Tesouro Direto</c:v>
                  </c:pt>
                </c:lvl>
              </c:multiLvlStrCache>
            </c:multiLvlStrRef>
          </c:cat>
          <c:val>
            <c:numRef>
              <c:f>'Exportar_custodia_2023-11-11'!$F$2:$F$11</c:f>
              <c:numCache>
                <c:formatCode>"R$"#,##0.00_);[Red]\("R$"#,##0.00\)</c:formatCode>
                <c:ptCount val="10"/>
                <c:pt idx="0">
                  <c:v>162</c:v>
                </c:pt>
                <c:pt idx="1">
                  <c:v>50</c:v>
                </c:pt>
                <c:pt idx="2">
                  <c:v>62</c:v>
                </c:pt>
                <c:pt idx="3">
                  <c:v>50</c:v>
                </c:pt>
                <c:pt idx="4">
                  <c:v>50</c:v>
                </c:pt>
                <c:pt idx="5">
                  <c:v>668</c:v>
                </c:pt>
                <c:pt idx="6">
                  <c:v>104</c:v>
                </c:pt>
                <c:pt idx="7">
                  <c:v>50</c:v>
                </c:pt>
                <c:pt idx="8">
                  <c:v>50</c:v>
                </c:pt>
                <c:pt idx="9">
                  <c:v>49.19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6-4F39-A867-EDD93B3EA16B}"/>
            </c:ext>
          </c:extLst>
        </c:ser>
        <c:ser>
          <c:idx val="2"/>
          <c:order val="2"/>
          <c:tx>
            <c:strRef>
              <c:f>'Exportar_custodia_2023-11-11'!$G$1</c:f>
              <c:strCache>
                <c:ptCount val="1"/>
                <c:pt idx="0">
                  <c:v>VALOR BRUTO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'Exportar_custodia_2023-11-11'!$A$2:$D$11</c:f>
              <c:multiLvlStrCache>
                <c:ptCount val="10"/>
                <c:lvl>
                  <c:pt idx="0">
                    <c:v>110,50% do CDI</c:v>
                  </c:pt>
                  <c:pt idx="1">
                    <c:v>112% do CDI</c:v>
                  </c:pt>
                  <c:pt idx="2">
                    <c:v>112% do CDI</c:v>
                  </c:pt>
                  <c:pt idx="3">
                    <c:v>112% do CDI</c:v>
                  </c:pt>
                  <c:pt idx="4">
                    <c:v>112% do CDI</c:v>
                  </c:pt>
                  <c:pt idx="5">
                    <c:v>112% do CDI</c:v>
                  </c:pt>
                  <c:pt idx="6">
                    <c:v>121% do CDI</c:v>
                  </c:pt>
                  <c:pt idx="7">
                    <c:v>121% do CDI</c:v>
                  </c:pt>
                  <c:pt idx="8">
                    <c:v>121% do CDI</c:v>
                  </c:pt>
                  <c:pt idx="9">
                    <c:v>PREFIXADO</c:v>
                  </c:pt>
                </c:lvl>
                <c:lvl>
                  <c:pt idx="0">
                    <c:v>31/03/2025</c:v>
                  </c:pt>
                  <c:pt idx="1">
                    <c:v>19/09/2025</c:v>
                  </c:pt>
                  <c:pt idx="2">
                    <c:v>24/09/2025</c:v>
                  </c:pt>
                  <c:pt idx="3">
                    <c:v>24/09/2025</c:v>
                  </c:pt>
                  <c:pt idx="4">
                    <c:v>24/09/2025</c:v>
                  </c:pt>
                  <c:pt idx="5">
                    <c:v>06/10/2025</c:v>
                  </c:pt>
                  <c:pt idx="6">
                    <c:v>08/08/2028</c:v>
                  </c:pt>
                  <c:pt idx="7">
                    <c:v>14/08/2028</c:v>
                  </c:pt>
                  <c:pt idx="8">
                    <c:v>14/08/2028</c:v>
                  </c:pt>
                  <c:pt idx="9">
                    <c:v>01/01/2033</c:v>
                  </c:pt>
                </c:lvl>
                <c:lvl>
                  <c:pt idx="0">
                    <c:v>NUBANK</c:v>
                  </c:pt>
                  <c:pt idx="1">
                    <c:v>NUBANK</c:v>
                  </c:pt>
                  <c:pt idx="2">
                    <c:v>NUBANK</c:v>
                  </c:pt>
                  <c:pt idx="3">
                    <c:v>NUBANK</c:v>
                  </c:pt>
                  <c:pt idx="4">
                    <c:v>NUBANK</c:v>
                  </c:pt>
                  <c:pt idx="5">
                    <c:v>NUBANK</c:v>
                  </c:pt>
                  <c:pt idx="6">
                    <c:v>BANCO DIGIMAIS</c:v>
                  </c:pt>
                  <c:pt idx="7">
                    <c:v>BANCO DIGIMAIS</c:v>
                  </c:pt>
                  <c:pt idx="8">
                    <c:v>BANCO DIGIMAIS</c:v>
                  </c:pt>
                  <c:pt idx="9">
                    <c:v>Tesouro Prefixado com Juros Semestrais 2033</c:v>
                  </c:pt>
                </c:lvl>
                <c:lvl>
                  <c:pt idx="0">
                    <c:v>CDB</c:v>
                  </c:pt>
                  <c:pt idx="1">
                    <c:v>CDB</c:v>
                  </c:pt>
                  <c:pt idx="2">
                    <c:v>CDB</c:v>
                  </c:pt>
                  <c:pt idx="3">
                    <c:v>CDB</c:v>
                  </c:pt>
                  <c:pt idx="4">
                    <c:v>CDB</c:v>
                  </c:pt>
                  <c:pt idx="5">
                    <c:v>CDB</c:v>
                  </c:pt>
                  <c:pt idx="6">
                    <c:v>CDB</c:v>
                  </c:pt>
                  <c:pt idx="7">
                    <c:v>CDB</c:v>
                  </c:pt>
                  <c:pt idx="8">
                    <c:v>CDB</c:v>
                  </c:pt>
                  <c:pt idx="9">
                    <c:v>Tesouro Direto</c:v>
                  </c:pt>
                </c:lvl>
              </c:multiLvlStrCache>
            </c:multiLvlStrRef>
          </c:cat>
          <c:val>
            <c:numRef>
              <c:f>'Exportar_custodia_2023-11-11'!$G$2:$G$11</c:f>
              <c:numCache>
                <c:formatCode>"R$"#,##0.00_);[Red]\("R$"#,##0.00\)</c:formatCode>
                <c:ptCount val="10"/>
                <c:pt idx="0">
                  <c:v>165.09</c:v>
                </c:pt>
                <c:pt idx="1">
                  <c:v>51.1</c:v>
                </c:pt>
                <c:pt idx="2">
                  <c:v>63.26</c:v>
                </c:pt>
                <c:pt idx="3">
                  <c:v>51.02</c:v>
                </c:pt>
                <c:pt idx="4">
                  <c:v>51.02</c:v>
                </c:pt>
                <c:pt idx="5">
                  <c:v>679.15</c:v>
                </c:pt>
                <c:pt idx="6">
                  <c:v>107.61</c:v>
                </c:pt>
                <c:pt idx="7">
                  <c:v>51.64</c:v>
                </c:pt>
                <c:pt idx="8">
                  <c:v>51.64</c:v>
                </c:pt>
                <c:pt idx="9">
                  <c:v>49.45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6-4F39-A867-EDD93B3EA16B}"/>
            </c:ext>
          </c:extLst>
        </c:ser>
        <c:ser>
          <c:idx val="3"/>
          <c:order val="3"/>
          <c:tx>
            <c:strRef>
              <c:f>'Exportar_custodia_2023-11-11'!$H$1</c:f>
              <c:strCache>
                <c:ptCount val="1"/>
                <c:pt idx="0">
                  <c:v>VALOR LÍQUIDO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'Exportar_custodia_2023-11-11'!$A$2:$D$11</c:f>
              <c:multiLvlStrCache>
                <c:ptCount val="10"/>
                <c:lvl>
                  <c:pt idx="0">
                    <c:v>110,50% do CDI</c:v>
                  </c:pt>
                  <c:pt idx="1">
                    <c:v>112% do CDI</c:v>
                  </c:pt>
                  <c:pt idx="2">
                    <c:v>112% do CDI</c:v>
                  </c:pt>
                  <c:pt idx="3">
                    <c:v>112% do CDI</c:v>
                  </c:pt>
                  <c:pt idx="4">
                    <c:v>112% do CDI</c:v>
                  </c:pt>
                  <c:pt idx="5">
                    <c:v>112% do CDI</c:v>
                  </c:pt>
                  <c:pt idx="6">
                    <c:v>121% do CDI</c:v>
                  </c:pt>
                  <c:pt idx="7">
                    <c:v>121% do CDI</c:v>
                  </c:pt>
                  <c:pt idx="8">
                    <c:v>121% do CDI</c:v>
                  </c:pt>
                  <c:pt idx="9">
                    <c:v>PREFIXADO</c:v>
                  </c:pt>
                </c:lvl>
                <c:lvl>
                  <c:pt idx="0">
                    <c:v>31/03/2025</c:v>
                  </c:pt>
                  <c:pt idx="1">
                    <c:v>19/09/2025</c:v>
                  </c:pt>
                  <c:pt idx="2">
                    <c:v>24/09/2025</c:v>
                  </c:pt>
                  <c:pt idx="3">
                    <c:v>24/09/2025</c:v>
                  </c:pt>
                  <c:pt idx="4">
                    <c:v>24/09/2025</c:v>
                  </c:pt>
                  <c:pt idx="5">
                    <c:v>06/10/2025</c:v>
                  </c:pt>
                  <c:pt idx="6">
                    <c:v>08/08/2028</c:v>
                  </c:pt>
                  <c:pt idx="7">
                    <c:v>14/08/2028</c:v>
                  </c:pt>
                  <c:pt idx="8">
                    <c:v>14/08/2028</c:v>
                  </c:pt>
                  <c:pt idx="9">
                    <c:v>01/01/2033</c:v>
                  </c:pt>
                </c:lvl>
                <c:lvl>
                  <c:pt idx="0">
                    <c:v>NUBANK</c:v>
                  </c:pt>
                  <c:pt idx="1">
                    <c:v>NUBANK</c:v>
                  </c:pt>
                  <c:pt idx="2">
                    <c:v>NUBANK</c:v>
                  </c:pt>
                  <c:pt idx="3">
                    <c:v>NUBANK</c:v>
                  </c:pt>
                  <c:pt idx="4">
                    <c:v>NUBANK</c:v>
                  </c:pt>
                  <c:pt idx="5">
                    <c:v>NUBANK</c:v>
                  </c:pt>
                  <c:pt idx="6">
                    <c:v>BANCO DIGIMAIS</c:v>
                  </c:pt>
                  <c:pt idx="7">
                    <c:v>BANCO DIGIMAIS</c:v>
                  </c:pt>
                  <c:pt idx="8">
                    <c:v>BANCO DIGIMAIS</c:v>
                  </c:pt>
                  <c:pt idx="9">
                    <c:v>Tesouro Prefixado com Juros Semestrais 2033</c:v>
                  </c:pt>
                </c:lvl>
                <c:lvl>
                  <c:pt idx="0">
                    <c:v>CDB</c:v>
                  </c:pt>
                  <c:pt idx="1">
                    <c:v>CDB</c:v>
                  </c:pt>
                  <c:pt idx="2">
                    <c:v>CDB</c:v>
                  </c:pt>
                  <c:pt idx="3">
                    <c:v>CDB</c:v>
                  </c:pt>
                  <c:pt idx="4">
                    <c:v>CDB</c:v>
                  </c:pt>
                  <c:pt idx="5">
                    <c:v>CDB</c:v>
                  </c:pt>
                  <c:pt idx="6">
                    <c:v>CDB</c:v>
                  </c:pt>
                  <c:pt idx="7">
                    <c:v>CDB</c:v>
                  </c:pt>
                  <c:pt idx="8">
                    <c:v>CDB</c:v>
                  </c:pt>
                  <c:pt idx="9">
                    <c:v>Tesouro Direto</c:v>
                  </c:pt>
                </c:lvl>
              </c:multiLvlStrCache>
            </c:multiLvlStrRef>
          </c:cat>
          <c:val>
            <c:numRef>
              <c:f>'Exportar_custodia_2023-11-11'!$H$2:$H$11</c:f>
              <c:numCache>
                <c:formatCode>"R$"#,##0.00_);[Red]\("R$"#,##0.00\)</c:formatCode>
                <c:ptCount val="10"/>
                <c:pt idx="0">
                  <c:v>164.39</c:v>
                </c:pt>
                <c:pt idx="1">
                  <c:v>50.85</c:v>
                </c:pt>
                <c:pt idx="2">
                  <c:v>62.98</c:v>
                </c:pt>
                <c:pt idx="3">
                  <c:v>50.79</c:v>
                </c:pt>
                <c:pt idx="4">
                  <c:v>50.79</c:v>
                </c:pt>
                <c:pt idx="5">
                  <c:v>676.64</c:v>
                </c:pt>
                <c:pt idx="6">
                  <c:v>106.8</c:v>
                </c:pt>
                <c:pt idx="7">
                  <c:v>51.27</c:v>
                </c:pt>
                <c:pt idx="8">
                  <c:v>51.27</c:v>
                </c:pt>
                <c:pt idx="9">
                  <c:v>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6-4F39-A867-EDD93B3EA16B}"/>
            </c:ext>
          </c:extLst>
        </c:ser>
        <c:ser>
          <c:idx val="4"/>
          <c:order val="4"/>
          <c:tx>
            <c:strRef>
              <c:f>'Exportar_custodia_2023-11-11'!$I$1</c:f>
              <c:strCache>
                <c:ptCount val="1"/>
                <c:pt idx="0">
                  <c:v>RENDIMENTO R$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'Exportar_custodia_2023-11-11'!$A$2:$D$11</c:f>
              <c:multiLvlStrCache>
                <c:ptCount val="10"/>
                <c:lvl>
                  <c:pt idx="0">
                    <c:v>110,50% do CDI</c:v>
                  </c:pt>
                  <c:pt idx="1">
                    <c:v>112% do CDI</c:v>
                  </c:pt>
                  <c:pt idx="2">
                    <c:v>112% do CDI</c:v>
                  </c:pt>
                  <c:pt idx="3">
                    <c:v>112% do CDI</c:v>
                  </c:pt>
                  <c:pt idx="4">
                    <c:v>112% do CDI</c:v>
                  </c:pt>
                  <c:pt idx="5">
                    <c:v>112% do CDI</c:v>
                  </c:pt>
                  <c:pt idx="6">
                    <c:v>121% do CDI</c:v>
                  </c:pt>
                  <c:pt idx="7">
                    <c:v>121% do CDI</c:v>
                  </c:pt>
                  <c:pt idx="8">
                    <c:v>121% do CDI</c:v>
                  </c:pt>
                  <c:pt idx="9">
                    <c:v>PREFIXADO</c:v>
                  </c:pt>
                </c:lvl>
                <c:lvl>
                  <c:pt idx="0">
                    <c:v>31/03/2025</c:v>
                  </c:pt>
                  <c:pt idx="1">
                    <c:v>19/09/2025</c:v>
                  </c:pt>
                  <c:pt idx="2">
                    <c:v>24/09/2025</c:v>
                  </c:pt>
                  <c:pt idx="3">
                    <c:v>24/09/2025</c:v>
                  </c:pt>
                  <c:pt idx="4">
                    <c:v>24/09/2025</c:v>
                  </c:pt>
                  <c:pt idx="5">
                    <c:v>06/10/2025</c:v>
                  </c:pt>
                  <c:pt idx="6">
                    <c:v>08/08/2028</c:v>
                  </c:pt>
                  <c:pt idx="7">
                    <c:v>14/08/2028</c:v>
                  </c:pt>
                  <c:pt idx="8">
                    <c:v>14/08/2028</c:v>
                  </c:pt>
                  <c:pt idx="9">
                    <c:v>01/01/2033</c:v>
                  </c:pt>
                </c:lvl>
                <c:lvl>
                  <c:pt idx="0">
                    <c:v>NUBANK</c:v>
                  </c:pt>
                  <c:pt idx="1">
                    <c:v>NUBANK</c:v>
                  </c:pt>
                  <c:pt idx="2">
                    <c:v>NUBANK</c:v>
                  </c:pt>
                  <c:pt idx="3">
                    <c:v>NUBANK</c:v>
                  </c:pt>
                  <c:pt idx="4">
                    <c:v>NUBANK</c:v>
                  </c:pt>
                  <c:pt idx="5">
                    <c:v>NUBANK</c:v>
                  </c:pt>
                  <c:pt idx="6">
                    <c:v>BANCO DIGIMAIS</c:v>
                  </c:pt>
                  <c:pt idx="7">
                    <c:v>BANCO DIGIMAIS</c:v>
                  </c:pt>
                  <c:pt idx="8">
                    <c:v>BANCO DIGIMAIS</c:v>
                  </c:pt>
                  <c:pt idx="9">
                    <c:v>Tesouro Prefixado com Juros Semestrais 2033</c:v>
                  </c:pt>
                </c:lvl>
                <c:lvl>
                  <c:pt idx="0">
                    <c:v>CDB</c:v>
                  </c:pt>
                  <c:pt idx="1">
                    <c:v>CDB</c:v>
                  </c:pt>
                  <c:pt idx="2">
                    <c:v>CDB</c:v>
                  </c:pt>
                  <c:pt idx="3">
                    <c:v>CDB</c:v>
                  </c:pt>
                  <c:pt idx="4">
                    <c:v>CDB</c:v>
                  </c:pt>
                  <c:pt idx="5">
                    <c:v>CDB</c:v>
                  </c:pt>
                  <c:pt idx="6">
                    <c:v>CDB</c:v>
                  </c:pt>
                  <c:pt idx="7">
                    <c:v>CDB</c:v>
                  </c:pt>
                  <c:pt idx="8">
                    <c:v>CDB</c:v>
                  </c:pt>
                  <c:pt idx="9">
                    <c:v>Tesouro Direto</c:v>
                  </c:pt>
                </c:lvl>
              </c:multiLvlStrCache>
            </c:multiLvlStrRef>
          </c:cat>
          <c:val>
            <c:numRef>
              <c:f>'Exportar_custodia_2023-11-11'!$I$2:$I$11</c:f>
              <c:numCache>
                <c:formatCode>"R$"#,##0.00_);[Red]\("R$"#,##0.00\)</c:formatCode>
                <c:ptCount val="10"/>
                <c:pt idx="0">
                  <c:v>3.09</c:v>
                </c:pt>
                <c:pt idx="1">
                  <c:v>1.1000000000000001</c:v>
                </c:pt>
                <c:pt idx="2">
                  <c:v>1.26</c:v>
                </c:pt>
                <c:pt idx="3">
                  <c:v>1.02</c:v>
                </c:pt>
                <c:pt idx="4">
                  <c:v>1.02</c:v>
                </c:pt>
                <c:pt idx="5">
                  <c:v>11.15</c:v>
                </c:pt>
                <c:pt idx="6">
                  <c:v>3.61</c:v>
                </c:pt>
                <c:pt idx="7">
                  <c:v>1.64</c:v>
                </c:pt>
                <c:pt idx="8">
                  <c:v>1.64</c:v>
                </c:pt>
                <c:pt idx="9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6-4F39-A867-EDD93B3EA16B}"/>
            </c:ext>
          </c:extLst>
        </c:ser>
        <c:ser>
          <c:idx val="5"/>
          <c:order val="5"/>
          <c:tx>
            <c:strRef>
              <c:f>'Exportar_custodia_2023-11-11'!$J$1</c:f>
              <c:strCache>
                <c:ptCount val="1"/>
                <c:pt idx="0">
                  <c:v>RENDIMENTO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'Exportar_custodia_2023-11-11'!$A$2:$D$11</c:f>
              <c:multiLvlStrCache>
                <c:ptCount val="10"/>
                <c:lvl>
                  <c:pt idx="0">
                    <c:v>110,50% do CDI</c:v>
                  </c:pt>
                  <c:pt idx="1">
                    <c:v>112% do CDI</c:v>
                  </c:pt>
                  <c:pt idx="2">
                    <c:v>112% do CDI</c:v>
                  </c:pt>
                  <c:pt idx="3">
                    <c:v>112% do CDI</c:v>
                  </c:pt>
                  <c:pt idx="4">
                    <c:v>112% do CDI</c:v>
                  </c:pt>
                  <c:pt idx="5">
                    <c:v>112% do CDI</c:v>
                  </c:pt>
                  <c:pt idx="6">
                    <c:v>121% do CDI</c:v>
                  </c:pt>
                  <c:pt idx="7">
                    <c:v>121% do CDI</c:v>
                  </c:pt>
                  <c:pt idx="8">
                    <c:v>121% do CDI</c:v>
                  </c:pt>
                  <c:pt idx="9">
                    <c:v>PREFIXADO</c:v>
                  </c:pt>
                </c:lvl>
                <c:lvl>
                  <c:pt idx="0">
                    <c:v>31/03/2025</c:v>
                  </c:pt>
                  <c:pt idx="1">
                    <c:v>19/09/2025</c:v>
                  </c:pt>
                  <c:pt idx="2">
                    <c:v>24/09/2025</c:v>
                  </c:pt>
                  <c:pt idx="3">
                    <c:v>24/09/2025</c:v>
                  </c:pt>
                  <c:pt idx="4">
                    <c:v>24/09/2025</c:v>
                  </c:pt>
                  <c:pt idx="5">
                    <c:v>06/10/2025</c:v>
                  </c:pt>
                  <c:pt idx="6">
                    <c:v>08/08/2028</c:v>
                  </c:pt>
                  <c:pt idx="7">
                    <c:v>14/08/2028</c:v>
                  </c:pt>
                  <c:pt idx="8">
                    <c:v>14/08/2028</c:v>
                  </c:pt>
                  <c:pt idx="9">
                    <c:v>01/01/2033</c:v>
                  </c:pt>
                </c:lvl>
                <c:lvl>
                  <c:pt idx="0">
                    <c:v>NUBANK</c:v>
                  </c:pt>
                  <c:pt idx="1">
                    <c:v>NUBANK</c:v>
                  </c:pt>
                  <c:pt idx="2">
                    <c:v>NUBANK</c:v>
                  </c:pt>
                  <c:pt idx="3">
                    <c:v>NUBANK</c:v>
                  </c:pt>
                  <c:pt idx="4">
                    <c:v>NUBANK</c:v>
                  </c:pt>
                  <c:pt idx="5">
                    <c:v>NUBANK</c:v>
                  </c:pt>
                  <c:pt idx="6">
                    <c:v>BANCO DIGIMAIS</c:v>
                  </c:pt>
                  <c:pt idx="7">
                    <c:v>BANCO DIGIMAIS</c:v>
                  </c:pt>
                  <c:pt idx="8">
                    <c:v>BANCO DIGIMAIS</c:v>
                  </c:pt>
                  <c:pt idx="9">
                    <c:v>Tesouro Prefixado com Juros Semestrais 2033</c:v>
                  </c:pt>
                </c:lvl>
                <c:lvl>
                  <c:pt idx="0">
                    <c:v>CDB</c:v>
                  </c:pt>
                  <c:pt idx="1">
                    <c:v>CDB</c:v>
                  </c:pt>
                  <c:pt idx="2">
                    <c:v>CDB</c:v>
                  </c:pt>
                  <c:pt idx="3">
                    <c:v>CDB</c:v>
                  </c:pt>
                  <c:pt idx="4">
                    <c:v>CDB</c:v>
                  </c:pt>
                  <c:pt idx="5">
                    <c:v>CDB</c:v>
                  </c:pt>
                  <c:pt idx="6">
                    <c:v>CDB</c:v>
                  </c:pt>
                  <c:pt idx="7">
                    <c:v>CDB</c:v>
                  </c:pt>
                  <c:pt idx="8">
                    <c:v>CDB</c:v>
                  </c:pt>
                  <c:pt idx="9">
                    <c:v>Tesouro Direto</c:v>
                  </c:pt>
                </c:lvl>
              </c:multiLvlStrCache>
            </c:multiLvlStrRef>
          </c:cat>
          <c:val>
            <c:numRef>
              <c:f>'Exportar_custodia_2023-11-11'!$J$2:$J$11</c:f>
              <c:numCache>
                <c:formatCode>0.00%</c:formatCode>
                <c:ptCount val="10"/>
                <c:pt idx="0">
                  <c:v>1.9E-2</c:v>
                </c:pt>
                <c:pt idx="1">
                  <c:v>2.1999999999999999E-2</c:v>
                </c:pt>
                <c:pt idx="2">
                  <c:v>2.0299999999999999E-2</c:v>
                </c:pt>
                <c:pt idx="3">
                  <c:v>2.0400000000000001E-2</c:v>
                </c:pt>
                <c:pt idx="4">
                  <c:v>2.0400000000000001E-2</c:v>
                </c:pt>
                <c:pt idx="5">
                  <c:v>1.66E-2</c:v>
                </c:pt>
                <c:pt idx="6">
                  <c:v>3.4700000000000002E-2</c:v>
                </c:pt>
                <c:pt idx="7">
                  <c:v>3.2800000000000003E-2</c:v>
                </c:pt>
                <c:pt idx="8">
                  <c:v>3.2800000000000003E-2</c:v>
                </c:pt>
                <c:pt idx="9">
                  <c:v>5.3E-3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6-4F39-A867-EDD93B3E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>
          <a:outerShdw blurRad="50800" dist="50800" algn="ctr" rotWithShape="0">
            <a:srgbClr val="000000"/>
          </a:outerShdw>
        </a:effectLst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1104899</xdr:colOff>
      <xdr:row>24</xdr:row>
      <xdr:rowOff>80962</xdr:rowOff>
    </xdr:from>
    <xdr:to>
      <xdr:col>19</xdr:col>
      <xdr:colOff>314324</xdr:colOff>
      <xdr:row>44</xdr:row>
      <xdr:rowOff>187762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6D4BC7-0D13-2137-2AE2-7737FA076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P40" sqref="P40"/>
    </sheetView>
  </sheetViews>
  <sheetFormatPr defaultRowHeight="15" x14ac:dyDescent="0.25"/>
  <cols>
    <col min="1" max="1" width="22.140625" bestFit="1" customWidth="1"/>
    <col min="2" max="2" width="41.85546875" bestFit="1" customWidth="1"/>
    <col min="3" max="3" width="18.42578125" customWidth="1"/>
    <col min="4" max="4" width="17" bestFit="1" customWidth="1"/>
    <col min="5" max="5" width="41.85546875" bestFit="1" customWidth="1"/>
    <col min="6" max="6" width="16.5703125" bestFit="1" customWidth="1"/>
    <col min="7" max="7" width="13.5703125" bestFit="1" customWidth="1"/>
    <col min="8" max="8" width="15" bestFit="1" customWidth="1"/>
    <col min="9" max="9" width="15.7109375" bestFit="1" customWidth="1"/>
    <col min="10" max="10" width="15.140625" bestFit="1" customWidth="1"/>
    <col min="11" max="11" width="17.5703125" bestFit="1" customWidth="1"/>
    <col min="12" max="12" width="4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 t="s">
        <v>10</v>
      </c>
      <c r="B2" t="s">
        <v>11</v>
      </c>
      <c r="C2" s="1">
        <v>45747</v>
      </c>
      <c r="D2" t="s">
        <v>12</v>
      </c>
      <c r="E2">
        <v>162</v>
      </c>
      <c r="F2" s="2">
        <v>162</v>
      </c>
      <c r="G2" s="2">
        <v>165.09</v>
      </c>
      <c r="H2" s="2">
        <v>164.39</v>
      </c>
      <c r="I2" s="2">
        <v>3.09</v>
      </c>
      <c r="J2" s="3">
        <v>1.9E-2</v>
      </c>
    </row>
    <row r="3" spans="1:12" x14ac:dyDescent="0.25">
      <c r="A3" t="s">
        <v>10</v>
      </c>
      <c r="B3" t="s">
        <v>11</v>
      </c>
      <c r="C3" s="1">
        <v>45919</v>
      </c>
      <c r="D3" t="s">
        <v>13</v>
      </c>
      <c r="E3">
        <v>50</v>
      </c>
      <c r="F3" s="2">
        <v>50</v>
      </c>
      <c r="G3" s="2">
        <v>51.1</v>
      </c>
      <c r="H3" s="2">
        <v>50.85</v>
      </c>
      <c r="I3" s="2">
        <v>1.1000000000000001</v>
      </c>
      <c r="J3" s="3">
        <v>2.1999999999999999E-2</v>
      </c>
    </row>
    <row r="4" spans="1:12" x14ac:dyDescent="0.25">
      <c r="A4" t="s">
        <v>10</v>
      </c>
      <c r="B4" t="s">
        <v>11</v>
      </c>
      <c r="C4" s="1">
        <v>45924</v>
      </c>
      <c r="D4" t="s">
        <v>13</v>
      </c>
      <c r="E4">
        <v>62</v>
      </c>
      <c r="F4" s="2">
        <v>62</v>
      </c>
      <c r="G4" s="2">
        <v>63.26</v>
      </c>
      <c r="H4" s="2">
        <v>62.98</v>
      </c>
      <c r="I4" s="2">
        <v>1.26</v>
      </c>
      <c r="J4" s="3">
        <v>2.0299999999999999E-2</v>
      </c>
    </row>
    <row r="5" spans="1:12" x14ac:dyDescent="0.25">
      <c r="A5" t="s">
        <v>10</v>
      </c>
      <c r="B5" t="s">
        <v>11</v>
      </c>
      <c r="C5" s="1">
        <v>45924</v>
      </c>
      <c r="D5" t="s">
        <v>13</v>
      </c>
      <c r="E5">
        <v>50</v>
      </c>
      <c r="F5" s="2">
        <v>50</v>
      </c>
      <c r="G5" s="2">
        <v>51.02</v>
      </c>
      <c r="H5" s="2">
        <v>50.79</v>
      </c>
      <c r="I5" s="2">
        <v>1.02</v>
      </c>
      <c r="J5" s="3">
        <v>2.0400000000000001E-2</v>
      </c>
    </row>
    <row r="6" spans="1:12" x14ac:dyDescent="0.25">
      <c r="A6" t="s">
        <v>10</v>
      </c>
      <c r="B6" t="s">
        <v>11</v>
      </c>
      <c r="C6" s="1">
        <v>45924</v>
      </c>
      <c r="D6" t="s">
        <v>13</v>
      </c>
      <c r="E6">
        <v>50</v>
      </c>
      <c r="F6" s="2">
        <v>50</v>
      </c>
      <c r="G6" s="2">
        <v>51.02</v>
      </c>
      <c r="H6" s="2">
        <v>50.79</v>
      </c>
      <c r="I6" s="2">
        <v>1.02</v>
      </c>
      <c r="J6" s="3">
        <v>2.0400000000000001E-2</v>
      </c>
    </row>
    <row r="7" spans="1:12" x14ac:dyDescent="0.25">
      <c r="A7" t="s">
        <v>10</v>
      </c>
      <c r="B7" t="s">
        <v>11</v>
      </c>
      <c r="C7" s="1">
        <v>45936</v>
      </c>
      <c r="D7" t="s">
        <v>13</v>
      </c>
      <c r="E7">
        <v>668</v>
      </c>
      <c r="F7" s="2">
        <v>668</v>
      </c>
      <c r="G7" s="2">
        <v>679.15</v>
      </c>
      <c r="H7" s="2">
        <v>676.64</v>
      </c>
      <c r="I7" s="2">
        <v>11.15</v>
      </c>
      <c r="J7" s="3">
        <v>1.66E-2</v>
      </c>
    </row>
    <row r="8" spans="1:12" x14ac:dyDescent="0.25">
      <c r="A8" t="s">
        <v>10</v>
      </c>
      <c r="B8" t="s">
        <v>14</v>
      </c>
      <c r="C8" s="1">
        <v>46973</v>
      </c>
      <c r="D8" t="s">
        <v>15</v>
      </c>
      <c r="E8">
        <v>104</v>
      </c>
      <c r="F8" s="2">
        <v>104</v>
      </c>
      <c r="G8" s="2">
        <v>107.61</v>
      </c>
      <c r="H8" s="2">
        <v>106.8</v>
      </c>
      <c r="I8" s="2">
        <v>3.61</v>
      </c>
      <c r="J8" s="3">
        <v>3.4700000000000002E-2</v>
      </c>
    </row>
    <row r="9" spans="1:12" x14ac:dyDescent="0.25">
      <c r="A9" t="s">
        <v>10</v>
      </c>
      <c r="B9" t="s">
        <v>14</v>
      </c>
      <c r="C9" s="1">
        <v>46979</v>
      </c>
      <c r="D9" t="s">
        <v>15</v>
      </c>
      <c r="E9">
        <v>50</v>
      </c>
      <c r="F9" s="2">
        <v>50</v>
      </c>
      <c r="G9" s="2">
        <v>51.64</v>
      </c>
      <c r="H9" s="2">
        <v>51.27</v>
      </c>
      <c r="I9" s="2">
        <v>1.64</v>
      </c>
      <c r="J9" s="3">
        <v>3.2800000000000003E-2</v>
      </c>
    </row>
    <row r="10" spans="1:12" x14ac:dyDescent="0.25">
      <c r="A10" t="s">
        <v>10</v>
      </c>
      <c r="B10" t="s">
        <v>14</v>
      </c>
      <c r="C10" s="1">
        <v>46979</v>
      </c>
      <c r="D10" t="s">
        <v>15</v>
      </c>
      <c r="E10">
        <v>50</v>
      </c>
      <c r="F10" s="2">
        <v>50</v>
      </c>
      <c r="G10" s="2">
        <v>51.64</v>
      </c>
      <c r="H10" s="2">
        <v>51.27</v>
      </c>
      <c r="I10" s="2">
        <v>1.64</v>
      </c>
      <c r="J10" s="3">
        <v>3.2800000000000003E-2</v>
      </c>
      <c r="L10" t="s">
        <v>14</v>
      </c>
    </row>
    <row r="11" spans="1:12" x14ac:dyDescent="0.25">
      <c r="A11" t="s">
        <v>27</v>
      </c>
      <c r="B11" t="s">
        <v>28</v>
      </c>
      <c r="C11" s="1">
        <v>48580</v>
      </c>
      <c r="D11" t="s">
        <v>29</v>
      </c>
      <c r="E11">
        <v>0.05</v>
      </c>
      <c r="F11" s="2">
        <v>49.19</v>
      </c>
      <c r="G11" s="2">
        <v>49.45</v>
      </c>
      <c r="H11" s="2">
        <v>49.26</v>
      </c>
      <c r="I11" s="2">
        <v>0.26</v>
      </c>
      <c r="J11" s="3">
        <v>5.3E-3</v>
      </c>
      <c r="K11" t="s">
        <v>30</v>
      </c>
      <c r="L11" t="e">
        <f>VLOOKUP($L$10,$A$1:$J$11,2,FALSE)</f>
        <v>#N/A</v>
      </c>
    </row>
    <row r="12" spans="1:12" x14ac:dyDescent="0.25">
      <c r="K12" t="s">
        <v>24</v>
      </c>
      <c r="L12" s="4" t="s">
        <v>27</v>
      </c>
    </row>
    <row r="13" spans="1:12" x14ac:dyDescent="0.25">
      <c r="E13" s="4"/>
      <c r="K13" t="s">
        <v>16</v>
      </c>
      <c r="L13" s="4" t="str">
        <f>VLOOKUP($L$12,$A$1:$J$11,1,FALSE)</f>
        <v>Tesouro Direto</v>
      </c>
    </row>
    <row r="14" spans="1:12" x14ac:dyDescent="0.25">
      <c r="E14" s="4"/>
      <c r="K14" t="s">
        <v>17</v>
      </c>
      <c r="L14" s="4" t="str">
        <f>VLOOKUP($L$12,$A$1:$J$11,4,FALSE)</f>
        <v>PREFIXADO</v>
      </c>
    </row>
    <row r="15" spans="1:12" x14ac:dyDescent="0.25">
      <c r="E15" s="4"/>
      <c r="K15" t="s">
        <v>18</v>
      </c>
      <c r="L15" s="4">
        <f>VLOOKUP($L$12,$A$1:$J$11,5,FALSE)</f>
        <v>0.05</v>
      </c>
    </row>
    <row r="16" spans="1:12" x14ac:dyDescent="0.25">
      <c r="E16" s="4"/>
      <c r="K16" t="s">
        <v>19</v>
      </c>
      <c r="L16" s="4">
        <f>VLOOKUP($L$12,$A$1:$J$11,6,FALSE)</f>
        <v>49.19</v>
      </c>
    </row>
    <row r="17" spans="5:12" x14ac:dyDescent="0.25">
      <c r="E17" s="5"/>
      <c r="K17" t="s">
        <v>20</v>
      </c>
      <c r="L17" s="4">
        <f>VLOOKUP($L$12,$A$1:$J$11,7,FALSE)</f>
        <v>49.45</v>
      </c>
    </row>
    <row r="18" spans="5:12" x14ac:dyDescent="0.25">
      <c r="E18" s="5"/>
      <c r="K18" t="s">
        <v>21</v>
      </c>
      <c r="L18" s="4">
        <f>VLOOKUP($L$12,$A$1:$J$11,8,FALSE)</f>
        <v>49.26</v>
      </c>
    </row>
    <row r="19" spans="5:12" x14ac:dyDescent="0.25">
      <c r="E19" s="5"/>
      <c r="K19" t="s">
        <v>22</v>
      </c>
      <c r="L19" s="4">
        <f>VLOOKUP($L$12,$A$1:$J$11,9,FALSE)</f>
        <v>0.26</v>
      </c>
    </row>
    <row r="20" spans="5:12" x14ac:dyDescent="0.25">
      <c r="E20" s="5"/>
      <c r="K20" t="s">
        <v>23</v>
      </c>
      <c r="L20" s="7">
        <f>VLOOKUP($L$12,$A$1:$J$11,10,FALSE)</f>
        <v>5.3E-3</v>
      </c>
    </row>
    <row r="21" spans="5:12" x14ac:dyDescent="0.25">
      <c r="E21" s="4"/>
      <c r="K21" t="s">
        <v>26</v>
      </c>
      <c r="L21" s="4" t="str">
        <f>VLOOKUP($L$12,$A$1:$J$11,2,FALSE)</f>
        <v>Tesouro Prefixado com Juros Semestrais 2033</v>
      </c>
    </row>
    <row r="22" spans="5:12" x14ac:dyDescent="0.25">
      <c r="E22" s="4"/>
      <c r="K22" t="s">
        <v>25</v>
      </c>
      <c r="L22" s="6">
        <f>VLOOKUP($L$12,$A$1:$J$11,3,FALSE)</f>
        <v>48580</v>
      </c>
    </row>
    <row r="23" spans="5:12" x14ac:dyDescent="0.25">
      <c r="E23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Exportar_custodia_2023-11-11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Computador</dc:creator>
  <cp:lastModifiedBy>GEORGE LUCAS KAZUO HIRATA</cp:lastModifiedBy>
  <dcterms:created xsi:type="dcterms:W3CDTF">2023-12-01T13:19:33Z</dcterms:created>
  <dcterms:modified xsi:type="dcterms:W3CDTF">2023-12-02T12:25:34Z</dcterms:modified>
</cp:coreProperties>
</file>