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sure/Desktop/Pricing Project 2/"/>
    </mc:Choice>
  </mc:AlternateContent>
  <xr:revisionPtr revIDLastSave="0" documentId="13_ncr:1_{69CBA13D-17AE-E741-8B25-7FFE5C87473F}" xr6:coauthVersionLast="47" xr6:coauthVersionMax="47" xr10:uidLastSave="{00000000-0000-0000-0000-000000000000}"/>
  <bookViews>
    <workbookView xWindow="-4740" yWindow="-20100" windowWidth="25400" windowHeight="14640" activeTab="5" xr2:uid="{474EC47A-0ED2-2943-8139-57D69E9095C8}"/>
  </bookViews>
  <sheets>
    <sheet name="Allocation" sheetId="7" r:id="rId1"/>
    <sheet name="Option Fundamentals" sheetId="1" r:id="rId2"/>
    <sheet name="Delta Hedging" sheetId="2" r:id="rId3"/>
    <sheet name="Delta Gamma Hedgng" sheetId="3" r:id="rId4"/>
    <sheet name="Numerical Summary" sheetId="4" r:id="rId5"/>
    <sheet name="Rebalancing Band" sheetId="6" r:id="rId6"/>
    <sheet name="Realized Volatilit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8" i="6" l="1"/>
  <c r="AU7" i="6"/>
  <c r="AP5" i="6" a="1"/>
  <c r="AP5" i="6" s="1"/>
  <c r="AO5" i="6" a="1"/>
  <c r="AO5" i="6" s="1"/>
  <c r="AN5" i="6" a="1"/>
  <c r="AN5" i="6" s="1"/>
  <c r="AM5" i="6" a="1"/>
  <c r="AM6" i="6" s="1"/>
  <c r="AL5" i="6" a="1"/>
  <c r="AL5" i="6" s="1"/>
  <c r="AK5" i="6" a="1"/>
  <c r="AK5" i="6" s="1"/>
  <c r="AJ5" i="6" a="1"/>
  <c r="AJ6" i="6" s="1"/>
  <c r="AI5" i="6" a="1"/>
  <c r="AI5" i="6" s="1"/>
  <c r="AR12" i="5" a="1"/>
  <c r="AR12" i="5" s="1"/>
  <c r="AQ12" i="5" a="1"/>
  <c r="AQ13" i="5" s="1"/>
  <c r="AQ12" i="5"/>
  <c r="AQ15" i="5"/>
  <c r="AQ16" i="5"/>
  <c r="AP12" i="5" a="1"/>
  <c r="AP12" i="5" s="1"/>
  <c r="AP13" i="5"/>
  <c r="AP15" i="5"/>
  <c r="AP16" i="5"/>
  <c r="AP17" i="5"/>
  <c r="AO12" i="5" a="1"/>
  <c r="AO12" i="5" s="1"/>
  <c r="AS12" i="5" s="1"/>
  <c r="AR5" i="5" a="1"/>
  <c r="AR5" i="5" s="1"/>
  <c r="AR19" i="5" s="1"/>
  <c r="AR7" i="5"/>
  <c r="AQ5" i="5" a="1"/>
  <c r="AQ5" i="5" s="1"/>
  <c r="AQ19" i="5" s="1"/>
  <c r="AQ8" i="5"/>
  <c r="AQ22" i="5" s="1"/>
  <c r="AO5" i="5" a="1"/>
  <c r="AO5" i="5" s="1"/>
  <c r="AO19" i="5" s="1"/>
  <c r="AP5" i="5" a="1"/>
  <c r="AP5" i="5" s="1"/>
  <c r="AP19" i="5" s="1"/>
  <c r="AP7" i="5"/>
  <c r="AF27" i="6"/>
  <c r="AF26" i="6"/>
  <c r="AF25" i="6"/>
  <c r="AF23" i="6"/>
  <c r="AF22" i="6"/>
  <c r="AF21" i="6"/>
  <c r="AF20" i="6"/>
  <c r="AF19" i="6"/>
  <c r="AF18" i="6"/>
  <c r="AF17" i="6"/>
  <c r="AF16" i="6"/>
  <c r="AF14" i="6"/>
  <c r="AF13" i="6"/>
  <c r="AF12" i="6"/>
  <c r="AF10" i="6"/>
  <c r="AF9" i="6"/>
  <c r="AF8" i="6"/>
  <c r="AF7" i="6"/>
  <c r="AF6" i="6"/>
  <c r="AF5" i="6"/>
  <c r="AF4" i="6"/>
  <c r="AF3" i="6"/>
  <c r="Z55" i="5"/>
  <c r="Y55" i="5"/>
  <c r="X55" i="5"/>
  <c r="W55" i="5"/>
  <c r="V55" i="5"/>
  <c r="U55" i="5"/>
  <c r="T55" i="5"/>
  <c r="Z54" i="5"/>
  <c r="Y54" i="5"/>
  <c r="X54" i="5"/>
  <c r="W54" i="5"/>
  <c r="V54" i="5"/>
  <c r="U54" i="5"/>
  <c r="Z53" i="5"/>
  <c r="Y53" i="5"/>
  <c r="X53" i="5"/>
  <c r="W53" i="5"/>
  <c r="V53" i="5"/>
  <c r="U53" i="5"/>
  <c r="T53" i="5"/>
  <c r="Z52" i="5"/>
  <c r="Y52" i="5"/>
  <c r="X52" i="5"/>
  <c r="W52" i="5"/>
  <c r="V52" i="5"/>
  <c r="U52" i="5"/>
  <c r="T52" i="5"/>
  <c r="Z51" i="5"/>
  <c r="Y51" i="5"/>
  <c r="X51" i="5"/>
  <c r="W51" i="5"/>
  <c r="V51" i="5"/>
  <c r="U51" i="5"/>
  <c r="AL49" i="5"/>
  <c r="AL48" i="5"/>
  <c r="AL47" i="5"/>
  <c r="AL45" i="5"/>
  <c r="AL44" i="5"/>
  <c r="AL43" i="5"/>
  <c r="AL42" i="5"/>
  <c r="AL41" i="5"/>
  <c r="AL40" i="5"/>
  <c r="AL39" i="5"/>
  <c r="AL38" i="5"/>
  <c r="AL35" i="5"/>
  <c r="AL34" i="5"/>
  <c r="AL33" i="5"/>
  <c r="AL32" i="5"/>
  <c r="AL31" i="5"/>
  <c r="AL30" i="5"/>
  <c r="AL29" i="5"/>
  <c r="AL28" i="5"/>
  <c r="AL24" i="5"/>
  <c r="AL23" i="5"/>
  <c r="AL22" i="5"/>
  <c r="AL20" i="5"/>
  <c r="AL19" i="5"/>
  <c r="AL18" i="5"/>
  <c r="AL17" i="5"/>
  <c r="AL16" i="5"/>
  <c r="AL15" i="5"/>
  <c r="AL14" i="5"/>
  <c r="AL13" i="5"/>
  <c r="AL10" i="5"/>
  <c r="AL9" i="5"/>
  <c r="AL8" i="5"/>
  <c r="AL7" i="5"/>
  <c r="AL6" i="5"/>
  <c r="AL5" i="5"/>
  <c r="AL4" i="5"/>
  <c r="AL3" i="5"/>
  <c r="AZ73" i="4" a="1"/>
  <c r="AZ74" i="4" s="1"/>
  <c r="AY73" i="4" a="1"/>
  <c r="AY73" i="4" s="1"/>
  <c r="AX73" i="4" a="1"/>
  <c r="AX73" i="4" s="1"/>
  <c r="AW73" i="4" a="1"/>
  <c r="AW73" i="4" s="1"/>
  <c r="AV73" i="4" a="1"/>
  <c r="AV73" i="4" s="1"/>
  <c r="AU73" i="4" a="1"/>
  <c r="AU73" i="4" s="1"/>
  <c r="AR62" i="4"/>
  <c r="AR24" i="4"/>
  <c r="AZ61" i="4" a="1"/>
  <c r="AZ61" i="4" s="1"/>
  <c r="AY61" i="4" a="1"/>
  <c r="AY61" i="4" s="1"/>
  <c r="AX61" i="4" a="1"/>
  <c r="AX61" i="4" s="1"/>
  <c r="AW61" i="4" a="1"/>
  <c r="AW61" i="4" s="1"/>
  <c r="AV61" i="4" a="1"/>
  <c r="AV61" i="4" s="1"/>
  <c r="AU61" i="4" a="1"/>
  <c r="AU61" i="4" s="1"/>
  <c r="BB49" i="4" a="1"/>
  <c r="BB49" i="4" s="1"/>
  <c r="BA49" i="4" a="1"/>
  <c r="BA49" i="4" s="1"/>
  <c r="AZ49" i="4" a="1"/>
  <c r="AZ49" i="4" s="1"/>
  <c r="AY49" i="4" a="1"/>
  <c r="AY49" i="4" s="1"/>
  <c r="AX49" i="4" a="1"/>
  <c r="AX49" i="4" s="1"/>
  <c r="AW49" i="4" a="1"/>
  <c r="AW49" i="4" s="1"/>
  <c r="AV49" i="4" a="1"/>
  <c r="AV49" i="4" s="1"/>
  <c r="AU49" i="4" a="1"/>
  <c r="AU49" i="4" s="1"/>
  <c r="AZ30" i="4" a="1"/>
  <c r="AZ30" i="4" s="1"/>
  <c r="AY30" i="4" a="1"/>
  <c r="AY30" i="4" s="1"/>
  <c r="AX30" i="4" a="1"/>
  <c r="AX30" i="4" s="1"/>
  <c r="AW30" i="4" a="1"/>
  <c r="AW30" i="4" s="1"/>
  <c r="AV30" i="4" a="1"/>
  <c r="AV31" i="4" s="1"/>
  <c r="AU30" i="4" a="1"/>
  <c r="AU30" i="4" s="1"/>
  <c r="AT27" i="4"/>
  <c r="AT70" i="4" s="1"/>
  <c r="AZ18" i="4" a="1"/>
  <c r="AZ18" i="4" s="1"/>
  <c r="AZ84" i="4" s="1"/>
  <c r="AY18" i="4" a="1"/>
  <c r="AY18" i="4" s="1"/>
  <c r="AY84" i="4" s="1"/>
  <c r="AX18" i="4" a="1"/>
  <c r="AX18" i="4" s="1"/>
  <c r="AX84" i="4" s="1"/>
  <c r="AW18" i="4" a="1"/>
  <c r="AW18" i="4" s="1"/>
  <c r="AW84" i="4" s="1"/>
  <c r="AV18" i="4" a="1"/>
  <c r="AV18" i="4" s="1"/>
  <c r="AV84" i="4" s="1"/>
  <c r="AU18" i="4" a="1"/>
  <c r="AU18" i="4" s="1"/>
  <c r="AU84" i="4" s="1"/>
  <c r="AT15" i="4"/>
  <c r="AT58" i="4" s="1"/>
  <c r="BB6" i="4" a="1"/>
  <c r="BB6" i="4" s="1"/>
  <c r="BA6" i="4" a="1"/>
  <c r="BA6" i="4" s="1"/>
  <c r="AZ6" i="4" a="1"/>
  <c r="AZ6" i="4" s="1"/>
  <c r="AY6" i="4" a="1"/>
  <c r="AY6" i="4" s="1"/>
  <c r="AX6" i="4" a="1"/>
  <c r="AX6" i="4" s="1"/>
  <c r="AW6" i="4" a="1"/>
  <c r="AW6" i="4" s="1"/>
  <c r="AV6" i="4" a="1"/>
  <c r="AV6" i="4" s="1"/>
  <c r="AU6" i="4" a="1"/>
  <c r="AU6" i="4" s="1"/>
  <c r="AT3" i="4"/>
  <c r="AT46" i="4" s="1"/>
  <c r="AR61" i="4"/>
  <c r="AR60" i="4"/>
  <c r="AR23" i="4"/>
  <c r="AR22" i="4"/>
  <c r="AR58" i="4"/>
  <c r="AR57" i="4"/>
  <c r="AR56" i="4"/>
  <c r="AR55" i="4"/>
  <c r="AR54" i="4"/>
  <c r="AR53" i="4"/>
  <c r="AR52" i="4"/>
  <c r="AR51" i="4"/>
  <c r="AR48" i="4"/>
  <c r="AR47" i="4"/>
  <c r="AR46" i="4"/>
  <c r="AR45" i="4"/>
  <c r="AR44" i="4"/>
  <c r="AR43" i="4"/>
  <c r="AR42" i="4"/>
  <c r="AR41" i="4"/>
  <c r="AR14" i="4"/>
  <c r="AR15" i="4"/>
  <c r="AR16" i="4"/>
  <c r="AR17" i="4"/>
  <c r="AR18" i="4"/>
  <c r="AR19" i="4"/>
  <c r="AR20" i="4"/>
  <c r="AR13" i="4"/>
  <c r="AR4" i="4"/>
  <c r="AR5" i="4"/>
  <c r="AR6" i="4"/>
  <c r="AR7" i="4"/>
  <c r="AR8" i="4"/>
  <c r="AR9" i="4"/>
  <c r="AR10" i="4"/>
  <c r="AR3" i="4"/>
  <c r="AB65" i="4"/>
  <c r="AC65" i="4"/>
  <c r="AD65" i="4"/>
  <c r="AE65" i="4"/>
  <c r="AF65" i="4"/>
  <c r="AB66" i="4"/>
  <c r="AC66" i="4"/>
  <c r="AD66" i="4"/>
  <c r="AE66" i="4"/>
  <c r="AF66" i="4"/>
  <c r="AB67" i="4"/>
  <c r="AC67" i="4"/>
  <c r="AD67" i="4"/>
  <c r="AE67" i="4"/>
  <c r="AF67" i="4"/>
  <c r="AB68" i="4"/>
  <c r="AC68" i="4"/>
  <c r="AD68" i="4"/>
  <c r="AE68" i="4"/>
  <c r="AF68" i="4"/>
  <c r="AA68" i="4"/>
  <c r="AA67" i="4"/>
  <c r="AA66" i="4"/>
  <c r="AB64" i="4"/>
  <c r="AC64" i="4"/>
  <c r="AD64" i="4"/>
  <c r="AE64" i="4"/>
  <c r="AF64" i="4"/>
  <c r="AA64" i="4"/>
  <c r="AA65" i="4"/>
  <c r="Z68" i="4"/>
  <c r="Z66" i="4"/>
  <c r="Z65" i="4"/>
  <c r="AR21" i="5" l="1"/>
  <c r="AP8" i="5"/>
  <c r="AP22" i="5" s="1"/>
  <c r="AO7" i="5"/>
  <c r="AR8" i="5"/>
  <c r="AO15" i="5"/>
  <c r="AS15" i="5" s="1"/>
  <c r="AQ14" i="5"/>
  <c r="AR15" i="5"/>
  <c r="AT15" i="5" s="1"/>
  <c r="AP14" i="5"/>
  <c r="AP21" i="5" s="1"/>
  <c r="AQ17" i="5"/>
  <c r="AR14" i="5"/>
  <c r="AT14" i="5" s="1"/>
  <c r="AT12" i="5"/>
  <c r="AO8" i="5"/>
  <c r="AO16" i="5"/>
  <c r="AS16" i="5" s="1"/>
  <c r="BC84" i="4"/>
  <c r="BA84" i="4"/>
  <c r="BB84" i="4"/>
  <c r="AI8" i="6"/>
  <c r="AK8" i="6"/>
  <c r="AJ8" i="6"/>
  <c r="AK7" i="6"/>
  <c r="AI7" i="6"/>
  <c r="AJ5" i="6"/>
  <c r="AR5" i="6" s="1"/>
  <c r="AL7" i="6"/>
  <c r="AJ9" i="6"/>
  <c r="AP8" i="6"/>
  <c r="AO8" i="6"/>
  <c r="AS8" i="6" s="1"/>
  <c r="AP7" i="6"/>
  <c r="AM7" i="6"/>
  <c r="AQ7" i="6" s="1"/>
  <c r="AN7" i="6"/>
  <c r="AM5" i="6"/>
  <c r="AM9" i="6"/>
  <c r="AL8" i="6"/>
  <c r="AM8" i="6"/>
  <c r="AQ8" i="6" s="1"/>
  <c r="AN8" i="6"/>
  <c r="AO7" i="6"/>
  <c r="AP10" i="6"/>
  <c r="AP6" i="6"/>
  <c r="AP9" i="6"/>
  <c r="AO10" i="6"/>
  <c r="AO6" i="6"/>
  <c r="AO9" i="6"/>
  <c r="AN10" i="6"/>
  <c r="AN6" i="6"/>
  <c r="AN9" i="6"/>
  <c r="AM10" i="6"/>
  <c r="AQ10" i="6" s="1"/>
  <c r="AQ5" i="6"/>
  <c r="AL10" i="6"/>
  <c r="AL6" i="6"/>
  <c r="AL9" i="6"/>
  <c r="AK10" i="6"/>
  <c r="AK6" i="6"/>
  <c r="AK9" i="6"/>
  <c r="AJ7" i="6"/>
  <c r="AJ10" i="6"/>
  <c r="AR10" i="6" s="1"/>
  <c r="AI10" i="6"/>
  <c r="AI6" i="6"/>
  <c r="AQ6" i="6" s="1"/>
  <c r="AI9" i="6"/>
  <c r="AQ9" i="6" s="1"/>
  <c r="AR8" i="6"/>
  <c r="AR6" i="6"/>
  <c r="AR17" i="5"/>
  <c r="AR13" i="5"/>
  <c r="AT13" i="5" s="1"/>
  <c r="AR16" i="5"/>
  <c r="AT16" i="5" s="1"/>
  <c r="AT17" i="5"/>
  <c r="AO14" i="5"/>
  <c r="AO17" i="5"/>
  <c r="AO13" i="5"/>
  <c r="AS13" i="5" s="1"/>
  <c r="AT8" i="5"/>
  <c r="AT22" i="5" s="1"/>
  <c r="AR10" i="5"/>
  <c r="AR6" i="5"/>
  <c r="AR9" i="5"/>
  <c r="AR23" i="5" s="1"/>
  <c r="AQ7" i="5"/>
  <c r="AQ10" i="5"/>
  <c r="AQ6" i="5"/>
  <c r="AQ20" i="5" s="1"/>
  <c r="AQ9" i="5"/>
  <c r="AQ23" i="5" s="1"/>
  <c r="AO10" i="5"/>
  <c r="AO24" i="5" s="1"/>
  <c r="AO6" i="5"/>
  <c r="AO9" i="5"/>
  <c r="AP10" i="5"/>
  <c r="AP24" i="5" s="1"/>
  <c r="AP6" i="5"/>
  <c r="AP20" i="5" s="1"/>
  <c r="AP9" i="5"/>
  <c r="AP23" i="5" s="1"/>
  <c r="AS6" i="5"/>
  <c r="AS20" i="5" s="1"/>
  <c r="AT5" i="5"/>
  <c r="AT19" i="5" s="1"/>
  <c r="AT7" i="5"/>
  <c r="AS5" i="5"/>
  <c r="AS19" i="5" s="1"/>
  <c r="AS8" i="5"/>
  <c r="BD6" i="4"/>
  <c r="AV52" i="4"/>
  <c r="AY78" i="4"/>
  <c r="AY21" i="4"/>
  <c r="BC61" i="4"/>
  <c r="AW76" i="4"/>
  <c r="AY76" i="4"/>
  <c r="AV33" i="4"/>
  <c r="AY52" i="4"/>
  <c r="BC52" i="4" s="1"/>
  <c r="BC18" i="4"/>
  <c r="AV30" i="4"/>
  <c r="BB30" i="4" s="1"/>
  <c r="BA18" i="4"/>
  <c r="AX9" i="4"/>
  <c r="BB18" i="4"/>
  <c r="AY20" i="4"/>
  <c r="AY86" i="4" s="1"/>
  <c r="AV64" i="4"/>
  <c r="AY75" i="4"/>
  <c r="AV76" i="4"/>
  <c r="AZ11" i="4"/>
  <c r="AW75" i="4"/>
  <c r="AZ9" i="4"/>
  <c r="BA30" i="4"/>
  <c r="AW78" i="4"/>
  <c r="AW74" i="4"/>
  <c r="BC74" i="4" s="1"/>
  <c r="BC6" i="4"/>
  <c r="BF6" i="4"/>
  <c r="AZ8" i="4"/>
  <c r="AV34" i="4"/>
  <c r="BC30" i="4"/>
  <c r="BB61" i="4"/>
  <c r="AZ63" i="4"/>
  <c r="AW77" i="4"/>
  <c r="AY77" i="4"/>
  <c r="AZ73" i="4"/>
  <c r="BC73" i="4" s="1"/>
  <c r="AZ75" i="4"/>
  <c r="AZ77" i="4"/>
  <c r="AZ76" i="4"/>
  <c r="AZ78" i="4"/>
  <c r="AY74" i="4"/>
  <c r="AX76" i="4"/>
  <c r="AX75" i="4"/>
  <c r="AX78" i="4"/>
  <c r="AX74" i="4"/>
  <c r="AX77" i="4"/>
  <c r="AV75" i="4"/>
  <c r="BB75" i="4" s="1"/>
  <c r="AV78" i="4"/>
  <c r="AV74" i="4"/>
  <c r="AV77" i="4"/>
  <c r="AU76" i="4"/>
  <c r="AU75" i="4"/>
  <c r="AU78" i="4"/>
  <c r="AU74" i="4"/>
  <c r="AU77" i="4"/>
  <c r="AX33" i="4"/>
  <c r="AX35" i="4"/>
  <c r="AZ7" i="4"/>
  <c r="AV32" i="4"/>
  <c r="AW32" i="4"/>
  <c r="AX32" i="4"/>
  <c r="AW52" i="4"/>
  <c r="AW64" i="4"/>
  <c r="AY64" i="4"/>
  <c r="BE6" i="4"/>
  <c r="AV35" i="4"/>
  <c r="AX31" i="4"/>
  <c r="AZ51" i="4"/>
  <c r="BA61" i="4"/>
  <c r="AW63" i="4"/>
  <c r="AW9" i="4"/>
  <c r="AZ35" i="4"/>
  <c r="AW11" i="4"/>
  <c r="AW7" i="4"/>
  <c r="AX8" i="4"/>
  <c r="AZ10" i="4"/>
  <c r="BC11" i="4"/>
  <c r="BC10" i="4"/>
  <c r="BC9" i="4"/>
  <c r="BC8" i="4"/>
  <c r="BC7" i="4"/>
  <c r="AZ32" i="4"/>
  <c r="AV51" i="4"/>
  <c r="AX52" i="4"/>
  <c r="BA52" i="4"/>
  <c r="AW8" i="4"/>
  <c r="AZ33" i="4"/>
  <c r="AW10" i="4"/>
  <c r="AU21" i="4"/>
  <c r="AU87" i="4" s="1"/>
  <c r="AW33" i="4"/>
  <c r="AZ31" i="4"/>
  <c r="AX51" i="4"/>
  <c r="AZ52" i="4"/>
  <c r="AX64" i="4"/>
  <c r="AZ64" i="4"/>
  <c r="BC64" i="4" s="1"/>
  <c r="AZ66" i="4"/>
  <c r="AZ62" i="4"/>
  <c r="AZ65" i="4"/>
  <c r="AY63" i="4"/>
  <c r="AY66" i="4"/>
  <c r="AY62" i="4"/>
  <c r="AY65" i="4"/>
  <c r="AX63" i="4"/>
  <c r="AX66" i="4"/>
  <c r="AX62" i="4"/>
  <c r="AX65" i="4"/>
  <c r="AW66" i="4"/>
  <c r="AW62" i="4"/>
  <c r="AW65" i="4"/>
  <c r="AV66" i="4"/>
  <c r="AV62" i="4"/>
  <c r="AV63" i="4"/>
  <c r="AV65" i="4"/>
  <c r="AU64" i="4"/>
  <c r="BA64" i="4" s="1"/>
  <c r="AU63" i="4"/>
  <c r="AU66" i="4"/>
  <c r="BA66" i="4" s="1"/>
  <c r="AU62" i="4"/>
  <c r="BA62" i="4" s="1"/>
  <c r="AU65" i="4"/>
  <c r="BA65" i="4" s="1"/>
  <c r="BB52" i="4"/>
  <c r="BB51" i="4"/>
  <c r="BF51" i="4" s="1"/>
  <c r="BB54" i="4"/>
  <c r="BB50" i="4"/>
  <c r="BB53" i="4"/>
  <c r="BA54" i="4"/>
  <c r="BA50" i="4"/>
  <c r="BA51" i="4"/>
  <c r="BA53" i="4"/>
  <c r="AZ54" i="4"/>
  <c r="AZ50" i="4"/>
  <c r="AZ53" i="4"/>
  <c r="AY54" i="4"/>
  <c r="BC54" i="4" s="1"/>
  <c r="AY50" i="4"/>
  <c r="BC50" i="4" s="1"/>
  <c r="BC49" i="4"/>
  <c r="AY51" i="4"/>
  <c r="BC51" i="4" s="1"/>
  <c r="AY53" i="4"/>
  <c r="BC53" i="4" s="1"/>
  <c r="AX54" i="4"/>
  <c r="AX50" i="4"/>
  <c r="AX53" i="4"/>
  <c r="AW51" i="4"/>
  <c r="AW54" i="4"/>
  <c r="BE54" i="4" s="1"/>
  <c r="AW50" i="4"/>
  <c r="BE50" i="4" s="1"/>
  <c r="AW53" i="4"/>
  <c r="AV54" i="4"/>
  <c r="AV50" i="4"/>
  <c r="AV53" i="4"/>
  <c r="BC77" i="4"/>
  <c r="BB73" i="4"/>
  <c r="BF49" i="4"/>
  <c r="BE49" i="4"/>
  <c r="BD49" i="4"/>
  <c r="AZ34" i="4"/>
  <c r="AY32" i="4"/>
  <c r="AY35" i="4"/>
  <c r="AY31" i="4"/>
  <c r="BB31" i="4" s="1"/>
  <c r="AY33" i="4"/>
  <c r="AY34" i="4"/>
  <c r="AX34" i="4"/>
  <c r="AW35" i="4"/>
  <c r="AW31" i="4"/>
  <c r="AW34" i="4"/>
  <c r="AU33" i="4"/>
  <c r="AU31" i="4"/>
  <c r="AU32" i="4"/>
  <c r="AU35" i="4"/>
  <c r="AU34" i="4"/>
  <c r="BA34" i="4" s="1"/>
  <c r="AZ21" i="4"/>
  <c r="AZ87" i="4" s="1"/>
  <c r="AZ20" i="4"/>
  <c r="AZ23" i="4"/>
  <c r="AZ89" i="4" s="1"/>
  <c r="AZ19" i="4"/>
  <c r="AZ85" i="4" s="1"/>
  <c r="AZ22" i="4"/>
  <c r="AZ88" i="4" s="1"/>
  <c r="AY23" i="4"/>
  <c r="AY19" i="4"/>
  <c r="AY85" i="4" s="1"/>
  <c r="AY22" i="4"/>
  <c r="AY88" i="4" s="1"/>
  <c r="AX21" i="4"/>
  <c r="AX87" i="4" s="1"/>
  <c r="AX20" i="4"/>
  <c r="AX86" i="4" s="1"/>
  <c r="AX23" i="4"/>
  <c r="AX89" i="4" s="1"/>
  <c r="AX19" i="4"/>
  <c r="AX85" i="4" s="1"/>
  <c r="AX22" i="4"/>
  <c r="AX88" i="4" s="1"/>
  <c r="AW22" i="4"/>
  <c r="AW21" i="4"/>
  <c r="AW87" i="4" s="1"/>
  <c r="BC87" i="4" s="1"/>
  <c r="AW20" i="4"/>
  <c r="AW86" i="4" s="1"/>
  <c r="AW23" i="4"/>
  <c r="AW89" i="4" s="1"/>
  <c r="BC89" i="4" s="1"/>
  <c r="AW19" i="4"/>
  <c r="AV19" i="4"/>
  <c r="AV21" i="4"/>
  <c r="AV87" i="4" s="1"/>
  <c r="AV20" i="4"/>
  <c r="AV23" i="4"/>
  <c r="AV22" i="4"/>
  <c r="AV88" i="4" s="1"/>
  <c r="BB88" i="4" s="1"/>
  <c r="AU20" i="4"/>
  <c r="AU86" i="4" s="1"/>
  <c r="BA86" i="4" s="1"/>
  <c r="AU23" i="4"/>
  <c r="AU19" i="4"/>
  <c r="AU22" i="4"/>
  <c r="AU88" i="4" s="1"/>
  <c r="BA88" i="4" s="1"/>
  <c r="BB9" i="4"/>
  <c r="BB11" i="4"/>
  <c r="BB8" i="4"/>
  <c r="BB7" i="4"/>
  <c r="BB10" i="4"/>
  <c r="BA9" i="4"/>
  <c r="BA8" i="4"/>
  <c r="BA11" i="4"/>
  <c r="BA7" i="4"/>
  <c r="BA10" i="4"/>
  <c r="AX11" i="4"/>
  <c r="AX7" i="4"/>
  <c r="BF7" i="4" s="1"/>
  <c r="AX10" i="4"/>
  <c r="AV9" i="4"/>
  <c r="AV8" i="4"/>
  <c r="AV11" i="4"/>
  <c r="AV7" i="4"/>
  <c r="AV10" i="4"/>
  <c r="BB19" i="4" l="1"/>
  <c r="AV85" i="4"/>
  <c r="BA89" i="4"/>
  <c r="AU89" i="4"/>
  <c r="AV86" i="4"/>
  <c r="BB86" i="4" s="1"/>
  <c r="AY87" i="4"/>
  <c r="BB87" i="4" s="1"/>
  <c r="AS22" i="5"/>
  <c r="AT6" i="5"/>
  <c r="AT20" i="5" s="1"/>
  <c r="AO20" i="5"/>
  <c r="AQ24" i="5"/>
  <c r="AT10" i="5"/>
  <c r="AT24" i="5" s="1"/>
  <c r="AR24" i="5"/>
  <c r="AS14" i="5"/>
  <c r="AO21" i="5"/>
  <c r="AT9" i="5"/>
  <c r="AT23" i="5" s="1"/>
  <c r="AS7" i="5"/>
  <c r="AQ21" i="5"/>
  <c r="AR9" i="6"/>
  <c r="AU85" i="4"/>
  <c r="BA85" i="4" s="1"/>
  <c r="BB23" i="4"/>
  <c r="AV89" i="4"/>
  <c r="AW85" i="4"/>
  <c r="BC85" i="4" s="1"/>
  <c r="AW88" i="4"/>
  <c r="BC88" i="4" s="1"/>
  <c r="AY89" i="4"/>
  <c r="AZ86" i="4"/>
  <c r="BC86" i="4" s="1"/>
  <c r="AT21" i="5"/>
  <c r="AS10" i="5"/>
  <c r="AS9" i="5"/>
  <c r="AS23" i="5" s="1"/>
  <c r="AO23" i="5"/>
  <c r="AR20" i="5"/>
  <c r="AS17" i="5"/>
  <c r="AO22" i="5"/>
  <c r="AR22" i="5"/>
  <c r="BB85" i="4"/>
  <c r="BA87" i="4"/>
  <c r="BB89" i="4"/>
  <c r="AS9" i="6"/>
  <c r="AT10" i="6"/>
  <c r="AT9" i="6"/>
  <c r="BA63" i="4"/>
  <c r="BC76" i="4"/>
  <c r="BD10" i="4"/>
  <c r="AT7" i="6"/>
  <c r="AR7" i="6"/>
  <c r="AT8" i="6"/>
  <c r="AT6" i="6"/>
  <c r="AS10" i="6"/>
  <c r="AT5" i="6"/>
  <c r="AS6" i="6"/>
  <c r="AS7" i="6"/>
  <c r="AS5" i="6"/>
  <c r="BC35" i="4"/>
  <c r="BD52" i="4"/>
  <c r="BF10" i="4"/>
  <c r="BE51" i="4"/>
  <c r="BB21" i="4"/>
  <c r="BB34" i="4"/>
  <c r="BB33" i="4"/>
  <c r="BF9" i="4"/>
  <c r="BA77" i="4"/>
  <c r="BB64" i="4"/>
  <c r="BA35" i="4"/>
  <c r="BC34" i="4"/>
  <c r="BF54" i="4"/>
  <c r="BA75" i="4"/>
  <c r="BB76" i="4"/>
  <c r="BB62" i="4"/>
  <c r="BA32" i="4"/>
  <c r="BB20" i="4"/>
  <c r="BC78" i="4"/>
  <c r="BA22" i="4"/>
  <c r="BC21" i="4"/>
  <c r="BB32" i="4"/>
  <c r="BC32" i="4"/>
  <c r="BC63" i="4"/>
  <c r="BA33" i="4"/>
  <c r="BD54" i="4"/>
  <c r="BF52" i="4"/>
  <c r="BC66" i="4"/>
  <c r="BD51" i="4"/>
  <c r="BA78" i="4"/>
  <c r="BD11" i="4"/>
  <c r="BD8" i="4"/>
  <c r="BF11" i="4"/>
  <c r="BC22" i="4"/>
  <c r="BD9" i="4"/>
  <c r="BA31" i="4"/>
  <c r="BF50" i="4"/>
  <c r="BB77" i="4"/>
  <c r="BD7" i="4"/>
  <c r="BA20" i="4"/>
  <c r="BC20" i="4"/>
  <c r="BB35" i="4"/>
  <c r="BA21" i="4"/>
  <c r="BF8" i="4"/>
  <c r="BE9" i="4"/>
  <c r="BB66" i="4"/>
  <c r="BE8" i="4"/>
  <c r="BB22" i="4"/>
  <c r="BC33" i="4"/>
  <c r="BE7" i="4"/>
  <c r="BA19" i="4"/>
  <c r="BC19" i="4"/>
  <c r="BC31" i="4"/>
  <c r="BD53" i="4"/>
  <c r="BB65" i="4"/>
  <c r="BC65" i="4"/>
  <c r="BE11" i="4"/>
  <c r="BA23" i="4"/>
  <c r="BC23" i="4"/>
  <c r="BD50" i="4"/>
  <c r="BB63" i="4"/>
  <c r="BC62" i="4"/>
  <c r="BE10" i="4"/>
  <c r="BF53" i="4"/>
  <c r="BA76" i="4"/>
  <c r="BB74" i="4"/>
  <c r="BC75" i="4"/>
  <c r="BA73" i="4"/>
  <c r="BE53" i="4"/>
  <c r="BE52" i="4"/>
  <c r="BA74" i="4"/>
  <c r="BB78" i="4"/>
  <c r="AS24" i="5" l="1"/>
  <c r="AS2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<sst xmlns="http://schemas.openxmlformats.org/spreadsheetml/2006/main" count="536" uniqueCount="123">
  <si>
    <t>Delta Hedging</t>
  </si>
  <si>
    <t>Time based delta hedging</t>
  </si>
  <si>
    <t>Move based delta hedging</t>
  </si>
  <si>
    <t>Delta Gamma Hedging</t>
  </si>
  <si>
    <t>Time based delta gamma hedging</t>
  </si>
  <si>
    <t>Move based delta gamma hedging</t>
  </si>
  <si>
    <t>s0 = 100 # initial asset price</t>
  </si>
  <si>
    <t>mu = 0.1 # real world drift</t>
  </si>
  <si>
    <t>K = 100 #strike</t>
  </si>
  <si>
    <t>sigma = 0.2 #volatility</t>
  </si>
  <si>
    <t>r = 0.02 # risk-free rate</t>
  </si>
  <si>
    <t>tau = 0.25 #time to maturity - put</t>
  </si>
  <si>
    <t>tau_call=0.5 #time to maturity - call</t>
  </si>
  <si>
    <t>fee1 = 0.005 # equity transaction cost per unit</t>
  </si>
  <si>
    <t>fee2 = 0.01 # option transaction cost per unit</t>
  </si>
  <si>
    <t>reb = 100 # timestep N</t>
  </si>
  <si>
    <t>band = 0.05 # rebalancing band for delta movement</t>
  </si>
  <si>
    <t>base setting</t>
  </si>
  <si>
    <t>Mean</t>
  </si>
  <si>
    <t xml:space="preserve"> Std</t>
  </si>
  <si>
    <t xml:space="preserve"> VaR</t>
  </si>
  <si>
    <t xml:space="preserve"> CVaR</t>
  </si>
  <si>
    <t>Numerical summary</t>
  </si>
  <si>
    <t>PnL1</t>
  </si>
  <si>
    <t>PnL2</t>
  </si>
  <si>
    <t>PnL3</t>
  </si>
  <si>
    <t>PnL4</t>
  </si>
  <si>
    <t>PnL5</t>
  </si>
  <si>
    <t>PnL6</t>
  </si>
  <si>
    <t>PnL7</t>
  </si>
  <si>
    <t>PnL8</t>
  </si>
  <si>
    <t>reb</t>
  </si>
  <si>
    <t xml:space="preserve"> K</t>
  </si>
  <si>
    <t xml:space="preserve"> tau</t>
  </si>
  <si>
    <t xml:space="preserve"> s0</t>
  </si>
  <si>
    <t xml:space="preserve"> r</t>
  </si>
  <si>
    <t xml:space="preserve"> sigma</t>
  </si>
  <si>
    <t xml:space="preserve"> mu</t>
  </si>
  <si>
    <t xml:space="preserve"> band</t>
  </si>
  <si>
    <t>fee1</t>
  </si>
  <si>
    <t>fee2</t>
  </si>
  <si>
    <t>Time delta</t>
  </si>
  <si>
    <t>Move delta</t>
  </si>
  <si>
    <t>Time delta gamma</t>
  </si>
  <si>
    <t>Move delta gamma</t>
  </si>
  <si>
    <t>Skewness</t>
  </si>
  <si>
    <t>Kurtosis</t>
  </si>
  <si>
    <t>Time steps</t>
  </si>
  <si>
    <t>Strike price</t>
  </si>
  <si>
    <t>Time to maturity</t>
  </si>
  <si>
    <t>Initial stock price</t>
  </si>
  <si>
    <t>Risk free rate</t>
  </si>
  <si>
    <t>Real world drift</t>
  </si>
  <si>
    <t>Rebalancing band</t>
  </si>
  <si>
    <t>Equity transaction cost</t>
  </si>
  <si>
    <t>Option transaction cost</t>
  </si>
  <si>
    <t>Call Price</t>
  </si>
  <si>
    <t>Sensitivity analysis</t>
  </si>
  <si>
    <t>Put Price</t>
  </si>
  <si>
    <t>Call Delta</t>
  </si>
  <si>
    <t>Put Delta</t>
  </si>
  <si>
    <t>Gamma</t>
  </si>
  <si>
    <t>Delta hedging process</t>
  </si>
  <si>
    <t>Delta-gamma hedging process</t>
  </si>
  <si>
    <t>Base case (pnl2)</t>
  </si>
  <si>
    <t>x</t>
  </si>
  <si>
    <t>PnL9</t>
  </si>
  <si>
    <t>PnL10</t>
  </si>
  <si>
    <t>PnL11</t>
  </si>
  <si>
    <t>Risk-neutural Volatility</t>
  </si>
  <si>
    <t>sigma_p</t>
  </si>
  <si>
    <t>Real-world Volatility</t>
  </si>
  <si>
    <t>Time-based Delta</t>
  </si>
  <si>
    <t>Move-based Delta</t>
  </si>
  <si>
    <t>Difference = Time-base - Move-base</t>
  </si>
  <si>
    <t>No cost</t>
  </si>
  <si>
    <t>Cost = 0.5%</t>
  </si>
  <si>
    <t>Cost = 5%</t>
  </si>
  <si>
    <t>Compare two strategies in delta hedging</t>
  </si>
  <si>
    <t>Compare two strategies in delta-gamma hedging</t>
  </si>
  <si>
    <t>Time-based Delta-gamma</t>
  </si>
  <si>
    <t>Move-based Delta-gamma</t>
  </si>
  <si>
    <t>PnL12</t>
  </si>
  <si>
    <t>Effect of real-world volatility</t>
  </si>
  <si>
    <t>Effect of rebalancing band in move-based strategy</t>
  </si>
  <si>
    <t>Difference = Time - Move</t>
  </si>
  <si>
    <t>Time-based Delta-Gamma</t>
  </si>
  <si>
    <t>Move-based Delta-Gamma</t>
  </si>
  <si>
    <t>Difference of Difference</t>
  </si>
  <si>
    <t>Difference = Delta - Gamma</t>
  </si>
  <si>
    <t>Difference =Delta - Gamma</t>
  </si>
  <si>
    <t>PnL and Rebalancing band in Delta</t>
  </si>
  <si>
    <t>Time Steps and Rebalancing Band - Delta Hedging</t>
  </si>
  <si>
    <t>Band Width and Rebalancing Frequency - Delta Hedging</t>
  </si>
  <si>
    <t>Time Steps and Rebalancing Band - Delta-Gamma Hedging</t>
  </si>
  <si>
    <t>Band Width and Rebalancing Frequency - Delta-Gamma Hedging</t>
  </si>
  <si>
    <t>Time based delta hedging - algorithm</t>
  </si>
  <si>
    <t>Move based delta hedging - algorithm</t>
  </si>
  <si>
    <t>Time based delta gamma hedging - algorithm</t>
  </si>
  <si>
    <t>Move based delta gamma hedging - algorithm</t>
  </si>
  <si>
    <t>difference of cost = delta - gamma</t>
  </si>
  <si>
    <t>BSM</t>
  </si>
  <si>
    <t>risk-neutrial volatility</t>
  </si>
  <si>
    <t>Q-probability</t>
  </si>
  <si>
    <t>Real world</t>
  </si>
  <si>
    <t>Real world volatility</t>
  </si>
  <si>
    <t>P-probability</t>
  </si>
  <si>
    <t xml:space="preserve"> option volatility premium</t>
  </si>
  <si>
    <t>jiayi</t>
  </si>
  <si>
    <t>yuda</t>
  </si>
  <si>
    <t>lujia</t>
  </si>
  <si>
    <t>Tab</t>
  </si>
  <si>
    <t>option fundamentals</t>
  </si>
  <si>
    <t>delta hedging</t>
  </si>
  <si>
    <t>delta gamma hedging</t>
  </si>
  <si>
    <t>realized volatility</t>
  </si>
  <si>
    <t>rebalancing band</t>
  </si>
  <si>
    <t>Delta-Gamma Dynamic Hedging</t>
  </si>
  <si>
    <t>Pricing Theory Project 2</t>
  </si>
  <si>
    <t>transaction cost difference = delta- gamma (see bottom of numericall summary)</t>
  </si>
  <si>
    <t>short call = cash inflow &gt; 0</t>
  </si>
  <si>
    <t>short put = cash inflow &gt; 0</t>
  </si>
  <si>
    <t>long stock = cash outflow &lt;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</si>
</sst>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6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000000"/>
      <name val="Courier New"/>
      <family val="1"/>
    </font>
    <font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rgb="FF0186FE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/>
    <xf numFmtId="0" fontId="0" fillId="0" borderId="0" xfId="0" applyAlignment="1">
      <alignment wrapText="1"/>
    </xf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4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4" fillId="3" borderId="0" xfId="0" applyFont="1" applyFill="1" applyAlignment="1">
      <alignment horizontal="right"/>
    </xf>
    <xf numFmtId="0" fontId="9" fillId="0" borderId="0" xfId="0" applyFont="1"/>
    <xf numFmtId="0" fontId="4" fillId="2" borderId="0" xfId="0" applyFont="1" applyFill="1"/>
    <xf numFmtId="0" fontId="4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13" fillId="0" borderId="0" xfId="0" applyFont="1"/>
    <xf numFmtId="0" fontId="11" fillId="0" borderId="0" xfId="0" applyFont="1" applyFill="1" applyBorder="1" applyAlignment="1"/>
    <xf numFmtId="0" fontId="2" fillId="0" borderId="0" xfId="0" applyFont="1" applyFill="1"/>
    <xf numFmtId="0" fontId="0" fillId="0" borderId="0" xfId="0" applyFill="1"/>
    <xf numFmtId="0" fontId="2" fillId="0" borderId="0" xfId="0" applyFont="1" applyFill="1" applyAlignment="1"/>
    <xf numFmtId="0" fontId="3" fillId="0" borderId="0" xfId="0" applyFont="1" applyFill="1"/>
    <xf numFmtId="0" fontId="4" fillId="0" borderId="0" xfId="0" applyFont="1" applyFill="1"/>
    <xf numFmtId="0" fontId="4" fillId="0" borderId="1" xfId="0" applyFont="1" applyFill="1" applyBorder="1" applyAlignment="1">
      <alignment wrapText="1"/>
    </xf>
    <xf numFmtId="0" fontId="4" fillId="0" borderId="2" xfId="0" applyFont="1" applyFill="1" applyBorder="1" applyAlignment="1">
      <alignment wrapText="1"/>
    </xf>
    <xf numFmtId="0" fontId="4" fillId="0" borderId="0" xfId="0" applyFont="1" applyFill="1" applyAlignment="1">
      <alignment wrapText="1"/>
    </xf>
    <xf numFmtId="0" fontId="1" fillId="0" borderId="1" xfId="0" applyFont="1" applyFill="1" applyBorder="1" applyAlignment="1">
      <alignment wrapText="1"/>
    </xf>
    <xf numFmtId="0" fontId="4" fillId="0" borderId="0" xfId="0" applyFont="1" applyFill="1" applyAlignment="1">
      <alignment horizontal="right"/>
    </xf>
    <xf numFmtId="0" fontId="9" fillId="0" borderId="0" xfId="0" applyFont="1" applyFill="1"/>
    <xf numFmtId="0" fontId="4" fillId="0" borderId="1" xfId="0" applyFont="1" applyFill="1" applyBorder="1"/>
    <xf numFmtId="9" fontId="4" fillId="0" borderId="7" xfId="0" applyNumberFormat="1" applyFont="1" applyFill="1" applyBorder="1"/>
    <xf numFmtId="9" fontId="10" fillId="0" borderId="8" xfId="0" applyNumberFormat="1" applyFont="1" applyFill="1" applyBorder="1"/>
    <xf numFmtId="9" fontId="10" fillId="0" borderId="2" xfId="0" applyNumberFormat="1" applyFont="1" applyFill="1" applyBorder="1"/>
    <xf numFmtId="9" fontId="4" fillId="0" borderId="2" xfId="0" applyNumberFormat="1" applyFont="1" applyFill="1" applyBorder="1"/>
    <xf numFmtId="0" fontId="4" fillId="0" borderId="5" xfId="0" applyFont="1" applyFill="1" applyBorder="1" applyAlignment="1">
      <alignment wrapText="1"/>
    </xf>
    <xf numFmtId="164" fontId="4" fillId="0" borderId="9" xfId="0" applyNumberFormat="1" applyFont="1" applyFill="1" applyBorder="1"/>
    <xf numFmtId="164" fontId="4" fillId="0" borderId="3" xfId="0" applyNumberFormat="1" applyFont="1" applyFill="1" applyBorder="1"/>
    <xf numFmtId="164" fontId="4" fillId="0" borderId="10" xfId="0" applyNumberFormat="1" applyFont="1" applyFill="1" applyBorder="1"/>
    <xf numFmtId="164" fontId="4" fillId="0" borderId="11" xfId="0" applyNumberFormat="1" applyFont="1" applyFill="1" applyBorder="1"/>
    <xf numFmtId="164" fontId="4" fillId="0" borderId="0" xfId="0" applyNumberFormat="1" applyFont="1" applyFill="1" applyBorder="1"/>
    <xf numFmtId="164" fontId="4" fillId="0" borderId="12" xfId="0" applyNumberFormat="1" applyFont="1" applyFill="1" applyBorder="1"/>
    <xf numFmtId="0" fontId="4" fillId="0" borderId="6" xfId="0" applyFont="1" applyFill="1" applyBorder="1" applyAlignment="1">
      <alignment wrapText="1"/>
    </xf>
    <xf numFmtId="164" fontId="4" fillId="0" borderId="13" xfId="0" applyNumberFormat="1" applyFont="1" applyFill="1" applyBorder="1"/>
    <xf numFmtId="164" fontId="4" fillId="0" borderId="14" xfId="0" applyNumberFormat="1" applyFont="1" applyFill="1" applyBorder="1"/>
    <xf numFmtId="164" fontId="4" fillId="0" borderId="15" xfId="0" applyNumberFormat="1" applyFont="1" applyFill="1" applyBorder="1"/>
    <xf numFmtId="0" fontId="4" fillId="0" borderId="11" xfId="0" applyFont="1" applyFill="1" applyBorder="1"/>
    <xf numFmtId="0" fontId="4" fillId="0" borderId="12" xfId="0" applyFont="1" applyFill="1" applyBorder="1"/>
    <xf numFmtId="0" fontId="4" fillId="0" borderId="13" xfId="0" applyFont="1" applyFill="1" applyBorder="1"/>
    <xf numFmtId="0" fontId="4" fillId="0" borderId="15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8" fillId="0" borderId="0" xfId="0" applyFont="1" applyFill="1"/>
    <xf numFmtId="0" fontId="3" fillId="0" borderId="0" xfId="0" applyFont="1" applyFill="1" applyAlignment="1">
      <alignment horizontal="right"/>
    </xf>
    <xf numFmtId="0" fontId="12" fillId="0" borderId="0" xfId="0" applyFont="1" applyFill="1"/>
    <xf numFmtId="0" fontId="13" fillId="0" borderId="0" xfId="0" applyFont="1" applyFill="1"/>
    <xf numFmtId="0" fontId="12" fillId="0" borderId="0" xfId="0" applyFont="1" applyFill="1" applyAlignment="1"/>
    <xf numFmtId="0" fontId="0" fillId="0" borderId="0" xfId="0" applyFill="1" applyAlignment="1">
      <alignment wrapText="1"/>
    </xf>
    <xf numFmtId="0" fontId="6" fillId="0" borderId="0" xfId="0" applyFont="1" applyFill="1"/>
    <xf numFmtId="0" fontId="4" fillId="0" borderId="4" xfId="0" applyFont="1" applyFill="1" applyBorder="1"/>
    <xf numFmtId="9" fontId="4" fillId="0" borderId="8" xfId="0" applyNumberFormat="1" applyFont="1" applyFill="1" applyBorder="1"/>
    <xf numFmtId="0" fontId="4" fillId="0" borderId="7" xfId="0" applyFont="1" applyFill="1" applyBorder="1"/>
    <xf numFmtId="0" fontId="4" fillId="0" borderId="2" xfId="0" applyFont="1" applyFill="1" applyBorder="1"/>
    <xf numFmtId="0" fontId="4" fillId="0" borderId="8" xfId="0" applyFont="1" applyFill="1" applyBorder="1"/>
    <xf numFmtId="0" fontId="10" fillId="0" borderId="8" xfId="0" applyNumberFormat="1" applyFont="1" applyFill="1" applyBorder="1"/>
    <xf numFmtId="0" fontId="4" fillId="0" borderId="0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4" fillId="0" borderId="7" xfId="0" applyNumberFormat="1" applyFont="1" applyFill="1" applyBorder="1"/>
    <xf numFmtId="0" fontId="4" fillId="0" borderId="8" xfId="0" applyNumberFormat="1" applyFont="1" applyFill="1" applyBorder="1"/>
    <xf numFmtId="0" fontId="4" fillId="0" borderId="2" xfId="0" applyNumberFormat="1" applyFont="1" applyFill="1" applyBorder="1"/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center"/>
    </xf>
    <xf numFmtId="0" fontId="4" fillId="0" borderId="0" xfId="0" applyNumberFormat="1" applyFont="1" applyFill="1" applyBorder="1"/>
    <xf numFmtId="0" fontId="11" fillId="0" borderId="0" xfId="0" applyFont="1" applyFill="1" applyAlignment="1"/>
    <xf numFmtId="0" fontId="0" fillId="0" borderId="9" xfId="0" applyBorder="1"/>
    <xf numFmtId="0" fontId="0" fillId="0" borderId="11" xfId="0" applyBorder="1"/>
    <xf numFmtId="0" fontId="0" fillId="0" borderId="13" xfId="0" applyBorder="1"/>
    <xf numFmtId="0" fontId="0" fillId="0" borderId="0" xfId="0" applyFill="1" applyBorder="1"/>
    <xf numFmtId="0" fontId="14" fillId="0" borderId="0" xfId="0" applyFont="1" applyBorder="1"/>
    <xf numFmtId="0" fontId="0" fillId="4" borderId="0" xfId="0" applyFill="1" applyBorder="1"/>
    <xf numFmtId="0" fontId="0" fillId="4" borderId="0" xfId="0" applyFill="1"/>
    <xf numFmtId="0" fontId="0" fillId="5" borderId="0" xfId="0" applyFill="1" applyBorder="1"/>
    <xf numFmtId="0" fontId="0" fillId="5" borderId="0" xfId="0" applyFill="1"/>
    <xf numFmtId="0" fontId="4" fillId="0" borderId="11" xfId="0" applyFont="1" applyFill="1" applyBorder="1" applyAlignment="1">
      <alignment wrapText="1"/>
    </xf>
    <xf numFmtId="0" fontId="4" fillId="0" borderId="13" xfId="0" applyFont="1" applyFill="1" applyBorder="1" applyAlignment="1">
      <alignment wrapText="1"/>
    </xf>
    <xf numFmtId="0" fontId="4" fillId="0" borderId="9" xfId="0" applyFont="1" applyFill="1" applyBorder="1"/>
    <xf numFmtId="9" fontId="10" fillId="0" borderId="3" xfId="0" applyNumberFormat="1" applyFont="1" applyFill="1" applyBorder="1"/>
    <xf numFmtId="0" fontId="4" fillId="0" borderId="10" xfId="0" applyFont="1" applyFill="1" applyBorder="1"/>
    <xf numFmtId="0" fontId="15" fillId="0" borderId="0" xfId="0" applyFont="1"/>
    <xf numFmtId="0" fontId="4" fillId="0" borderId="7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2CBEA"/>
      <color rgb="FF018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9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1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8.png"/><Relationship Id="rId5" Type="http://schemas.openxmlformats.org/officeDocument/2006/relationships/image" Target="../media/image10.png"/><Relationship Id="rId15" Type="http://schemas.openxmlformats.org/officeDocument/2006/relationships/image" Target="../media/image13.png"/><Relationship Id="rId10" Type="http://schemas.openxmlformats.org/officeDocument/2006/relationships/image" Target="../media/image17.png"/><Relationship Id="rId4" Type="http://schemas.openxmlformats.org/officeDocument/2006/relationships/image" Target="../media/image9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2</xdr:row>
      <xdr:rowOff>139700</xdr:rowOff>
    </xdr:from>
    <xdr:to>
      <xdr:col>14</xdr:col>
      <xdr:colOff>460375</xdr:colOff>
      <xdr:row>20</xdr:row>
      <xdr:rowOff>41239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814F8B-FE3B-B947-B860-02C771983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552450"/>
          <a:ext cx="11712575" cy="36162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444499</xdr:colOff>
      <xdr:row>22</xdr:row>
      <xdr:rowOff>15875</xdr:rowOff>
    </xdr:from>
    <xdr:to>
      <xdr:col>14</xdr:col>
      <xdr:colOff>485486</xdr:colOff>
      <xdr:row>39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6D842B-0A76-A249-8C84-3925432AD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499" y="5032375"/>
          <a:ext cx="11597987" cy="3524250"/>
        </a:xfrm>
        <a:prstGeom prst="rect">
          <a:avLst/>
        </a:prstGeom>
      </xdr:spPr>
    </xdr:pic>
    <xdr:clientData/>
  </xdr:twoCellAnchor>
  <xdr:twoCellAnchor editAs="oneCell">
    <xdr:from>
      <xdr:col>15</xdr:col>
      <xdr:colOff>809625</xdr:colOff>
      <xdr:row>3</xdr:row>
      <xdr:rowOff>15875</xdr:rowOff>
    </xdr:from>
    <xdr:to>
      <xdr:col>30</xdr:col>
      <xdr:colOff>286327</xdr:colOff>
      <xdr:row>20</xdr:row>
      <xdr:rowOff>111125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690F02-8325-7F4C-B716-0E2BA248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92125" y="635000"/>
          <a:ext cx="11859202" cy="3603625"/>
        </a:xfrm>
        <a:prstGeom prst="rect">
          <a:avLst/>
        </a:prstGeom>
      </xdr:spPr>
    </xdr:pic>
    <xdr:clientData/>
  </xdr:twoCellAnchor>
  <xdr:twoCellAnchor editAs="oneCell">
    <xdr:from>
      <xdr:col>15</xdr:col>
      <xdr:colOff>412750</xdr:colOff>
      <xdr:row>22</xdr:row>
      <xdr:rowOff>0</xdr:rowOff>
    </xdr:from>
    <xdr:to>
      <xdr:col>30</xdr:col>
      <xdr:colOff>255154</xdr:colOff>
      <xdr:row>39</xdr:row>
      <xdr:rowOff>206375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9A354B-4C26-D34B-A52F-CAE4FD28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5250" y="4953000"/>
          <a:ext cx="12224904" cy="3714750"/>
        </a:xfrm>
        <a:prstGeom prst="rect">
          <a:avLst/>
        </a:prstGeom>
      </xdr:spPr>
    </xdr:pic>
    <xdr:clientData/>
  </xdr:twoCellAnchor>
  <xdr:twoCellAnchor editAs="oneCell">
    <xdr:from>
      <xdr:col>15</xdr:col>
      <xdr:colOff>380999</xdr:colOff>
      <xdr:row>42</xdr:row>
      <xdr:rowOff>15874</xdr:rowOff>
    </xdr:from>
    <xdr:to>
      <xdr:col>30</xdr:col>
      <xdr:colOff>275646</xdr:colOff>
      <xdr:row>57</xdr:row>
      <xdr:rowOff>79374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AB225D-EFC0-C442-8C8D-01A61F9F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499" y="9350374"/>
          <a:ext cx="12277147" cy="3730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3</xdr:row>
      <xdr:rowOff>92075</xdr:rowOff>
    </xdr:from>
    <xdr:to>
      <xdr:col>10</xdr:col>
      <xdr:colOff>3175</xdr:colOff>
      <xdr:row>24</xdr:row>
      <xdr:rowOff>49480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078675-724E-6441-ADC5-0F832A1BF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1044575"/>
          <a:ext cx="7772400" cy="42912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165100</xdr:rowOff>
    </xdr:from>
    <xdr:to>
      <xdr:col>17</xdr:col>
      <xdr:colOff>509778</xdr:colOff>
      <xdr:row>21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5C4F01-E7A3-6140-865F-C997A3547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0" y="368300"/>
          <a:ext cx="5462778" cy="4076700"/>
        </a:xfrm>
        <a:prstGeom prst="rect">
          <a:avLst/>
        </a:prstGeom>
      </xdr:spPr>
    </xdr:pic>
    <xdr:clientData/>
  </xdr:twoCellAnchor>
  <xdr:twoCellAnchor editAs="oneCell">
    <xdr:from>
      <xdr:col>10</xdr:col>
      <xdr:colOff>800100</xdr:colOff>
      <xdr:row>22</xdr:row>
      <xdr:rowOff>25400</xdr:rowOff>
    </xdr:from>
    <xdr:to>
      <xdr:col>17</xdr:col>
      <xdr:colOff>596900</xdr:colOff>
      <xdr:row>42</xdr:row>
      <xdr:rowOff>122072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CA5DB3-4EDD-344A-B640-614E11D00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55100" y="4495800"/>
          <a:ext cx="5575300" cy="4160672"/>
        </a:xfrm>
        <a:prstGeom prst="rect">
          <a:avLst/>
        </a:prstGeom>
      </xdr:spPr>
    </xdr:pic>
    <xdr:clientData/>
  </xdr:twoCellAnchor>
  <xdr:twoCellAnchor editAs="oneCell">
    <xdr:from>
      <xdr:col>10</xdr:col>
      <xdr:colOff>774700</xdr:colOff>
      <xdr:row>42</xdr:row>
      <xdr:rowOff>50800</xdr:rowOff>
    </xdr:from>
    <xdr:to>
      <xdr:col>17</xdr:col>
      <xdr:colOff>622300</xdr:colOff>
      <xdr:row>62</xdr:row>
      <xdr:rowOff>185382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B7FCE1-09A5-6142-92A4-0961E2DB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9700" y="8585200"/>
          <a:ext cx="5626100" cy="4198582"/>
        </a:xfrm>
        <a:prstGeom prst="rect">
          <a:avLst/>
        </a:prstGeom>
      </xdr:spPr>
    </xdr:pic>
    <xdr:clientData/>
  </xdr:twoCellAnchor>
  <xdr:twoCellAnchor editAs="oneCell">
    <xdr:from>
      <xdr:col>17</xdr:col>
      <xdr:colOff>568326</xdr:colOff>
      <xdr:row>1</xdr:row>
      <xdr:rowOff>136525</xdr:rowOff>
    </xdr:from>
    <xdr:to>
      <xdr:col>24</xdr:col>
      <xdr:colOff>306800</xdr:colOff>
      <xdr:row>21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ACDB0-6CB0-6847-A69E-EDD328636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01826" y="676275"/>
          <a:ext cx="5516974" cy="4181475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444500</xdr:colOff>
      <xdr:row>22</xdr:row>
      <xdr:rowOff>15876</xdr:rowOff>
    </xdr:from>
    <xdr:to>
      <xdr:col>24</xdr:col>
      <xdr:colOff>381000</xdr:colOff>
      <xdr:row>42</xdr:row>
      <xdr:rowOff>106088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1C4CEC-6B0C-0248-8B0A-7AD261D6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78000" y="4889501"/>
          <a:ext cx="5715000" cy="4217712"/>
        </a:xfrm>
        <a:prstGeom prst="rect">
          <a:avLst/>
        </a:prstGeom>
      </xdr:spPr>
    </xdr:pic>
    <xdr:clientData/>
  </xdr:twoCellAnchor>
  <xdr:twoCellAnchor editAs="oneCell">
    <xdr:from>
      <xdr:col>17</xdr:col>
      <xdr:colOff>523876</xdr:colOff>
      <xdr:row>42</xdr:row>
      <xdr:rowOff>95251</xdr:rowOff>
    </xdr:from>
    <xdr:to>
      <xdr:col>24</xdr:col>
      <xdr:colOff>396876</xdr:colOff>
      <xdr:row>62</xdr:row>
      <xdr:rowOff>185289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5BB6AF-32AC-C249-9711-BC7ED91FF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57376" y="9096376"/>
          <a:ext cx="5651500" cy="4217538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26</xdr:row>
      <xdr:rowOff>190500</xdr:rowOff>
    </xdr:from>
    <xdr:to>
      <xdr:col>8</xdr:col>
      <xdr:colOff>130175</xdr:colOff>
      <xdr:row>38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126E49-437F-DB40-8A94-6A6F4BE87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875" y="5953125"/>
          <a:ext cx="5575300" cy="234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</xdr:colOff>
      <xdr:row>40</xdr:row>
      <xdr:rowOff>63500</xdr:rowOff>
    </xdr:from>
    <xdr:to>
      <xdr:col>7</xdr:col>
      <xdr:colOff>793750</xdr:colOff>
      <xdr:row>62</xdr:row>
      <xdr:rowOff>66358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FB645A-5084-1A47-8DE8-A6C6E1DA7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1875" y="8715375"/>
          <a:ext cx="5540375" cy="4543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327024</xdr:colOff>
      <xdr:row>3</xdr:row>
      <xdr:rowOff>123825</xdr:rowOff>
    </xdr:from>
    <xdr:to>
      <xdr:col>9</xdr:col>
      <xdr:colOff>822325</xdr:colOff>
      <xdr:row>24</xdr:row>
      <xdr:rowOff>128070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492CD4-C834-874C-96D2-D67457048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024" y="1092200"/>
          <a:ext cx="7924801" cy="43381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762001</xdr:colOff>
      <xdr:row>22</xdr:row>
      <xdr:rowOff>63500</xdr:rowOff>
    </xdr:from>
    <xdr:to>
      <xdr:col>17</xdr:col>
      <xdr:colOff>432039</xdr:colOff>
      <xdr:row>42</xdr:row>
      <xdr:rowOff>79375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18DDE3-BF47-E94B-A2EC-2765D416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17001" y="4953000"/>
          <a:ext cx="5448538" cy="414337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762000</xdr:colOff>
      <xdr:row>42</xdr:row>
      <xdr:rowOff>127000</xdr:rowOff>
    </xdr:from>
    <xdr:to>
      <xdr:col>17</xdr:col>
      <xdr:colOff>476250</xdr:colOff>
      <xdr:row>62</xdr:row>
      <xdr:rowOff>176496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F27D56-3E3C-E94C-8A1C-B3B66601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0" y="9144000"/>
          <a:ext cx="5492750" cy="4176996"/>
        </a:xfrm>
        <a:prstGeom prst="rect">
          <a:avLst/>
        </a:prstGeom>
      </xdr:spPr>
    </xdr:pic>
    <xdr:clientData/>
  </xdr:twoCellAnchor>
  <xdr:twoCellAnchor editAs="oneCell">
    <xdr:from>
      <xdr:col>17</xdr:col>
      <xdr:colOff>587375</xdr:colOff>
      <xdr:row>22</xdr:row>
      <xdr:rowOff>47625</xdr:rowOff>
    </xdr:from>
    <xdr:to>
      <xdr:col>24</xdr:col>
      <xdr:colOff>236537</xdr:colOff>
      <xdr:row>42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9D2742-609C-2544-A4E2-7A1EF5D4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20875" y="4937125"/>
          <a:ext cx="5427662" cy="4127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619125</xdr:colOff>
      <xdr:row>42</xdr:row>
      <xdr:rowOff>63500</xdr:rowOff>
    </xdr:from>
    <xdr:to>
      <xdr:col>24</xdr:col>
      <xdr:colOff>289163</xdr:colOff>
      <xdr:row>62</xdr:row>
      <xdr:rowOff>79375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139503-1290-BE4C-8556-BE727FE5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52625" y="9080500"/>
          <a:ext cx="5448538" cy="4143375"/>
        </a:xfrm>
        <a:prstGeom prst="rect">
          <a:avLst/>
        </a:prstGeom>
      </xdr:spPr>
    </xdr:pic>
    <xdr:clientData/>
  </xdr:twoCellAnchor>
  <xdr:twoCellAnchor editAs="oneCell">
    <xdr:from>
      <xdr:col>10</xdr:col>
      <xdr:colOff>650875</xdr:colOff>
      <xdr:row>1</xdr:row>
      <xdr:rowOff>190500</xdr:rowOff>
    </xdr:from>
    <xdr:to>
      <xdr:col>16</xdr:col>
      <xdr:colOff>714375</xdr:colOff>
      <xdr:row>21</xdr:row>
      <xdr:rowOff>141817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1A976A-2CE1-244F-B68F-9108D9911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05875" y="746125"/>
          <a:ext cx="5016500" cy="4180417"/>
        </a:xfrm>
        <a:prstGeom prst="rect">
          <a:avLst/>
        </a:prstGeom>
      </xdr:spPr>
    </xdr:pic>
    <xdr:clientData/>
  </xdr:twoCellAnchor>
  <xdr:twoCellAnchor editAs="oneCell">
    <xdr:from>
      <xdr:col>17</xdr:col>
      <xdr:colOff>539750</xdr:colOff>
      <xdr:row>1</xdr:row>
      <xdr:rowOff>174626</xdr:rowOff>
    </xdr:from>
    <xdr:to>
      <xdr:col>23</xdr:col>
      <xdr:colOff>539750</xdr:colOff>
      <xdr:row>21</xdr:row>
      <xdr:rowOff>73026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700D4E-41D2-A74F-A24E-F1CEE772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0" y="730251"/>
          <a:ext cx="4953000" cy="41275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27</xdr:row>
      <xdr:rowOff>0</xdr:rowOff>
    </xdr:from>
    <xdr:to>
      <xdr:col>10</xdr:col>
      <xdr:colOff>374650</xdr:colOff>
      <xdr:row>45</xdr:row>
      <xdr:rowOff>66146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5621A1-323B-9A44-8C31-39F2591D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" y="5984875"/>
          <a:ext cx="7772400" cy="378089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48</xdr:row>
      <xdr:rowOff>31750</xdr:rowOff>
    </xdr:from>
    <xdr:to>
      <xdr:col>10</xdr:col>
      <xdr:colOff>390525</xdr:colOff>
      <xdr:row>74</xdr:row>
      <xdr:rowOff>61549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C98A50-FEAC-0A41-A3C9-6E46F703D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3125" y="10350500"/>
          <a:ext cx="7772400" cy="53955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443441</xdr:colOff>
      <xdr:row>3</xdr:row>
      <xdr:rowOff>176741</xdr:rowOff>
    </xdr:from>
    <xdr:to>
      <xdr:col>10</xdr:col>
      <xdr:colOff>482167</xdr:colOff>
      <xdr:row>17</xdr:row>
      <xdr:rowOff>21166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1282F2-BEEE-1E45-A6D6-BB2E06551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441" y="1256241"/>
          <a:ext cx="9076893" cy="4882092"/>
        </a:xfrm>
        <a:prstGeom prst="rect">
          <a:avLst/>
        </a:prstGeom>
      </xdr:spPr>
    </xdr:pic>
    <xdr:clientData/>
  </xdr:twoCellAnchor>
  <xdr:twoCellAnchor editAs="oneCell">
    <xdr:from>
      <xdr:col>10</xdr:col>
      <xdr:colOff>1060250</xdr:colOff>
      <xdr:row>13</xdr:row>
      <xdr:rowOff>285250</xdr:rowOff>
    </xdr:from>
    <xdr:to>
      <xdr:col>17</xdr:col>
      <xdr:colOff>127001</xdr:colOff>
      <xdr:row>26</xdr:row>
      <xdr:rowOff>239947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89D7ED-4C6B-A641-9E24-656E20A7D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7964" y="5002393"/>
          <a:ext cx="6378323" cy="467184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952859</xdr:colOff>
      <xdr:row>26</xdr:row>
      <xdr:rowOff>48481</xdr:rowOff>
    </xdr:from>
    <xdr:to>
      <xdr:col>17</xdr:col>
      <xdr:colOff>224995</xdr:colOff>
      <xdr:row>39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158DF9-29F7-CD41-B1CC-2C7FA8714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60573" y="9482767"/>
          <a:ext cx="6583708" cy="4850090"/>
        </a:xfrm>
        <a:prstGeom prst="rect">
          <a:avLst/>
        </a:prstGeom>
      </xdr:spPr>
    </xdr:pic>
    <xdr:clientData/>
  </xdr:twoCellAnchor>
  <xdr:twoCellAnchor editAs="oneCell">
    <xdr:from>
      <xdr:col>10</xdr:col>
      <xdr:colOff>1094650</xdr:colOff>
      <xdr:row>1</xdr:row>
      <xdr:rowOff>36284</xdr:rowOff>
    </xdr:from>
    <xdr:to>
      <xdr:col>16</xdr:col>
      <xdr:colOff>816429</xdr:colOff>
      <xdr:row>13</xdr:row>
      <xdr:rowOff>257191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1D7F04-8191-0C46-82C9-171557AD7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2364" y="399141"/>
          <a:ext cx="6198779" cy="4575193"/>
        </a:xfrm>
        <a:prstGeom prst="rect">
          <a:avLst/>
        </a:prstGeom>
      </xdr:spPr>
    </xdr:pic>
    <xdr:clientData/>
  </xdr:twoCellAnchor>
  <xdr:twoCellAnchor editAs="oneCell">
    <xdr:from>
      <xdr:col>17</xdr:col>
      <xdr:colOff>179021</xdr:colOff>
      <xdr:row>13</xdr:row>
      <xdr:rowOff>239180</xdr:rowOff>
    </xdr:from>
    <xdr:to>
      <xdr:col>24</xdr:col>
      <xdr:colOff>272143</xdr:colOff>
      <xdr:row>26</xdr:row>
      <xdr:rowOff>154069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D2D31F-BAA3-0D49-B898-26014379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98307" y="4956323"/>
          <a:ext cx="6316122" cy="4632032"/>
        </a:xfrm>
        <a:prstGeom prst="rect">
          <a:avLst/>
        </a:prstGeom>
      </xdr:spPr>
    </xdr:pic>
    <xdr:clientData/>
  </xdr:twoCellAnchor>
  <xdr:twoCellAnchor editAs="oneCell">
    <xdr:from>
      <xdr:col>17</xdr:col>
      <xdr:colOff>85423</xdr:colOff>
      <xdr:row>26</xdr:row>
      <xdr:rowOff>126999</xdr:rowOff>
    </xdr:from>
    <xdr:to>
      <xdr:col>24</xdr:col>
      <xdr:colOff>409498</xdr:colOff>
      <xdr:row>39</xdr:row>
      <xdr:rowOff>54429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7A844C-2658-7C48-BA5C-298CC5B1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04709" y="9561285"/>
          <a:ext cx="6547075" cy="4699001"/>
        </a:xfrm>
        <a:prstGeom prst="rect">
          <a:avLst/>
        </a:prstGeom>
      </xdr:spPr>
    </xdr:pic>
    <xdr:clientData/>
  </xdr:twoCellAnchor>
  <xdr:twoCellAnchor editAs="oneCell">
    <xdr:from>
      <xdr:col>17</xdr:col>
      <xdr:colOff>279749</xdr:colOff>
      <xdr:row>1</xdr:row>
      <xdr:rowOff>40065</xdr:rowOff>
    </xdr:from>
    <xdr:to>
      <xdr:col>24</xdr:col>
      <xdr:colOff>390072</xdr:colOff>
      <xdr:row>13</xdr:row>
      <xdr:rowOff>284683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B42D73-8E98-FC40-8CED-98F5B348D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61149" y="408365"/>
          <a:ext cx="6269823" cy="4524518"/>
        </a:xfrm>
        <a:prstGeom prst="rect">
          <a:avLst/>
        </a:prstGeom>
      </xdr:spPr>
    </xdr:pic>
    <xdr:clientData/>
  </xdr:twoCellAnchor>
  <xdr:twoCellAnchor editAs="oneCell">
    <xdr:from>
      <xdr:col>0</xdr:col>
      <xdr:colOff>327024</xdr:colOff>
      <xdr:row>42</xdr:row>
      <xdr:rowOff>123825</xdr:rowOff>
    </xdr:from>
    <xdr:to>
      <xdr:col>10</xdr:col>
      <xdr:colOff>414773</xdr:colOff>
      <xdr:row>56</xdr:row>
      <xdr:rowOff>63501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102DC4-B6DC-DC48-8CD0-CBE7FD0A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7024" y="15342658"/>
          <a:ext cx="9125916" cy="4977342"/>
        </a:xfrm>
        <a:prstGeom prst="rect">
          <a:avLst/>
        </a:prstGeom>
      </xdr:spPr>
    </xdr:pic>
    <xdr:clientData/>
  </xdr:twoCellAnchor>
  <xdr:twoCellAnchor editAs="oneCell">
    <xdr:from>
      <xdr:col>10</xdr:col>
      <xdr:colOff>1152073</xdr:colOff>
      <xdr:row>67</xdr:row>
      <xdr:rowOff>341689</xdr:rowOff>
    </xdr:from>
    <xdr:to>
      <xdr:col>17</xdr:col>
      <xdr:colOff>367087</xdr:colOff>
      <xdr:row>84</xdr:row>
      <xdr:rowOff>181428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9BAE66-9947-5C46-A1C5-82A50442C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59787" y="24888975"/>
          <a:ext cx="6526586" cy="4810882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1143001</xdr:colOff>
      <xdr:row>41</xdr:row>
      <xdr:rowOff>232836</xdr:rowOff>
    </xdr:from>
    <xdr:to>
      <xdr:col>17</xdr:col>
      <xdr:colOff>225707</xdr:colOff>
      <xdr:row>54</xdr:row>
      <xdr:rowOff>108856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46E6B3A-FA91-214C-9037-6DBD6B79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50715" y="15218836"/>
          <a:ext cx="6394278" cy="4593164"/>
        </a:xfrm>
        <a:prstGeom prst="rect">
          <a:avLst/>
        </a:prstGeom>
      </xdr:spPr>
    </xdr:pic>
    <xdr:clientData/>
  </xdr:twoCellAnchor>
  <xdr:twoCellAnchor editAs="oneCell">
    <xdr:from>
      <xdr:col>17</xdr:col>
      <xdr:colOff>445254</xdr:colOff>
      <xdr:row>67</xdr:row>
      <xdr:rowOff>389316</xdr:rowOff>
    </xdr:from>
    <xdr:to>
      <xdr:col>24</xdr:col>
      <xdr:colOff>699351</xdr:colOff>
      <xdr:row>84</xdr:row>
      <xdr:rowOff>199571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546FA6-F5A1-5C46-BFA3-2C977B4F6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64540" y="24936602"/>
          <a:ext cx="6477097" cy="4781398"/>
        </a:xfrm>
        <a:prstGeom prst="rect">
          <a:avLst/>
        </a:prstGeom>
      </xdr:spPr>
    </xdr:pic>
    <xdr:clientData/>
  </xdr:twoCellAnchor>
  <xdr:twoCellAnchor editAs="oneCell">
    <xdr:from>
      <xdr:col>17</xdr:col>
      <xdr:colOff>437694</xdr:colOff>
      <xdr:row>41</xdr:row>
      <xdr:rowOff>196549</xdr:rowOff>
    </xdr:from>
    <xdr:to>
      <xdr:col>24</xdr:col>
      <xdr:colOff>376229</xdr:colOff>
      <xdr:row>54</xdr:row>
      <xdr:rowOff>54427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31AC6B-A7B7-DB46-B308-21D6CF84D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6980" y="15182549"/>
          <a:ext cx="6161535" cy="4575022"/>
        </a:xfrm>
        <a:prstGeom prst="rect">
          <a:avLst/>
        </a:prstGeom>
      </xdr:spPr>
    </xdr:pic>
    <xdr:clientData/>
  </xdr:twoCellAnchor>
  <xdr:twoCellAnchor editAs="oneCell">
    <xdr:from>
      <xdr:col>10</xdr:col>
      <xdr:colOff>1200449</xdr:colOff>
      <xdr:row>54</xdr:row>
      <xdr:rowOff>229807</xdr:rowOff>
    </xdr:from>
    <xdr:to>
      <xdr:col>16</xdr:col>
      <xdr:colOff>507998</xdr:colOff>
      <xdr:row>67</xdr:row>
      <xdr:rowOff>372635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A7BF28-FBEB-3246-BD15-9E666AEC1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08163" y="19932950"/>
          <a:ext cx="5784549" cy="4787399"/>
        </a:xfrm>
        <a:prstGeom prst="rect">
          <a:avLst/>
        </a:prstGeom>
      </xdr:spPr>
    </xdr:pic>
    <xdr:clientData/>
  </xdr:twoCellAnchor>
  <xdr:twoCellAnchor editAs="oneCell">
    <xdr:from>
      <xdr:col>17</xdr:col>
      <xdr:colOff>397631</xdr:colOff>
      <xdr:row>54</xdr:row>
      <xdr:rowOff>356054</xdr:rowOff>
    </xdr:from>
    <xdr:to>
      <xdr:col>23</xdr:col>
      <xdr:colOff>1147981</xdr:colOff>
      <xdr:row>67</xdr:row>
      <xdr:rowOff>471714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03F6A7-8EDD-344E-935C-ECBE6FE9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16917" y="20059197"/>
          <a:ext cx="5757778" cy="4760231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19</xdr:row>
      <xdr:rowOff>46864</xdr:rowOff>
    </xdr:from>
    <xdr:to>
      <xdr:col>7</xdr:col>
      <xdr:colOff>84667</xdr:colOff>
      <xdr:row>25</xdr:row>
      <xdr:rowOff>3542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1EA3DB2-39E3-D04E-9BB9-8755D1D8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7833" y="6883697"/>
          <a:ext cx="4995334" cy="2105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26</xdr:row>
      <xdr:rowOff>21166</xdr:rowOff>
    </xdr:from>
    <xdr:to>
      <xdr:col>8</xdr:col>
      <xdr:colOff>0</xdr:colOff>
      <xdr:row>38</xdr:row>
      <xdr:rowOff>338062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2F9497-D97E-764D-89D7-7A7E0860E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9000" y="9376833"/>
          <a:ext cx="5715000" cy="46863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84666</xdr:colOff>
      <xdr:row>59</xdr:row>
      <xdr:rowOff>169334</xdr:rowOff>
    </xdr:from>
    <xdr:to>
      <xdr:col>9</xdr:col>
      <xdr:colOff>1253066</xdr:colOff>
      <xdr:row>70</xdr:row>
      <xdr:rowOff>10205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899F8D-4EF8-3146-8226-91936BA1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0166" y="21505334"/>
          <a:ext cx="7772400" cy="378089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72</xdr:row>
      <xdr:rowOff>105835</xdr:rowOff>
    </xdr:from>
    <xdr:to>
      <xdr:col>9</xdr:col>
      <xdr:colOff>1210734</xdr:colOff>
      <xdr:row>92</xdr:row>
      <xdr:rowOff>188551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32015F8-1B45-F94A-8635-FCC037E54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7834" y="26119668"/>
          <a:ext cx="7772400" cy="53955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250975</xdr:colOff>
      <xdr:row>1</xdr:row>
      <xdr:rowOff>159507</xdr:rowOff>
    </xdr:from>
    <xdr:to>
      <xdr:col>11</xdr:col>
      <xdr:colOff>287756</xdr:colOff>
      <xdr:row>20</xdr:row>
      <xdr:rowOff>10584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44A49E-FFCE-4840-9B0B-E0E758D5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975" y="461132"/>
          <a:ext cx="7466281" cy="5677202"/>
        </a:xfrm>
        <a:prstGeom prst="rect">
          <a:avLst/>
        </a:prstGeom>
      </xdr:spPr>
    </xdr:pic>
    <xdr:clientData/>
  </xdr:twoCellAnchor>
  <xdr:twoCellAnchor editAs="oneCell">
    <xdr:from>
      <xdr:col>2</xdr:col>
      <xdr:colOff>238881</xdr:colOff>
      <xdr:row>20</xdr:row>
      <xdr:rowOff>119439</xdr:rowOff>
    </xdr:from>
    <xdr:to>
      <xdr:col>11</xdr:col>
      <xdr:colOff>181428</xdr:colOff>
      <xdr:row>41</xdr:row>
      <xdr:rowOff>17939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BDF6AD-5EA8-1D41-A2FA-CD6039843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8024" y="6142868"/>
          <a:ext cx="7453690" cy="5670952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508000</xdr:colOff>
      <xdr:row>13</xdr:row>
      <xdr:rowOff>235859</xdr:rowOff>
    </xdr:from>
    <xdr:to>
      <xdr:col>41</xdr:col>
      <xdr:colOff>344715</xdr:colOff>
      <xdr:row>28</xdr:row>
      <xdr:rowOff>248648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C781FC-E9AC-F141-A638-642FF15D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44714" y="4390573"/>
          <a:ext cx="7565572" cy="4094932"/>
        </a:xfrm>
        <a:prstGeom prst="rect">
          <a:avLst/>
        </a:prstGeom>
      </xdr:spPr>
    </xdr:pic>
    <xdr:clientData/>
  </xdr:twoCellAnchor>
  <xdr:twoCellAnchor editAs="oneCell">
    <xdr:from>
      <xdr:col>32</xdr:col>
      <xdr:colOff>435428</xdr:colOff>
      <xdr:row>29</xdr:row>
      <xdr:rowOff>254001</xdr:rowOff>
    </xdr:from>
    <xdr:to>
      <xdr:col>41</xdr:col>
      <xdr:colOff>272143</xdr:colOff>
      <xdr:row>45</xdr:row>
      <xdr:rowOff>82338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3C46A0-AEBF-BA46-A54B-159B79665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72142" y="8763001"/>
          <a:ext cx="7565572" cy="4094932"/>
        </a:xfrm>
        <a:prstGeom prst="rect">
          <a:avLst/>
        </a:prstGeom>
      </xdr:spPr>
    </xdr:pic>
    <xdr:clientData/>
  </xdr:twoCellAnchor>
  <xdr:twoCellAnchor editAs="oneCell">
    <xdr:from>
      <xdr:col>32</xdr:col>
      <xdr:colOff>453573</xdr:colOff>
      <xdr:row>45</xdr:row>
      <xdr:rowOff>181429</xdr:rowOff>
    </xdr:from>
    <xdr:to>
      <xdr:col>41</xdr:col>
      <xdr:colOff>254000</xdr:colOff>
      <xdr:row>63</xdr:row>
      <xdr:rowOff>11291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3CCE4-0472-CF4B-8469-FB70E5D2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90287" y="12935858"/>
          <a:ext cx="7529284" cy="4075290"/>
        </a:xfrm>
        <a:prstGeom prst="rect">
          <a:avLst/>
        </a:prstGeom>
      </xdr:spPr>
    </xdr:pic>
    <xdr:clientData/>
  </xdr:twoCellAnchor>
  <xdr:oneCellAnchor>
    <xdr:from>
      <xdr:col>51</xdr:col>
      <xdr:colOff>365880</xdr:colOff>
      <xdr:row>53</xdr:row>
      <xdr:rowOff>151191</xdr:rowOff>
    </xdr:from>
    <xdr:ext cx="8091714" cy="4379710"/>
    <xdr:pic>
      <xdr:nvPicPr>
        <xdr:cNvPr id="15" name="Picture 14">
          <a:extLst>
            <a:ext uri="{FF2B5EF4-FFF2-40B4-BE49-F238E27FC236}">
              <a16:creationId xmlns:a16="http://schemas.microsoft.com/office/drawing/2014/main" id="{C273984F-C55A-214B-88D0-28B87834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86880" y="14840858"/>
          <a:ext cx="8091714" cy="4379710"/>
        </a:xfrm>
        <a:prstGeom prst="rect">
          <a:avLst/>
        </a:prstGeom>
      </xdr:spPr>
    </xdr:pic>
    <xdr:clientData/>
  </xdr:oneCellAnchor>
  <xdr:oneCellAnchor>
    <xdr:from>
      <xdr:col>51</xdr:col>
      <xdr:colOff>396119</xdr:colOff>
      <xdr:row>35</xdr:row>
      <xdr:rowOff>244929</xdr:rowOff>
    </xdr:from>
    <xdr:ext cx="7977703" cy="4318001"/>
    <xdr:pic>
      <xdr:nvPicPr>
        <xdr:cNvPr id="16" name="Picture 15">
          <a:extLst>
            <a:ext uri="{FF2B5EF4-FFF2-40B4-BE49-F238E27FC236}">
              <a16:creationId xmlns:a16="http://schemas.microsoft.com/office/drawing/2014/main" id="{F2E145CB-0196-D849-92CD-9334468F5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17119" y="10510762"/>
          <a:ext cx="7977703" cy="4318001"/>
        </a:xfrm>
        <a:prstGeom prst="rect">
          <a:avLst/>
        </a:prstGeom>
      </xdr:spPr>
    </xdr:pic>
    <xdr:clientData/>
  </xdr:oneCellAnchor>
  <xdr:oneCellAnchor>
    <xdr:from>
      <xdr:col>51</xdr:col>
      <xdr:colOff>314475</xdr:colOff>
      <xdr:row>18</xdr:row>
      <xdr:rowOff>169333</xdr:rowOff>
    </xdr:from>
    <xdr:ext cx="8111781" cy="4390572"/>
    <xdr:pic>
      <xdr:nvPicPr>
        <xdr:cNvPr id="17" name="Picture 16">
          <a:extLst>
            <a:ext uri="{FF2B5EF4-FFF2-40B4-BE49-F238E27FC236}">
              <a16:creationId xmlns:a16="http://schemas.microsoft.com/office/drawing/2014/main" id="{42D06D2E-62F4-7748-B95B-ED7B48F4C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35475" y="5736166"/>
          <a:ext cx="8111781" cy="4390572"/>
        </a:xfrm>
        <a:prstGeom prst="rect">
          <a:avLst/>
        </a:prstGeom>
      </xdr:spPr>
    </xdr:pic>
    <xdr:clientData/>
  </xdr:oneCellAnchor>
  <xdr:oneCellAnchor>
    <xdr:from>
      <xdr:col>51</xdr:col>
      <xdr:colOff>435427</xdr:colOff>
      <xdr:row>3</xdr:row>
      <xdr:rowOff>54429</xdr:rowOff>
    </xdr:from>
    <xdr:ext cx="7977701" cy="4318000"/>
    <xdr:pic>
      <xdr:nvPicPr>
        <xdr:cNvPr id="18" name="Picture 17">
          <a:extLst>
            <a:ext uri="{FF2B5EF4-FFF2-40B4-BE49-F238E27FC236}">
              <a16:creationId xmlns:a16="http://schemas.microsoft.com/office/drawing/2014/main" id="{217AFFF7-F931-BD4B-90A6-ED64904A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72141" y="9416143"/>
          <a:ext cx="7977701" cy="4318000"/>
        </a:xfrm>
        <a:prstGeom prst="rect">
          <a:avLst/>
        </a:prstGeom>
      </xdr:spPr>
    </xdr:pic>
    <xdr:clientData/>
  </xdr:oneCellAnchor>
  <xdr:twoCellAnchor editAs="oneCell">
    <xdr:from>
      <xdr:col>41</xdr:col>
      <xdr:colOff>381000</xdr:colOff>
      <xdr:row>14</xdr:row>
      <xdr:rowOff>1</xdr:rowOff>
    </xdr:from>
    <xdr:to>
      <xdr:col>50</xdr:col>
      <xdr:colOff>723900</xdr:colOff>
      <xdr:row>29</xdr:row>
      <xdr:rowOff>79380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5DB8B39-18C1-4C42-8FD8-5D35B2033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47000" y="4423834"/>
          <a:ext cx="7772400" cy="4206879"/>
        </a:xfrm>
        <a:prstGeom prst="rect">
          <a:avLst/>
        </a:prstGeom>
      </xdr:spPr>
    </xdr:pic>
    <xdr:clientData/>
  </xdr:twoCellAnchor>
  <xdr:twoCellAnchor editAs="oneCell">
    <xdr:from>
      <xdr:col>41</xdr:col>
      <xdr:colOff>508001</xdr:colOff>
      <xdr:row>29</xdr:row>
      <xdr:rowOff>148167</xdr:rowOff>
    </xdr:from>
    <xdr:to>
      <xdr:col>51</xdr:col>
      <xdr:colOff>25401</xdr:colOff>
      <xdr:row>45</xdr:row>
      <xdr:rowOff>79380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08EA7C-D124-7843-A713-70BBC61C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1" y="8699500"/>
          <a:ext cx="7772400" cy="4206879"/>
        </a:xfrm>
        <a:prstGeom prst="rect">
          <a:avLst/>
        </a:prstGeom>
      </xdr:spPr>
    </xdr:pic>
    <xdr:clientData/>
  </xdr:twoCellAnchor>
  <xdr:twoCellAnchor editAs="oneCell">
    <xdr:from>
      <xdr:col>41</xdr:col>
      <xdr:colOff>508000</xdr:colOff>
      <xdr:row>45</xdr:row>
      <xdr:rowOff>127001</xdr:rowOff>
    </xdr:from>
    <xdr:to>
      <xdr:col>51</xdr:col>
      <xdr:colOff>25400</xdr:colOff>
      <xdr:row>63</xdr:row>
      <xdr:rowOff>107871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BBB374-9964-F74C-A442-BDA3D815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0" y="12954001"/>
          <a:ext cx="7772400" cy="4171870"/>
        </a:xfrm>
        <a:prstGeom prst="rect">
          <a:avLst/>
        </a:prstGeom>
      </xdr:spPr>
    </xdr:pic>
    <xdr:clientData/>
  </xdr:twoCellAnchor>
  <xdr:twoCellAnchor editAs="oneCell">
    <xdr:from>
      <xdr:col>61</xdr:col>
      <xdr:colOff>529167</xdr:colOff>
      <xdr:row>3</xdr:row>
      <xdr:rowOff>84667</xdr:rowOff>
    </xdr:from>
    <xdr:to>
      <xdr:col>71</xdr:col>
      <xdr:colOff>46567</xdr:colOff>
      <xdr:row>18</xdr:row>
      <xdr:rowOff>37046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E2E47A-F0A7-4342-B592-7CD0101C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05167" y="1397000"/>
          <a:ext cx="7772400" cy="4206879"/>
        </a:xfrm>
        <a:prstGeom prst="rect">
          <a:avLst/>
        </a:prstGeom>
      </xdr:spPr>
    </xdr:pic>
    <xdr:clientData/>
  </xdr:twoCellAnchor>
  <xdr:twoCellAnchor editAs="oneCell">
    <xdr:from>
      <xdr:col>61</xdr:col>
      <xdr:colOff>529167</xdr:colOff>
      <xdr:row>36</xdr:row>
      <xdr:rowOff>42333</xdr:rowOff>
    </xdr:from>
    <xdr:to>
      <xdr:col>71</xdr:col>
      <xdr:colOff>46567</xdr:colOff>
      <xdr:row>53</xdr:row>
      <xdr:rowOff>58212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4FC80-E67C-B24E-8270-CD23350B2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05167" y="10583333"/>
          <a:ext cx="7772400" cy="4206879"/>
        </a:xfrm>
        <a:prstGeom prst="rect">
          <a:avLst/>
        </a:prstGeom>
      </xdr:spPr>
    </xdr:pic>
    <xdr:clientData/>
  </xdr:twoCellAnchor>
  <xdr:twoCellAnchor editAs="oneCell">
    <xdr:from>
      <xdr:col>61</xdr:col>
      <xdr:colOff>529166</xdr:colOff>
      <xdr:row>18</xdr:row>
      <xdr:rowOff>127001</xdr:rowOff>
    </xdr:from>
    <xdr:to>
      <xdr:col>71</xdr:col>
      <xdr:colOff>46566</xdr:colOff>
      <xdr:row>33</xdr:row>
      <xdr:rowOff>185213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751F03D-419C-6B4B-B65E-8F3EA0414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05166" y="5693834"/>
          <a:ext cx="7772400" cy="4206879"/>
        </a:xfrm>
        <a:prstGeom prst="rect">
          <a:avLst/>
        </a:prstGeom>
      </xdr:spPr>
    </xdr:pic>
    <xdr:clientData/>
  </xdr:twoCellAnchor>
  <xdr:twoCellAnchor editAs="oneCell">
    <xdr:from>
      <xdr:col>61</xdr:col>
      <xdr:colOff>465666</xdr:colOff>
      <xdr:row>53</xdr:row>
      <xdr:rowOff>148167</xdr:rowOff>
    </xdr:from>
    <xdr:to>
      <xdr:col>71</xdr:col>
      <xdr:colOff>176443</xdr:colOff>
      <xdr:row>72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2C12081-A7BB-8E42-9DA4-878D70887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041666" y="14880167"/>
          <a:ext cx="7965777" cy="42756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775909</xdr:colOff>
      <xdr:row>1</xdr:row>
      <xdr:rowOff>100389</xdr:rowOff>
    </xdr:from>
    <xdr:to>
      <xdr:col>9</xdr:col>
      <xdr:colOff>430361</xdr:colOff>
      <xdr:row>20</xdr:row>
      <xdr:rowOff>90713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C6EDB9-CE80-094E-BD1C-41BC858F3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09" y="408818"/>
          <a:ext cx="7165595" cy="5396895"/>
        </a:xfrm>
        <a:prstGeom prst="rect">
          <a:avLst/>
        </a:prstGeom>
      </xdr:spPr>
    </xdr:pic>
    <xdr:clientData/>
  </xdr:twoCellAnchor>
  <xdr:twoCellAnchor editAs="oneCell">
    <xdr:from>
      <xdr:col>9</xdr:col>
      <xdr:colOff>444499</xdr:colOff>
      <xdr:row>1</xdr:row>
      <xdr:rowOff>114148</xdr:rowOff>
    </xdr:from>
    <xdr:to>
      <xdr:col>18</xdr:col>
      <xdr:colOff>144441</xdr:colOff>
      <xdr:row>20</xdr:row>
      <xdr:rowOff>72571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2B02B6-AE0A-6644-9E95-102E7523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5642" y="422577"/>
          <a:ext cx="7211085" cy="5364994"/>
        </a:xfrm>
        <a:prstGeom prst="rect">
          <a:avLst/>
        </a:prstGeom>
      </xdr:spPr>
    </xdr:pic>
    <xdr:clientData/>
  </xdr:twoCellAnchor>
  <xdr:twoCellAnchor editAs="oneCell">
    <xdr:from>
      <xdr:col>0</xdr:col>
      <xdr:colOff>589644</xdr:colOff>
      <xdr:row>19</xdr:row>
      <xdr:rowOff>183695</xdr:rowOff>
    </xdr:from>
    <xdr:to>
      <xdr:col>9</xdr:col>
      <xdr:colOff>459861</xdr:colOff>
      <xdr:row>38</xdr:row>
      <xdr:rowOff>45356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E2D488-52F3-D147-97FA-5763A1920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9644" y="5771695"/>
          <a:ext cx="7299717" cy="5529036"/>
        </a:xfrm>
        <a:prstGeom prst="rect">
          <a:avLst/>
        </a:prstGeom>
      </xdr:spPr>
    </xdr:pic>
    <xdr:clientData/>
  </xdr:twoCellAnchor>
  <xdr:twoCellAnchor editAs="oneCell">
    <xdr:from>
      <xdr:col>9</xdr:col>
      <xdr:colOff>553356</xdr:colOff>
      <xdr:row>19</xdr:row>
      <xdr:rowOff>172356</xdr:rowOff>
    </xdr:from>
    <xdr:to>
      <xdr:col>18</xdr:col>
      <xdr:colOff>222023</xdr:colOff>
      <xdr:row>37</xdr:row>
      <xdr:rowOff>163286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AF0BC4-60E2-0745-A545-C29C02997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4499" y="5869213"/>
          <a:ext cx="7179810" cy="53612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D619-3927-1545-8D67-57B0D2A5C465}">
  <sheetPr>
    <tabColor theme="7" tint="0.59999389629810485"/>
  </sheetPr>
  <dimension ref="A1:I18"/>
  <sheetViews>
    <sheetView zoomScale="110" zoomScaleNormal="110" workbookViewId="0">
      <selection activeCell="M32" sqref="M32"/>
    </sheetView>
  </sheetViews>
  <sheetFormatPr baseColWidth="10" defaultRowHeight="16" x14ac:dyDescent="0.2"/>
  <cols>
    <col min="1" max="1" width="3.33203125" style="87" customWidth="1"/>
    <col min="2" max="2" width="2.83203125" style="27" customWidth="1"/>
    <col min="4" max="4" width="7.5" customWidth="1"/>
    <col min="5" max="5" width="13.33203125" customWidth="1"/>
    <col min="7" max="7" width="17.83203125" customWidth="1"/>
    <col min="8" max="8" width="24" customWidth="1"/>
  </cols>
  <sheetData>
    <row r="1" spans="1:9" s="89" customFormat="1" x14ac:dyDescent="0.2">
      <c r="A1" s="88"/>
      <c r="B1" s="88"/>
      <c r="C1" s="88"/>
      <c r="D1" s="88"/>
      <c r="E1" s="88"/>
      <c r="F1" s="88"/>
      <c r="G1" s="88"/>
      <c r="H1" s="88"/>
      <c r="I1" s="88"/>
    </row>
    <row r="2" spans="1:9" x14ac:dyDescent="0.2">
      <c r="A2" s="86"/>
      <c r="B2" s="84"/>
      <c r="C2" s="11"/>
      <c r="D2" s="11"/>
      <c r="E2" s="11"/>
      <c r="F2" s="11"/>
      <c r="G2" s="11"/>
      <c r="H2" s="11"/>
      <c r="I2" s="11"/>
    </row>
    <row r="3" spans="1:9" x14ac:dyDescent="0.2">
      <c r="A3" s="86"/>
      <c r="B3" s="84"/>
      <c r="C3" s="11"/>
      <c r="D3" s="11"/>
      <c r="E3" s="11"/>
      <c r="F3" s="11"/>
      <c r="G3" s="11"/>
      <c r="H3" s="11"/>
      <c r="I3" s="11"/>
    </row>
    <row r="4" spans="1:9" ht="31" x14ac:dyDescent="0.35">
      <c r="A4" s="86"/>
      <c r="B4" s="84"/>
      <c r="C4" s="85" t="s">
        <v>117</v>
      </c>
      <c r="D4" s="11"/>
      <c r="E4" s="11"/>
      <c r="F4" s="11"/>
      <c r="G4" s="11"/>
      <c r="H4" s="11"/>
      <c r="I4" s="11"/>
    </row>
    <row r="5" spans="1:9" x14ac:dyDescent="0.2">
      <c r="A5" s="86"/>
      <c r="B5" s="84"/>
      <c r="C5" s="11" t="s">
        <v>118</v>
      </c>
      <c r="D5" s="11"/>
      <c r="E5" s="84"/>
      <c r="F5" s="11"/>
      <c r="G5" s="11"/>
      <c r="H5" s="11"/>
      <c r="I5" s="11"/>
    </row>
    <row r="8" spans="1:9" x14ac:dyDescent="0.2">
      <c r="C8" t="s">
        <v>111</v>
      </c>
    </row>
    <row r="9" spans="1:9" x14ac:dyDescent="0.2">
      <c r="C9" s="81">
        <v>1</v>
      </c>
      <c r="D9" s="9" t="s">
        <v>110</v>
      </c>
      <c r="E9" s="9" t="s">
        <v>112</v>
      </c>
      <c r="F9" s="9"/>
      <c r="G9" s="9"/>
      <c r="H9" s="10"/>
    </row>
    <row r="10" spans="1:9" x14ac:dyDescent="0.2">
      <c r="C10" s="82">
        <v>2</v>
      </c>
      <c r="D10" s="11" t="s">
        <v>108</v>
      </c>
      <c r="E10" s="11" t="s">
        <v>113</v>
      </c>
      <c r="F10" s="11"/>
      <c r="G10" s="11"/>
      <c r="H10" s="12"/>
    </row>
    <row r="11" spans="1:9" x14ac:dyDescent="0.2">
      <c r="C11" s="82">
        <v>3</v>
      </c>
      <c r="D11" s="11" t="s">
        <v>108</v>
      </c>
      <c r="E11" s="11" t="s">
        <v>114</v>
      </c>
      <c r="F11" s="11"/>
      <c r="G11" s="11"/>
      <c r="H11" s="12"/>
    </row>
    <row r="12" spans="1:9" x14ac:dyDescent="0.2">
      <c r="C12" s="82">
        <v>3.5</v>
      </c>
      <c r="D12" s="11" t="s">
        <v>109</v>
      </c>
      <c r="E12" s="11" t="s">
        <v>119</v>
      </c>
      <c r="F12" s="11"/>
      <c r="G12" s="11"/>
      <c r="H12" s="12"/>
    </row>
    <row r="13" spans="1:9" x14ac:dyDescent="0.2">
      <c r="C13" s="82">
        <v>4</v>
      </c>
      <c r="D13" s="11" t="s">
        <v>109</v>
      </c>
      <c r="E13" s="84" t="s">
        <v>115</v>
      </c>
      <c r="F13" s="11"/>
      <c r="G13" s="11"/>
      <c r="H13" s="12"/>
    </row>
    <row r="14" spans="1:9" x14ac:dyDescent="0.2">
      <c r="C14" s="83">
        <v>5</v>
      </c>
      <c r="D14" s="13" t="s">
        <v>110</v>
      </c>
      <c r="E14" s="13" t="s">
        <v>116</v>
      </c>
      <c r="F14" s="13"/>
      <c r="G14" s="13"/>
      <c r="H14" s="14"/>
    </row>
    <row r="18" spans="5:5" x14ac:dyDescent="0.2">
      <c r="E18" s="8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063A7-381E-C748-88D9-16CCDC159CD7}">
  <sheetPr>
    <tabColor theme="6" tint="0.59999389629810485"/>
  </sheetPr>
  <dimension ref="A1:Q51"/>
  <sheetViews>
    <sheetView zoomScale="80" zoomScaleNormal="80" workbookViewId="0">
      <selection activeCell="L42" sqref="L42"/>
    </sheetView>
  </sheetViews>
  <sheetFormatPr baseColWidth="10" defaultRowHeight="16" x14ac:dyDescent="0.2"/>
  <sheetData>
    <row r="1" spans="1:17" ht="44" customHeight="1" x14ac:dyDescent="0.3">
      <c r="A1" s="2" t="s">
        <v>57</v>
      </c>
    </row>
    <row r="2" spans="1:17" ht="21" x14ac:dyDescent="0.25">
      <c r="B2" s="4" t="s">
        <v>56</v>
      </c>
      <c r="Q2" s="4" t="s">
        <v>59</v>
      </c>
    </row>
    <row r="22" spans="2:17" ht="21" x14ac:dyDescent="0.25">
      <c r="B22" s="4" t="s">
        <v>58</v>
      </c>
      <c r="Q22" s="4" t="s">
        <v>60</v>
      </c>
    </row>
    <row r="40" spans="2:17" ht="21" x14ac:dyDescent="0.25">
      <c r="B40" s="1" t="s">
        <v>17</v>
      </c>
    </row>
    <row r="41" spans="2:17" ht="21" x14ac:dyDescent="0.25">
      <c r="B41" s="4" t="s">
        <v>6</v>
      </c>
    </row>
    <row r="42" spans="2:17" ht="21" x14ac:dyDescent="0.25">
      <c r="B42" s="4" t="s">
        <v>7</v>
      </c>
      <c r="Q42" s="4" t="s">
        <v>61</v>
      </c>
    </row>
    <row r="43" spans="2:17" ht="21" x14ac:dyDescent="0.25">
      <c r="B43" s="4" t="s">
        <v>8</v>
      </c>
    </row>
    <row r="44" spans="2:17" ht="21" x14ac:dyDescent="0.25">
      <c r="B44" s="4" t="s">
        <v>9</v>
      </c>
    </row>
    <row r="45" spans="2:17" ht="21" x14ac:dyDescent="0.25">
      <c r="B45" s="4" t="s">
        <v>10</v>
      </c>
    </row>
    <row r="46" spans="2:17" ht="21" x14ac:dyDescent="0.25">
      <c r="B46" s="4" t="s">
        <v>11</v>
      </c>
    </row>
    <row r="47" spans="2:17" ht="21" x14ac:dyDescent="0.25">
      <c r="B47" s="4" t="s">
        <v>12</v>
      </c>
    </row>
    <row r="48" spans="2:17" ht="21" x14ac:dyDescent="0.25">
      <c r="B48" s="4" t="s">
        <v>13</v>
      </c>
    </row>
    <row r="49" spans="2:2" ht="21" x14ac:dyDescent="0.25">
      <c r="B49" s="4" t="s">
        <v>14</v>
      </c>
    </row>
    <row r="50" spans="2:2" ht="21" x14ac:dyDescent="0.25">
      <c r="B50" s="4" t="s">
        <v>16</v>
      </c>
    </row>
    <row r="51" spans="2:2" ht="21" x14ac:dyDescent="0.25">
      <c r="B51" s="4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ECCC5-CFB0-6E41-B995-847A905E6F1F}">
  <dimension ref="A1:S72"/>
  <sheetViews>
    <sheetView zoomScale="90" zoomScaleNormal="90" workbookViewId="0">
      <selection activeCell="J2" sqref="J2"/>
    </sheetView>
  </sheetViews>
  <sheetFormatPr baseColWidth="10" defaultRowHeight="16" x14ac:dyDescent="0.2"/>
  <cols>
    <col min="12" max="25" width="10.83203125" customWidth="1"/>
  </cols>
  <sheetData>
    <row r="1" spans="1:19" ht="42" customHeight="1" x14ac:dyDescent="0.3">
      <c r="A1" s="2" t="s">
        <v>0</v>
      </c>
      <c r="M1" s="4" t="s">
        <v>1</v>
      </c>
      <c r="S1" s="4" t="s">
        <v>2</v>
      </c>
    </row>
    <row r="2" spans="1:19" ht="19" x14ac:dyDescent="0.25">
      <c r="F2" s="95" t="s">
        <v>121</v>
      </c>
    </row>
    <row r="3" spans="1:19" ht="21" x14ac:dyDescent="0.25">
      <c r="B3" s="4" t="s">
        <v>62</v>
      </c>
      <c r="F3" s="95" t="s">
        <v>122</v>
      </c>
    </row>
    <row r="26" spans="2:2" x14ac:dyDescent="0.2">
      <c r="B26" t="s">
        <v>96</v>
      </c>
    </row>
    <row r="40" spans="2:2" x14ac:dyDescent="0.2">
      <c r="B40" t="s">
        <v>97</v>
      </c>
    </row>
    <row r="65" spans="12:12" ht="19" x14ac:dyDescent="0.25">
      <c r="L65" s="5"/>
    </row>
    <row r="66" spans="12:12" ht="19" x14ac:dyDescent="0.25">
      <c r="L66" s="5"/>
    </row>
    <row r="67" spans="12:12" ht="19" x14ac:dyDescent="0.25">
      <c r="L67" s="5"/>
    </row>
    <row r="68" spans="12:12" ht="19" x14ac:dyDescent="0.25">
      <c r="L68" s="5"/>
    </row>
    <row r="69" spans="12:12" ht="19" x14ac:dyDescent="0.25">
      <c r="L69" s="5"/>
    </row>
    <row r="70" spans="12:12" ht="19" x14ac:dyDescent="0.25">
      <c r="L70" s="5"/>
    </row>
    <row r="71" spans="12:12" ht="19" x14ac:dyDescent="0.25">
      <c r="L71" s="5"/>
    </row>
    <row r="72" spans="12:12" ht="19" x14ac:dyDescent="0.25">
      <c r="L72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5D1C-1683-9844-AF61-3CCAC4E29956}">
  <dimension ref="A1:S47"/>
  <sheetViews>
    <sheetView zoomScale="90" zoomScaleNormal="90" workbookViewId="0">
      <selection activeCell="F1" sqref="F1:F3"/>
    </sheetView>
  </sheetViews>
  <sheetFormatPr baseColWidth="10" defaultRowHeight="16" x14ac:dyDescent="0.2"/>
  <sheetData>
    <row r="1" spans="1:19" ht="44" customHeight="1" x14ac:dyDescent="0.3">
      <c r="A1" s="2" t="s">
        <v>3</v>
      </c>
      <c r="F1" s="95" t="s">
        <v>121</v>
      </c>
      <c r="M1" s="4" t="s">
        <v>4</v>
      </c>
      <c r="S1" s="4" t="s">
        <v>5</v>
      </c>
    </row>
    <row r="2" spans="1:19" ht="19" x14ac:dyDescent="0.25">
      <c r="F2" s="95" t="s">
        <v>120</v>
      </c>
    </row>
    <row r="3" spans="1:19" ht="21" x14ac:dyDescent="0.25">
      <c r="B3" s="4" t="s">
        <v>63</v>
      </c>
      <c r="F3" s="95" t="s">
        <v>122</v>
      </c>
    </row>
    <row r="26" spans="2:2" x14ac:dyDescent="0.2">
      <c r="B26" t="s">
        <v>96</v>
      </c>
    </row>
    <row r="47" spans="2:2" x14ac:dyDescent="0.2">
      <c r="B47" t="s">
        <v>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49D8-DF31-C842-B2C7-592642F895AB}">
  <sheetPr>
    <tabColor theme="8" tint="0.79998168889431442"/>
  </sheetPr>
  <dimension ref="A1:BO89"/>
  <sheetViews>
    <sheetView topLeftCell="J54" zoomScale="50" zoomScaleNormal="50" workbookViewId="0">
      <selection activeCell="AY66" sqref="AY66"/>
    </sheetView>
  </sheetViews>
  <sheetFormatPr baseColWidth="10" defaultRowHeight="19" outlineLevelCol="1" x14ac:dyDescent="0.25"/>
  <cols>
    <col min="1" max="9" width="10.83203125" style="27"/>
    <col min="10" max="10" width="21" style="27" customWidth="1"/>
    <col min="11" max="11" width="30.1640625" style="27" customWidth="1"/>
    <col min="12" max="23" width="10.83203125" style="27"/>
    <col min="24" max="24" width="15.83203125" style="27" customWidth="1"/>
    <col min="25" max="25" width="10" style="27" customWidth="1"/>
    <col min="26" max="26" width="14.83203125" style="73" customWidth="1"/>
    <col min="27" max="30" width="10.83203125" style="29" hidden="1" customWidth="1" outlineLevel="1"/>
    <col min="31" max="31" width="13.6640625" style="29" hidden="1" customWidth="1" outlineLevel="1"/>
    <col min="32" max="32" width="10.83203125" style="29" hidden="1" customWidth="1" outlineLevel="1"/>
    <col min="33" max="33" width="7.5" style="27" customWidth="1" collapsed="1"/>
    <col min="34" max="34" width="12" style="27" hidden="1" customWidth="1" outlineLevel="1"/>
    <col min="35" max="36" width="12.5" style="27" hidden="1" customWidth="1" outlineLevel="1"/>
    <col min="37" max="40" width="10.83203125" style="27" hidden="1" customWidth="1" outlineLevel="1"/>
    <col min="41" max="41" width="14" style="27" hidden="1" customWidth="1" outlineLevel="1"/>
    <col min="42" max="42" width="13.83203125" style="27" hidden="1" customWidth="1" outlineLevel="1"/>
    <col min="43" max="43" width="13.33203125" style="27" hidden="1" customWidth="1" outlineLevel="1"/>
    <col min="44" max="44" width="10.83203125" style="27" hidden="1" customWidth="1" outlineLevel="1"/>
    <col min="45" max="45" width="11.6640625" style="27" customWidth="1" collapsed="1"/>
    <col min="46" max="46" width="13.6640625" style="29" customWidth="1"/>
    <col min="47" max="47" width="9.83203125" style="29" customWidth="1"/>
    <col min="48" max="48" width="13.83203125" style="29" customWidth="1"/>
    <col min="49" max="49" width="12" style="29" customWidth="1"/>
    <col min="50" max="50" width="9.83203125" style="29" customWidth="1"/>
    <col min="51" max="51" width="14.33203125" style="29" customWidth="1"/>
    <col min="52" max="52" width="12.1640625" style="29" customWidth="1"/>
    <col min="53" max="53" width="11.33203125" style="29" customWidth="1"/>
    <col min="54" max="54" width="14.33203125" style="29" customWidth="1"/>
    <col min="55" max="55" width="14.5" style="27" customWidth="1"/>
    <col min="56" max="58" width="9.83203125" style="27" customWidth="1"/>
    <col min="59" max="59" width="10.83203125" style="27"/>
  </cols>
  <sheetData>
    <row r="1" spans="1:67" ht="29" x14ac:dyDescent="0.35">
      <c r="A1" s="60" t="s">
        <v>0</v>
      </c>
      <c r="M1" s="61" t="s">
        <v>1</v>
      </c>
      <c r="N1" s="61"/>
      <c r="O1" s="61"/>
      <c r="P1" s="61"/>
      <c r="Q1" s="61"/>
      <c r="R1" s="61"/>
      <c r="S1" s="61" t="s">
        <v>2</v>
      </c>
      <c r="Z1" s="62" t="s">
        <v>22</v>
      </c>
      <c r="AH1" s="29" t="s">
        <v>31</v>
      </c>
      <c r="AI1" s="29" t="s">
        <v>32</v>
      </c>
      <c r="AJ1" s="29" t="s">
        <v>33</v>
      </c>
      <c r="AK1" s="29" t="s">
        <v>34</v>
      </c>
      <c r="AL1" s="29" t="s">
        <v>35</v>
      </c>
      <c r="AM1" s="29" t="s">
        <v>36</v>
      </c>
      <c r="AN1" s="29" t="s">
        <v>37</v>
      </c>
      <c r="AO1" s="29" t="s">
        <v>38</v>
      </c>
      <c r="AP1" s="29" t="s">
        <v>39</v>
      </c>
      <c r="AQ1" s="29" t="s">
        <v>40</v>
      </c>
      <c r="AR1" s="29" t="s">
        <v>70</v>
      </c>
      <c r="BI1" s="4"/>
      <c r="BO1" s="4"/>
    </row>
    <row r="2" spans="1:67" s="8" customFormat="1" ht="29" customHeight="1" x14ac:dyDescent="0.3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63"/>
      <c r="Z2" s="31"/>
      <c r="AA2" s="32" t="s">
        <v>18</v>
      </c>
      <c r="AB2" s="31" t="s">
        <v>19</v>
      </c>
      <c r="AC2" s="31" t="s">
        <v>20</v>
      </c>
      <c r="AD2" s="31" t="s">
        <v>21</v>
      </c>
      <c r="AE2" s="31" t="s">
        <v>45</v>
      </c>
      <c r="AF2" s="31" t="s">
        <v>46</v>
      </c>
      <c r="AG2" s="33"/>
      <c r="AH2" s="34" t="s">
        <v>47</v>
      </c>
      <c r="AI2" s="31" t="s">
        <v>48</v>
      </c>
      <c r="AJ2" s="31" t="s">
        <v>49</v>
      </c>
      <c r="AK2" s="31" t="s">
        <v>50</v>
      </c>
      <c r="AL2" s="31" t="s">
        <v>51</v>
      </c>
      <c r="AM2" s="34" t="s">
        <v>69</v>
      </c>
      <c r="AN2" s="31" t="s">
        <v>52</v>
      </c>
      <c r="AO2" s="34" t="s">
        <v>53</v>
      </c>
      <c r="AP2" s="34" t="s">
        <v>54</v>
      </c>
      <c r="AQ2" s="34" t="s">
        <v>55</v>
      </c>
      <c r="AR2" s="34" t="s">
        <v>71</v>
      </c>
      <c r="AS2" s="33"/>
      <c r="AT2" s="60" t="s">
        <v>78</v>
      </c>
      <c r="AU2" s="29"/>
      <c r="AV2" s="29"/>
      <c r="AW2" s="29"/>
      <c r="AX2" s="29"/>
      <c r="AY2" s="29"/>
      <c r="AZ2" s="29"/>
      <c r="BA2" s="29"/>
      <c r="BB2" s="29"/>
      <c r="BC2" s="27"/>
      <c r="BD2" s="27"/>
      <c r="BE2" s="27"/>
      <c r="BF2" s="27"/>
      <c r="BG2" s="27"/>
      <c r="BH2"/>
    </row>
    <row r="3" spans="1:67" ht="28" customHeight="1" x14ac:dyDescent="0.3">
      <c r="B3" s="61" t="s">
        <v>62</v>
      </c>
      <c r="Z3" s="101" t="s">
        <v>41</v>
      </c>
      <c r="AA3" s="30">
        <v>-2.5409999999999999E-2</v>
      </c>
      <c r="AB3" s="30">
        <v>0.32629999999999998</v>
      </c>
      <c r="AC3" s="30">
        <v>-0.54991000000000001</v>
      </c>
      <c r="AD3" s="30">
        <v>-0.76175999999999999</v>
      </c>
      <c r="AE3" s="30">
        <v>-6.0170000000000001E-2</v>
      </c>
      <c r="AF3" s="30">
        <v>1.3243</v>
      </c>
      <c r="AG3" s="30" t="s">
        <v>23</v>
      </c>
      <c r="AH3" s="30">
        <v>100</v>
      </c>
      <c r="AI3" s="30">
        <v>100</v>
      </c>
      <c r="AJ3" s="30">
        <v>0.25</v>
      </c>
      <c r="AK3" s="30">
        <v>100</v>
      </c>
      <c r="AL3" s="30">
        <v>0.02</v>
      </c>
      <c r="AM3" s="30">
        <v>0.2</v>
      </c>
      <c r="AN3" s="30">
        <v>0.1</v>
      </c>
      <c r="AO3" s="35" t="s">
        <v>65</v>
      </c>
      <c r="AP3" s="36">
        <v>0</v>
      </c>
      <c r="AQ3" s="35" t="s">
        <v>65</v>
      </c>
      <c r="AR3" s="30">
        <f>AM3</f>
        <v>0.2</v>
      </c>
      <c r="AS3" s="30"/>
      <c r="AT3" s="28" t="str">
        <f>AM2</f>
        <v>Risk-neutural Volatility</v>
      </c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8"/>
    </row>
    <row r="4" spans="1:67" ht="28" customHeight="1" x14ac:dyDescent="0.25">
      <c r="Z4" s="102"/>
      <c r="AA4" s="30">
        <v>-3.7539999999999997E-2</v>
      </c>
      <c r="AB4" s="30">
        <v>0.33809</v>
      </c>
      <c r="AC4" s="30">
        <v>-0.59731999999999996</v>
      </c>
      <c r="AD4" s="30">
        <v>-0.83006999999999997</v>
      </c>
      <c r="AE4" s="30">
        <v>-0.19685</v>
      </c>
      <c r="AF4" s="30">
        <v>1.44709</v>
      </c>
      <c r="AG4" s="30" t="s">
        <v>24</v>
      </c>
      <c r="AH4" s="30">
        <v>100</v>
      </c>
      <c r="AI4" s="30">
        <v>100</v>
      </c>
      <c r="AJ4" s="30">
        <v>0.25</v>
      </c>
      <c r="AK4" s="30">
        <v>100</v>
      </c>
      <c r="AL4" s="30">
        <v>0.02</v>
      </c>
      <c r="AM4" s="30">
        <v>0.2</v>
      </c>
      <c r="AN4" s="30">
        <v>0.1</v>
      </c>
      <c r="AO4" s="35" t="s">
        <v>65</v>
      </c>
      <c r="AP4" s="30">
        <v>5.0000000000000001E-3</v>
      </c>
      <c r="AQ4" s="35" t="s">
        <v>65</v>
      </c>
      <c r="AR4" s="30">
        <f t="shared" ref="AR4:AR10" si="0">AM4</f>
        <v>0.2</v>
      </c>
      <c r="AS4" s="30"/>
      <c r="AT4" s="65"/>
      <c r="AU4" s="100" t="s">
        <v>72</v>
      </c>
      <c r="AV4" s="100"/>
      <c r="AW4" s="100"/>
      <c r="AX4" s="100"/>
      <c r="AY4" s="100" t="s">
        <v>73</v>
      </c>
      <c r="AZ4" s="100"/>
      <c r="BA4" s="100"/>
      <c r="BB4" s="100"/>
      <c r="BC4" s="98" t="s">
        <v>74</v>
      </c>
      <c r="BD4" s="100"/>
      <c r="BE4" s="100"/>
      <c r="BF4" s="100"/>
      <c r="BG4" s="30"/>
    </row>
    <row r="5" spans="1:67" ht="28" customHeight="1" x14ac:dyDescent="0.25">
      <c r="Z5" s="102"/>
      <c r="AA5" s="30">
        <v>-0.20272000000000001</v>
      </c>
      <c r="AB5" s="30">
        <v>0.34816999999999998</v>
      </c>
      <c r="AC5" s="30">
        <v>-0.81047999999999998</v>
      </c>
      <c r="AD5" s="30">
        <v>-1.03867</v>
      </c>
      <c r="AE5" s="30">
        <v>-0.42435</v>
      </c>
      <c r="AF5" s="30">
        <v>1.5671200000000001</v>
      </c>
      <c r="AG5" s="30" t="s">
        <v>25</v>
      </c>
      <c r="AH5" s="30">
        <v>100</v>
      </c>
      <c r="AI5" s="30">
        <v>100</v>
      </c>
      <c r="AJ5" s="30">
        <v>0.25</v>
      </c>
      <c r="AK5" s="30">
        <v>100</v>
      </c>
      <c r="AL5" s="30">
        <v>0.02</v>
      </c>
      <c r="AM5" s="30">
        <v>0.2</v>
      </c>
      <c r="AN5" s="30">
        <v>0.1</v>
      </c>
      <c r="AO5" s="35" t="s">
        <v>65</v>
      </c>
      <c r="AP5" s="36">
        <v>0.05</v>
      </c>
      <c r="AQ5" s="35" t="s">
        <v>65</v>
      </c>
      <c r="AR5" s="30">
        <f t="shared" si="0"/>
        <v>0.2</v>
      </c>
      <c r="AS5" s="30"/>
      <c r="AT5" s="37"/>
      <c r="AU5" s="38">
        <v>0.1</v>
      </c>
      <c r="AV5" s="39">
        <v>0.2</v>
      </c>
      <c r="AW5" s="66">
        <v>0.3</v>
      </c>
      <c r="AX5" s="41">
        <v>0.4</v>
      </c>
      <c r="AY5" s="38">
        <v>0.1</v>
      </c>
      <c r="AZ5" s="39">
        <v>0.2</v>
      </c>
      <c r="BA5" s="66">
        <v>0.3</v>
      </c>
      <c r="BB5" s="41">
        <v>0.4</v>
      </c>
      <c r="BC5" s="66">
        <v>0.1</v>
      </c>
      <c r="BD5" s="66">
        <v>0.2</v>
      </c>
      <c r="BE5" s="66">
        <v>0.3</v>
      </c>
      <c r="BF5" s="41">
        <v>0.4</v>
      </c>
      <c r="BG5" s="30"/>
    </row>
    <row r="6" spans="1:67" ht="28" customHeight="1" x14ac:dyDescent="0.25">
      <c r="Z6" s="102"/>
      <c r="AA6" s="30">
        <v>-0.2087</v>
      </c>
      <c r="AB6" s="30">
        <v>0.93545999999999996</v>
      </c>
      <c r="AC6" s="30">
        <v>-1.83358</v>
      </c>
      <c r="AD6" s="30">
        <v>-2.4458500000000001</v>
      </c>
      <c r="AE6" s="30">
        <v>-0.48557</v>
      </c>
      <c r="AF6" s="30">
        <v>0.96184000000000003</v>
      </c>
      <c r="AG6" s="30" t="s">
        <v>26</v>
      </c>
      <c r="AH6" s="36">
        <v>10</v>
      </c>
      <c r="AI6" s="30">
        <v>100</v>
      </c>
      <c r="AJ6" s="30">
        <v>0.25</v>
      </c>
      <c r="AK6" s="30">
        <v>100</v>
      </c>
      <c r="AL6" s="30">
        <v>0.02</v>
      </c>
      <c r="AM6" s="30">
        <v>0.2</v>
      </c>
      <c r="AN6" s="30">
        <v>0.1</v>
      </c>
      <c r="AO6" s="35" t="s">
        <v>65</v>
      </c>
      <c r="AP6" s="30">
        <v>5.0000000000000001E-3</v>
      </c>
      <c r="AQ6" s="35" t="s">
        <v>65</v>
      </c>
      <c r="AR6" s="30">
        <f t="shared" si="0"/>
        <v>0.2</v>
      </c>
      <c r="AS6" s="30"/>
      <c r="AT6" s="42" t="s">
        <v>18</v>
      </c>
      <c r="AU6" s="43" cm="1">
        <f t="array" ref="AU6:AU11">TRANSPOSE(AA8:AF8)</f>
        <v>-4.0620000000000003E-2</v>
      </c>
      <c r="AV6" s="44">
        <f t="array" ref="AV6:AV11">TRANSPOSE(AA4:AF4)</f>
        <v>-3.7539999999999997E-2</v>
      </c>
      <c r="AW6" s="44">
        <f t="array" ref="AW6:AW11">TRANSPOSE(AA9:AF9)</f>
        <v>-4.6109999999999998E-2</v>
      </c>
      <c r="AX6" s="45">
        <f t="array" ref="AX6:AX11">TRANSPOSE(AA10:AF10)</f>
        <v>-6.0929999999999998E-2</v>
      </c>
      <c r="AY6" s="43" cm="1">
        <f t="array" ref="AY6:AY11">TRANSPOSE(AA18:AF18)</f>
        <v>-3.8440000000000002E-2</v>
      </c>
      <c r="AZ6" s="44">
        <f t="array" ref="AZ6:AZ11">TRANSPOSE(AA14:AF14)</f>
        <v>-4.215E-2</v>
      </c>
      <c r="BA6" s="44">
        <f t="array" ref="BA6:BA11">TRANSPOSE(AA19:AF19)</f>
        <v>-4.8759999999999998E-2</v>
      </c>
      <c r="BB6" s="45">
        <f t="array" ref="BB6:BB11">TRANSPOSE(AA20:AF20)</f>
        <v>-4.8419999999999998E-2</v>
      </c>
      <c r="BC6" s="44">
        <f>AU6-AY6</f>
        <v>-2.1800000000000014E-3</v>
      </c>
      <c r="BD6" s="44">
        <f t="shared" ref="BD6:BF6" si="1">AV6-AZ6</f>
        <v>4.610000000000003E-3</v>
      </c>
      <c r="BE6" s="44">
        <f t="shared" si="1"/>
        <v>2.6499999999999996E-3</v>
      </c>
      <c r="BF6" s="45">
        <f t="shared" si="1"/>
        <v>-1.251E-2</v>
      </c>
      <c r="BG6" s="30"/>
    </row>
    <row r="7" spans="1:67" ht="28" customHeight="1" x14ac:dyDescent="0.25">
      <c r="Z7" s="102"/>
      <c r="AA7" s="30">
        <v>-4.5760000000000002E-2</v>
      </c>
      <c r="AB7" s="30">
        <v>0.19977</v>
      </c>
      <c r="AC7" s="30">
        <v>-0.37497999999999998</v>
      </c>
      <c r="AD7" s="30">
        <v>-0.50553999999999999</v>
      </c>
      <c r="AE7" s="30">
        <v>-0.15714</v>
      </c>
      <c r="AF7" s="30">
        <v>1.6112</v>
      </c>
      <c r="AG7" s="30" t="s">
        <v>27</v>
      </c>
      <c r="AH7" s="36">
        <v>300</v>
      </c>
      <c r="AI7" s="30">
        <v>100</v>
      </c>
      <c r="AJ7" s="30">
        <v>0.25</v>
      </c>
      <c r="AK7" s="30">
        <v>100</v>
      </c>
      <c r="AL7" s="30">
        <v>0.02</v>
      </c>
      <c r="AM7" s="30">
        <v>0.2</v>
      </c>
      <c r="AN7" s="30">
        <v>0.1</v>
      </c>
      <c r="AO7" s="35" t="s">
        <v>65</v>
      </c>
      <c r="AP7" s="30">
        <v>5.0000000000000001E-3</v>
      </c>
      <c r="AQ7" s="35" t="s">
        <v>65</v>
      </c>
      <c r="AR7" s="30">
        <f t="shared" si="0"/>
        <v>0.2</v>
      </c>
      <c r="AS7" s="30"/>
      <c r="AT7" s="42" t="s">
        <v>19</v>
      </c>
      <c r="AU7" s="46">
        <v>0.16597999999999999</v>
      </c>
      <c r="AV7" s="47">
        <v>0.33809</v>
      </c>
      <c r="AW7" s="47">
        <v>0.50451999999999997</v>
      </c>
      <c r="AX7" s="48">
        <v>0.65873000000000004</v>
      </c>
      <c r="AY7" s="46">
        <v>0.17441000000000001</v>
      </c>
      <c r="AZ7" s="47">
        <v>0.34997</v>
      </c>
      <c r="BA7" s="47">
        <v>0.52161999999999997</v>
      </c>
      <c r="BB7" s="48">
        <v>0.69998000000000005</v>
      </c>
      <c r="BC7" s="47">
        <f t="shared" ref="BC7:BC11" si="2">AU7-AY7</f>
        <v>-8.4300000000000208E-3</v>
      </c>
      <c r="BD7" s="47">
        <f t="shared" ref="BD7:BD11" si="3">AV7-AZ7</f>
        <v>-1.1880000000000002E-2</v>
      </c>
      <c r="BE7" s="47">
        <f t="shared" ref="BE7:BE11" si="4">AW7-BA7</f>
        <v>-1.7100000000000004E-2</v>
      </c>
      <c r="BF7" s="48">
        <f t="shared" ref="BF7:BF11" si="5">AX7-BB7</f>
        <v>-4.1250000000000009E-2</v>
      </c>
      <c r="BG7" s="30"/>
    </row>
    <row r="8" spans="1:67" ht="28" customHeight="1" x14ac:dyDescent="0.25">
      <c r="Z8" s="102"/>
      <c r="AA8" s="30">
        <v>-4.0620000000000003E-2</v>
      </c>
      <c r="AB8" s="30">
        <v>0.16597999999999999</v>
      </c>
      <c r="AC8" s="30">
        <v>-0.30671999999999999</v>
      </c>
      <c r="AD8" s="30">
        <v>-0.42971999999999999</v>
      </c>
      <c r="AE8" s="30">
        <v>-0.29221000000000003</v>
      </c>
      <c r="AF8" s="30">
        <v>1.91143</v>
      </c>
      <c r="AG8" s="30" t="s">
        <v>28</v>
      </c>
      <c r="AH8" s="30">
        <v>100</v>
      </c>
      <c r="AI8" s="30">
        <v>100</v>
      </c>
      <c r="AJ8" s="30">
        <v>0.25</v>
      </c>
      <c r="AK8" s="30">
        <v>100</v>
      </c>
      <c r="AL8" s="30">
        <v>0.02</v>
      </c>
      <c r="AM8" s="36">
        <v>0.1</v>
      </c>
      <c r="AN8" s="30">
        <v>0.1</v>
      </c>
      <c r="AO8" s="35" t="s">
        <v>65</v>
      </c>
      <c r="AP8" s="30">
        <v>5.0000000000000001E-3</v>
      </c>
      <c r="AQ8" s="35" t="s">
        <v>65</v>
      </c>
      <c r="AR8" s="30">
        <f t="shared" si="0"/>
        <v>0.1</v>
      </c>
      <c r="AS8" s="30"/>
      <c r="AT8" s="42" t="s">
        <v>20</v>
      </c>
      <c r="AU8" s="46">
        <v>-0.30671999999999999</v>
      </c>
      <c r="AV8" s="47">
        <v>-0.59731999999999996</v>
      </c>
      <c r="AW8" s="47">
        <v>-0.86809000000000003</v>
      </c>
      <c r="AX8" s="48">
        <v>-1.12592</v>
      </c>
      <c r="AY8" s="46">
        <v>-0.32239000000000001</v>
      </c>
      <c r="AZ8" s="47">
        <v>-0.62255000000000005</v>
      </c>
      <c r="BA8" s="47">
        <v>-0.89119999999999999</v>
      </c>
      <c r="BB8" s="48">
        <v>-1.22227</v>
      </c>
      <c r="BC8" s="47">
        <f t="shared" si="2"/>
        <v>1.5670000000000017E-2</v>
      </c>
      <c r="BD8" s="47">
        <f t="shared" si="3"/>
        <v>2.5230000000000086E-2</v>
      </c>
      <c r="BE8" s="47">
        <f t="shared" si="4"/>
        <v>2.3109999999999964E-2</v>
      </c>
      <c r="BF8" s="48">
        <f t="shared" si="5"/>
        <v>9.6349999999999936E-2</v>
      </c>
      <c r="BG8" s="30"/>
    </row>
    <row r="9" spans="1:67" ht="28" customHeight="1" x14ac:dyDescent="0.25">
      <c r="Z9" s="102"/>
      <c r="AA9" s="30">
        <v>-4.6109999999999998E-2</v>
      </c>
      <c r="AB9" s="30">
        <v>0.50451999999999997</v>
      </c>
      <c r="AC9" s="30">
        <v>-0.86809000000000003</v>
      </c>
      <c r="AD9" s="30">
        <v>-1.19475</v>
      </c>
      <c r="AE9" s="30">
        <v>-0.21099999999999999</v>
      </c>
      <c r="AF9" s="30">
        <v>1.33324</v>
      </c>
      <c r="AG9" s="30" t="s">
        <v>29</v>
      </c>
      <c r="AH9" s="30">
        <v>100</v>
      </c>
      <c r="AI9" s="30">
        <v>100</v>
      </c>
      <c r="AJ9" s="30">
        <v>0.25</v>
      </c>
      <c r="AK9" s="30">
        <v>100</v>
      </c>
      <c r="AL9" s="30">
        <v>0.02</v>
      </c>
      <c r="AM9" s="36">
        <v>0.3</v>
      </c>
      <c r="AN9" s="30">
        <v>0.1</v>
      </c>
      <c r="AO9" s="35" t="s">
        <v>65</v>
      </c>
      <c r="AP9" s="30">
        <v>5.0000000000000001E-3</v>
      </c>
      <c r="AQ9" s="35" t="s">
        <v>65</v>
      </c>
      <c r="AR9" s="30">
        <f t="shared" si="0"/>
        <v>0.3</v>
      </c>
      <c r="AS9" s="30"/>
      <c r="AT9" s="42" t="s">
        <v>21</v>
      </c>
      <c r="AU9" s="46">
        <v>-0.42971999999999999</v>
      </c>
      <c r="AV9" s="47">
        <v>-0.83006999999999997</v>
      </c>
      <c r="AW9" s="47">
        <v>-1.19475</v>
      </c>
      <c r="AX9" s="48">
        <v>-1.56654</v>
      </c>
      <c r="AY9" s="46">
        <v>-0.43607000000000001</v>
      </c>
      <c r="AZ9" s="47">
        <v>-0.82823999999999998</v>
      </c>
      <c r="BA9" s="47">
        <v>-1.2609999999999999</v>
      </c>
      <c r="BB9" s="48">
        <v>-1.58931</v>
      </c>
      <c r="BC9" s="47">
        <f t="shared" si="2"/>
        <v>6.3500000000000223E-3</v>
      </c>
      <c r="BD9" s="47">
        <f t="shared" si="3"/>
        <v>-1.8299999999999983E-3</v>
      </c>
      <c r="BE9" s="47">
        <f t="shared" si="4"/>
        <v>6.624999999999992E-2</v>
      </c>
      <c r="BF9" s="48">
        <f t="shared" si="5"/>
        <v>2.2769999999999957E-2</v>
      </c>
      <c r="BG9" s="30"/>
    </row>
    <row r="10" spans="1:67" ht="28" customHeight="1" x14ac:dyDescent="0.25">
      <c r="Z10" s="102"/>
      <c r="AA10" s="30">
        <v>-6.0929999999999998E-2</v>
      </c>
      <c r="AB10" s="30">
        <v>0.65873000000000004</v>
      </c>
      <c r="AC10" s="30">
        <v>-1.12592</v>
      </c>
      <c r="AD10" s="30">
        <v>-1.56654</v>
      </c>
      <c r="AE10" s="30">
        <v>-0.20613999999999999</v>
      </c>
      <c r="AF10" s="30">
        <v>1.3837200000000001</v>
      </c>
      <c r="AG10" s="30" t="s">
        <v>30</v>
      </c>
      <c r="AH10" s="30">
        <v>100</v>
      </c>
      <c r="AI10" s="30">
        <v>100</v>
      </c>
      <c r="AJ10" s="30">
        <v>0.25</v>
      </c>
      <c r="AK10" s="30">
        <v>100</v>
      </c>
      <c r="AL10" s="30">
        <v>0.02</v>
      </c>
      <c r="AM10" s="36">
        <v>0.4</v>
      </c>
      <c r="AN10" s="30">
        <v>0.1</v>
      </c>
      <c r="AO10" s="35" t="s">
        <v>65</v>
      </c>
      <c r="AP10" s="30">
        <v>5.0000000000000001E-3</v>
      </c>
      <c r="AQ10" s="35" t="s">
        <v>65</v>
      </c>
      <c r="AR10" s="30">
        <f t="shared" si="0"/>
        <v>0.4</v>
      </c>
      <c r="AS10" s="30"/>
      <c r="AT10" s="42" t="s">
        <v>45</v>
      </c>
      <c r="AU10" s="46">
        <v>-0.29221000000000003</v>
      </c>
      <c r="AV10" s="47">
        <v>-0.19685</v>
      </c>
      <c r="AW10" s="47">
        <v>-0.21099999999999999</v>
      </c>
      <c r="AX10" s="48">
        <v>-0.20613999999999999</v>
      </c>
      <c r="AY10" s="46">
        <v>-0.16095999999999999</v>
      </c>
      <c r="AZ10" s="47">
        <v>-0.13739000000000001</v>
      </c>
      <c r="BA10" s="47">
        <v>-0.33545000000000003</v>
      </c>
      <c r="BB10" s="48">
        <v>-9.5060000000000006E-2</v>
      </c>
      <c r="BC10" s="47">
        <f t="shared" si="2"/>
        <v>-0.13125000000000003</v>
      </c>
      <c r="BD10" s="47">
        <f t="shared" si="3"/>
        <v>-5.9459999999999985E-2</v>
      </c>
      <c r="BE10" s="47">
        <f t="shared" si="4"/>
        <v>0.12445000000000003</v>
      </c>
      <c r="BF10" s="48">
        <f t="shared" si="5"/>
        <v>-0.11107999999999998</v>
      </c>
      <c r="BG10" s="30"/>
    </row>
    <row r="11" spans="1:67" ht="28" customHeight="1" x14ac:dyDescent="0.25">
      <c r="Z11" s="103"/>
      <c r="AA11" s="30">
        <v>0.93696000000000002</v>
      </c>
      <c r="AB11" s="30">
        <v>0.39329999999999998</v>
      </c>
      <c r="AC11" s="30">
        <v>0.34303</v>
      </c>
      <c r="AD11" s="30">
        <v>0.23891000000000001</v>
      </c>
      <c r="AE11" s="30">
        <v>0.29152</v>
      </c>
      <c r="AF11" s="30">
        <v>-0.34943000000000002</v>
      </c>
      <c r="AG11" s="30" t="s">
        <v>66</v>
      </c>
      <c r="AH11" s="30">
        <v>100</v>
      </c>
      <c r="AI11" s="30">
        <v>100</v>
      </c>
      <c r="AJ11" s="30">
        <v>0.25</v>
      </c>
      <c r="AK11" s="30">
        <v>100</v>
      </c>
      <c r="AL11" s="30">
        <v>0.02</v>
      </c>
      <c r="AM11" s="30">
        <v>0.2</v>
      </c>
      <c r="AN11" s="30">
        <v>0.1</v>
      </c>
      <c r="AO11" s="35" t="s">
        <v>65</v>
      </c>
      <c r="AP11" s="30">
        <v>5.0000000000000001E-3</v>
      </c>
      <c r="AQ11" s="35" t="s">
        <v>65</v>
      </c>
      <c r="AR11" s="36">
        <v>0.15</v>
      </c>
      <c r="AS11" s="30"/>
      <c r="AT11" s="49" t="s">
        <v>46</v>
      </c>
      <c r="AU11" s="50">
        <v>1.91143</v>
      </c>
      <c r="AV11" s="51">
        <v>1.44709</v>
      </c>
      <c r="AW11" s="51">
        <v>1.33324</v>
      </c>
      <c r="AX11" s="52">
        <v>1.3837200000000001</v>
      </c>
      <c r="AY11" s="50">
        <v>1.26414</v>
      </c>
      <c r="AZ11" s="51">
        <v>1.01566</v>
      </c>
      <c r="BA11" s="51">
        <v>1.57341</v>
      </c>
      <c r="BB11" s="52">
        <v>0.85174000000000005</v>
      </c>
      <c r="BC11" s="51">
        <f t="shared" si="2"/>
        <v>0.64728999999999992</v>
      </c>
      <c r="BD11" s="51">
        <f t="shared" si="3"/>
        <v>0.43142999999999998</v>
      </c>
      <c r="BE11" s="51">
        <f t="shared" si="4"/>
        <v>-0.24016999999999999</v>
      </c>
      <c r="BF11" s="52">
        <f t="shared" si="5"/>
        <v>0.53198000000000001</v>
      </c>
      <c r="BG11" s="30"/>
    </row>
    <row r="12" spans="1:67" ht="28" customHeight="1" x14ac:dyDescent="0.25">
      <c r="Z12" s="33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7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30"/>
    </row>
    <row r="13" spans="1:67" ht="28" customHeight="1" x14ac:dyDescent="0.25">
      <c r="Z13" s="99" t="s">
        <v>42</v>
      </c>
      <c r="AA13" s="30">
        <v>-2.2679999999999999E-2</v>
      </c>
      <c r="AB13" s="30">
        <v>0.34633999999999998</v>
      </c>
      <c r="AC13" s="30">
        <v>-0.59177000000000002</v>
      </c>
      <c r="AD13" s="30">
        <v>-0.78447999999999996</v>
      </c>
      <c r="AE13" s="30">
        <v>-9.4539999999999999E-2</v>
      </c>
      <c r="AF13" s="30">
        <v>0.72019</v>
      </c>
      <c r="AG13" s="30" t="s">
        <v>23</v>
      </c>
      <c r="AH13" s="30">
        <v>100</v>
      </c>
      <c r="AI13" s="30">
        <v>100</v>
      </c>
      <c r="AJ13" s="30">
        <v>0.25</v>
      </c>
      <c r="AK13" s="30">
        <v>100</v>
      </c>
      <c r="AL13" s="30">
        <v>0.02</v>
      </c>
      <c r="AM13" s="30">
        <v>0.2</v>
      </c>
      <c r="AN13" s="30">
        <v>0.1</v>
      </c>
      <c r="AO13" s="30">
        <v>0.05</v>
      </c>
      <c r="AP13" s="36">
        <v>0</v>
      </c>
      <c r="AQ13" s="35" t="s">
        <v>65</v>
      </c>
      <c r="AR13" s="30">
        <f>AM13</f>
        <v>0.2</v>
      </c>
      <c r="AS13" s="30"/>
      <c r="AT13" s="7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30"/>
    </row>
    <row r="14" spans="1:67" ht="28" customHeight="1" x14ac:dyDescent="0.25">
      <c r="Z14" s="99"/>
      <c r="AA14" s="30">
        <v>-4.215E-2</v>
      </c>
      <c r="AB14" s="30">
        <v>0.34997</v>
      </c>
      <c r="AC14" s="30">
        <v>-0.62255000000000005</v>
      </c>
      <c r="AD14" s="30">
        <v>-0.82823999999999998</v>
      </c>
      <c r="AE14" s="30">
        <v>-0.13739000000000001</v>
      </c>
      <c r="AF14" s="30">
        <v>1.01566</v>
      </c>
      <c r="AG14" s="30" t="s">
        <v>24</v>
      </c>
      <c r="AH14" s="30">
        <v>100</v>
      </c>
      <c r="AI14" s="30">
        <v>100</v>
      </c>
      <c r="AJ14" s="30">
        <v>0.25</v>
      </c>
      <c r="AK14" s="30">
        <v>100</v>
      </c>
      <c r="AL14" s="30">
        <v>0.02</v>
      </c>
      <c r="AM14" s="30">
        <v>0.2</v>
      </c>
      <c r="AN14" s="30">
        <v>0.1</v>
      </c>
      <c r="AO14" s="30">
        <v>0.05</v>
      </c>
      <c r="AP14" s="30">
        <v>5.0000000000000001E-3</v>
      </c>
      <c r="AQ14" s="35" t="s">
        <v>65</v>
      </c>
      <c r="AR14" s="30">
        <f t="shared" ref="AR14:AR20" si="6">AM14</f>
        <v>0.2</v>
      </c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</row>
    <row r="15" spans="1:67" ht="28" customHeight="1" x14ac:dyDescent="0.3">
      <c r="Z15" s="99"/>
      <c r="AA15" s="30">
        <v>-0.18737999999999999</v>
      </c>
      <c r="AB15" s="30">
        <v>0.35285</v>
      </c>
      <c r="AC15" s="30">
        <v>-0.78756999999999999</v>
      </c>
      <c r="AD15" s="30">
        <v>-0.99475999999999998</v>
      </c>
      <c r="AE15" s="30">
        <v>-0.26124999999999998</v>
      </c>
      <c r="AF15" s="30">
        <v>0.71982999999999997</v>
      </c>
      <c r="AG15" s="30" t="s">
        <v>25</v>
      </c>
      <c r="AH15" s="30">
        <v>100</v>
      </c>
      <c r="AI15" s="30">
        <v>100</v>
      </c>
      <c r="AJ15" s="30">
        <v>0.25</v>
      </c>
      <c r="AK15" s="30">
        <v>100</v>
      </c>
      <c r="AL15" s="30">
        <v>0.02</v>
      </c>
      <c r="AM15" s="30">
        <v>0.2</v>
      </c>
      <c r="AN15" s="30">
        <v>0.1</v>
      </c>
      <c r="AO15" s="30">
        <v>0.05</v>
      </c>
      <c r="AP15" s="36">
        <v>0.05</v>
      </c>
      <c r="AQ15" s="35" t="s">
        <v>65</v>
      </c>
      <c r="AR15" s="30">
        <f t="shared" si="6"/>
        <v>0.2</v>
      </c>
      <c r="AS15" s="30"/>
      <c r="AT15" s="26" t="str">
        <f>AP2</f>
        <v>Equity transaction cost</v>
      </c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</row>
    <row r="16" spans="1:67" ht="28" customHeight="1" x14ac:dyDescent="0.25">
      <c r="Z16" s="99"/>
      <c r="AA16" s="30">
        <v>-0.18149999999999999</v>
      </c>
      <c r="AB16" s="30">
        <v>0.9466</v>
      </c>
      <c r="AC16" s="30">
        <v>-1.77986</v>
      </c>
      <c r="AD16" s="30">
        <v>-2.4071799999999999</v>
      </c>
      <c r="AE16" s="30">
        <v>-0.43570999999999999</v>
      </c>
      <c r="AF16" s="30">
        <v>0.66288999999999998</v>
      </c>
      <c r="AG16" s="30" t="s">
        <v>26</v>
      </c>
      <c r="AH16" s="36">
        <v>10</v>
      </c>
      <c r="AI16" s="30">
        <v>100</v>
      </c>
      <c r="AJ16" s="30">
        <v>0.25</v>
      </c>
      <c r="AK16" s="30">
        <v>100</v>
      </c>
      <c r="AL16" s="30">
        <v>0.02</v>
      </c>
      <c r="AM16" s="30">
        <v>0.2</v>
      </c>
      <c r="AN16" s="30">
        <v>0.1</v>
      </c>
      <c r="AO16" s="30">
        <v>0.05</v>
      </c>
      <c r="AP16" s="30">
        <v>5.0000000000000001E-3</v>
      </c>
      <c r="AQ16" s="35" t="s">
        <v>65</v>
      </c>
      <c r="AR16" s="30">
        <f t="shared" si="6"/>
        <v>0.2</v>
      </c>
      <c r="AS16" s="30"/>
      <c r="AT16" s="65"/>
      <c r="AU16" s="96" t="s">
        <v>72</v>
      </c>
      <c r="AV16" s="97"/>
      <c r="AW16" s="98"/>
      <c r="AX16" s="96" t="s">
        <v>73</v>
      </c>
      <c r="AY16" s="97"/>
      <c r="AZ16" s="98"/>
      <c r="BA16" s="96" t="s">
        <v>74</v>
      </c>
      <c r="BB16" s="97"/>
      <c r="BC16" s="98"/>
      <c r="BD16" s="30"/>
      <c r="BE16" s="30"/>
      <c r="BF16" s="30"/>
      <c r="BG16" s="30"/>
    </row>
    <row r="17" spans="2:59" ht="28" customHeight="1" x14ac:dyDescent="0.25">
      <c r="Z17" s="99"/>
      <c r="AA17" s="30">
        <v>-3.7699999999999997E-2</v>
      </c>
      <c r="AB17" s="30">
        <v>0.22700999999999999</v>
      </c>
      <c r="AC17" s="30">
        <v>-0.42027999999999999</v>
      </c>
      <c r="AD17" s="30">
        <v>-0.54910000000000003</v>
      </c>
      <c r="AE17" s="30">
        <v>-0.14357</v>
      </c>
      <c r="AF17" s="30">
        <v>0.87917999999999996</v>
      </c>
      <c r="AG17" s="30" t="s">
        <v>27</v>
      </c>
      <c r="AH17" s="36">
        <v>300</v>
      </c>
      <c r="AI17" s="30">
        <v>100</v>
      </c>
      <c r="AJ17" s="30">
        <v>0.25</v>
      </c>
      <c r="AK17" s="30">
        <v>100</v>
      </c>
      <c r="AL17" s="30">
        <v>0.02</v>
      </c>
      <c r="AM17" s="30">
        <v>0.2</v>
      </c>
      <c r="AN17" s="30">
        <v>0.1</v>
      </c>
      <c r="AO17" s="30">
        <v>0.05</v>
      </c>
      <c r="AP17" s="30">
        <v>5.0000000000000001E-3</v>
      </c>
      <c r="AQ17" s="35" t="s">
        <v>65</v>
      </c>
      <c r="AR17" s="30">
        <f t="shared" si="6"/>
        <v>0.2</v>
      </c>
      <c r="AS17" s="30"/>
      <c r="AT17" s="37"/>
      <c r="AU17" s="67" t="s">
        <v>75</v>
      </c>
      <c r="AV17" s="39" t="s">
        <v>76</v>
      </c>
      <c r="AW17" s="68" t="s">
        <v>77</v>
      </c>
      <c r="AX17" s="67" t="s">
        <v>75</v>
      </c>
      <c r="AY17" s="39" t="s">
        <v>76</v>
      </c>
      <c r="AZ17" s="68" t="s">
        <v>77</v>
      </c>
      <c r="BA17" s="67" t="s">
        <v>75</v>
      </c>
      <c r="BB17" s="69" t="s">
        <v>76</v>
      </c>
      <c r="BC17" s="68" t="s">
        <v>77</v>
      </c>
      <c r="BD17" s="30"/>
      <c r="BE17" s="30"/>
      <c r="BF17" s="30"/>
      <c r="BG17" s="30"/>
    </row>
    <row r="18" spans="2:59" ht="28" customHeight="1" x14ac:dyDescent="0.25">
      <c r="Z18" s="99"/>
      <c r="AA18" s="30">
        <v>-3.8440000000000002E-2</v>
      </c>
      <c r="AB18" s="30">
        <v>0.17441000000000001</v>
      </c>
      <c r="AC18" s="30">
        <v>-0.32239000000000001</v>
      </c>
      <c r="AD18" s="30">
        <v>-0.43607000000000001</v>
      </c>
      <c r="AE18" s="30">
        <v>-0.16095999999999999</v>
      </c>
      <c r="AF18" s="30">
        <v>1.26414</v>
      </c>
      <c r="AG18" s="30" t="s">
        <v>28</v>
      </c>
      <c r="AH18" s="30">
        <v>100</v>
      </c>
      <c r="AI18" s="30">
        <v>100</v>
      </c>
      <c r="AJ18" s="30">
        <v>0.25</v>
      </c>
      <c r="AK18" s="30">
        <v>100</v>
      </c>
      <c r="AL18" s="30">
        <v>0.02</v>
      </c>
      <c r="AM18" s="36">
        <v>0.1</v>
      </c>
      <c r="AN18" s="30">
        <v>0.1</v>
      </c>
      <c r="AO18" s="30">
        <v>0.05</v>
      </c>
      <c r="AP18" s="30">
        <v>5.0000000000000001E-3</v>
      </c>
      <c r="AQ18" s="35" t="s">
        <v>65</v>
      </c>
      <c r="AR18" s="30">
        <f t="shared" si="6"/>
        <v>0.1</v>
      </c>
      <c r="AS18" s="30"/>
      <c r="AT18" s="42" t="s">
        <v>18</v>
      </c>
      <c r="AU18" s="46">
        <f t="array" ref="AU18:AU23">TRANSPOSE(AA3:AF3)</f>
        <v>-2.5409999999999999E-2</v>
      </c>
      <c r="AV18" s="47">
        <f t="array" ref="AV18:AV23">TRANSPOSE(AA4:AF4)</f>
        <v>-3.7539999999999997E-2</v>
      </c>
      <c r="AW18" s="48">
        <f t="array" ref="AW18:AW23">TRANSPOSE(AA5:AF5)</f>
        <v>-0.20272000000000001</v>
      </c>
      <c r="AX18" s="46">
        <f t="array" ref="AX18:AX23">TRANSPOSE(AA13:AF13)</f>
        <v>-2.2679999999999999E-2</v>
      </c>
      <c r="AY18" s="47">
        <f t="array" ref="AY18:AY23">TRANSPOSE(AA14:AF14)</f>
        <v>-4.215E-2</v>
      </c>
      <c r="AZ18" s="48">
        <f t="array" ref="AZ18:AZ23">TRANSPOSE(AA15:AF15)</f>
        <v>-0.18737999999999999</v>
      </c>
      <c r="BA18" s="46">
        <f>AU18-AX18</f>
        <v>-2.7299999999999998E-3</v>
      </c>
      <c r="BB18" s="47">
        <f t="shared" ref="BB18:BC18" si="7">AV18-AY18</f>
        <v>4.610000000000003E-3</v>
      </c>
      <c r="BC18" s="48">
        <f t="shared" si="7"/>
        <v>-1.534000000000002E-2</v>
      </c>
      <c r="BD18" s="30"/>
      <c r="BE18" s="30"/>
      <c r="BF18" s="30"/>
      <c r="BG18" s="30"/>
    </row>
    <row r="19" spans="2:59" ht="28" customHeight="1" x14ac:dyDescent="0.3">
      <c r="B19" s="24" t="s">
        <v>96</v>
      </c>
      <c r="Z19" s="99"/>
      <c r="AA19" s="30">
        <v>-4.8759999999999998E-2</v>
      </c>
      <c r="AB19" s="30">
        <v>0.52161999999999997</v>
      </c>
      <c r="AC19" s="30">
        <v>-0.89119999999999999</v>
      </c>
      <c r="AD19" s="30">
        <v>-1.2609999999999999</v>
      </c>
      <c r="AE19" s="30">
        <v>-0.33545000000000003</v>
      </c>
      <c r="AF19" s="30">
        <v>1.57341</v>
      </c>
      <c r="AG19" s="30" t="s">
        <v>29</v>
      </c>
      <c r="AH19" s="30">
        <v>100</v>
      </c>
      <c r="AI19" s="30">
        <v>100</v>
      </c>
      <c r="AJ19" s="30">
        <v>0.25</v>
      </c>
      <c r="AK19" s="30">
        <v>100</v>
      </c>
      <c r="AL19" s="30">
        <v>0.02</v>
      </c>
      <c r="AM19" s="36">
        <v>0.3</v>
      </c>
      <c r="AN19" s="30">
        <v>0.1</v>
      </c>
      <c r="AO19" s="30">
        <v>0.05</v>
      </c>
      <c r="AP19" s="30">
        <v>5.0000000000000001E-3</v>
      </c>
      <c r="AQ19" s="35" t="s">
        <v>65</v>
      </c>
      <c r="AR19" s="30">
        <f t="shared" si="6"/>
        <v>0.3</v>
      </c>
      <c r="AS19" s="30"/>
      <c r="AT19" s="42" t="s">
        <v>19</v>
      </c>
      <c r="AU19" s="46">
        <v>0.32629999999999998</v>
      </c>
      <c r="AV19" s="47">
        <v>0.33809</v>
      </c>
      <c r="AW19" s="48">
        <v>0.34816999999999998</v>
      </c>
      <c r="AX19" s="46">
        <v>0.34633999999999998</v>
      </c>
      <c r="AY19" s="47">
        <v>0.34997</v>
      </c>
      <c r="AZ19" s="48">
        <v>0.35285</v>
      </c>
      <c r="BA19" s="46">
        <f t="shared" ref="BA19:BA23" si="8">AU19-AX19</f>
        <v>-2.0040000000000002E-2</v>
      </c>
      <c r="BB19" s="47">
        <f t="shared" ref="BB19:BB23" si="9">AV19-AY19</f>
        <v>-1.1880000000000002E-2</v>
      </c>
      <c r="BC19" s="48">
        <f t="shared" ref="BC19:BC23" si="10">AW19-AZ19</f>
        <v>-4.6800000000000175E-3</v>
      </c>
      <c r="BD19" s="30"/>
      <c r="BE19" s="30"/>
      <c r="BF19" s="30"/>
      <c r="BG19" s="30"/>
    </row>
    <row r="20" spans="2:59" ht="28" customHeight="1" x14ac:dyDescent="0.25">
      <c r="Z20" s="99"/>
      <c r="AA20" s="30">
        <v>-4.8419999999999998E-2</v>
      </c>
      <c r="AB20" s="30">
        <v>0.69998000000000005</v>
      </c>
      <c r="AC20" s="30">
        <v>-1.22227</v>
      </c>
      <c r="AD20" s="30">
        <v>-1.58931</v>
      </c>
      <c r="AE20" s="30">
        <v>-9.5060000000000006E-2</v>
      </c>
      <c r="AF20" s="30">
        <v>0.85174000000000005</v>
      </c>
      <c r="AG20" s="30" t="s">
        <v>30</v>
      </c>
      <c r="AH20" s="30">
        <v>100</v>
      </c>
      <c r="AI20" s="30">
        <v>100</v>
      </c>
      <c r="AJ20" s="30">
        <v>0.25</v>
      </c>
      <c r="AK20" s="30">
        <v>100</v>
      </c>
      <c r="AL20" s="30">
        <v>0.02</v>
      </c>
      <c r="AM20" s="36">
        <v>0.4</v>
      </c>
      <c r="AN20" s="30">
        <v>0.1</v>
      </c>
      <c r="AO20" s="30">
        <v>0.05</v>
      </c>
      <c r="AP20" s="30">
        <v>5.0000000000000001E-3</v>
      </c>
      <c r="AQ20" s="35" t="s">
        <v>65</v>
      </c>
      <c r="AR20" s="30">
        <f t="shared" si="6"/>
        <v>0.4</v>
      </c>
      <c r="AS20" s="30"/>
      <c r="AT20" s="42" t="s">
        <v>20</v>
      </c>
      <c r="AU20" s="46">
        <v>-0.54991000000000001</v>
      </c>
      <c r="AV20" s="47">
        <v>-0.59731999999999996</v>
      </c>
      <c r="AW20" s="48">
        <v>-0.81047999999999998</v>
      </c>
      <c r="AX20" s="46">
        <v>-0.59177000000000002</v>
      </c>
      <c r="AY20" s="47">
        <v>-0.62255000000000005</v>
      </c>
      <c r="AZ20" s="48">
        <v>-0.78756999999999999</v>
      </c>
      <c r="BA20" s="46">
        <f t="shared" si="8"/>
        <v>4.1860000000000008E-2</v>
      </c>
      <c r="BB20" s="47">
        <f t="shared" si="9"/>
        <v>2.5230000000000086E-2</v>
      </c>
      <c r="BC20" s="48">
        <f t="shared" si="10"/>
        <v>-2.2909999999999986E-2</v>
      </c>
      <c r="BD20" s="30"/>
      <c r="BE20" s="30"/>
      <c r="BF20" s="30"/>
      <c r="BG20" s="30"/>
    </row>
    <row r="21" spans="2:59" ht="28" customHeight="1" x14ac:dyDescent="0.25">
      <c r="Z21" s="99"/>
      <c r="AA21" s="30">
        <v>0.93235000000000001</v>
      </c>
      <c r="AB21" s="30">
        <v>0.41339999999999999</v>
      </c>
      <c r="AC21" s="30">
        <v>0.30158000000000001</v>
      </c>
      <c r="AD21" s="30">
        <v>0.17186999999999999</v>
      </c>
      <c r="AE21" s="30">
        <v>0.23819000000000001</v>
      </c>
      <c r="AF21" s="30">
        <v>-0.33750999999999998</v>
      </c>
      <c r="AG21" s="30" t="s">
        <v>66</v>
      </c>
      <c r="AH21" s="30">
        <v>100</v>
      </c>
      <c r="AI21" s="30">
        <v>100</v>
      </c>
      <c r="AJ21" s="30">
        <v>0.25</v>
      </c>
      <c r="AK21" s="30">
        <v>100</v>
      </c>
      <c r="AL21" s="30">
        <v>0.02</v>
      </c>
      <c r="AM21" s="30">
        <v>0.2</v>
      </c>
      <c r="AN21" s="30">
        <v>0.1</v>
      </c>
      <c r="AO21" s="30">
        <v>0.05</v>
      </c>
      <c r="AP21" s="30">
        <v>5.0000000000000001E-3</v>
      </c>
      <c r="AQ21" s="35" t="s">
        <v>65</v>
      </c>
      <c r="AR21" s="36">
        <v>0.15</v>
      </c>
      <c r="AS21" s="30"/>
      <c r="AT21" s="42" t="s">
        <v>21</v>
      </c>
      <c r="AU21" s="46">
        <v>-0.76175999999999999</v>
      </c>
      <c r="AV21" s="47">
        <v>-0.83006999999999997</v>
      </c>
      <c r="AW21" s="48">
        <v>-1.03867</v>
      </c>
      <c r="AX21" s="46">
        <v>-0.78447999999999996</v>
      </c>
      <c r="AY21" s="47">
        <v>-0.82823999999999998</v>
      </c>
      <c r="AZ21" s="48">
        <v>-0.99475999999999998</v>
      </c>
      <c r="BA21" s="46">
        <f t="shared" si="8"/>
        <v>2.2719999999999962E-2</v>
      </c>
      <c r="BB21" s="47">
        <f t="shared" si="9"/>
        <v>-1.8299999999999983E-3</v>
      </c>
      <c r="BC21" s="48">
        <f t="shared" si="10"/>
        <v>-4.3910000000000005E-2</v>
      </c>
      <c r="BD21" s="30"/>
      <c r="BE21" s="30"/>
      <c r="BF21" s="30"/>
      <c r="BG21" s="30"/>
    </row>
    <row r="22" spans="2:59" ht="28" customHeight="1" x14ac:dyDescent="0.25">
      <c r="Z22" s="99"/>
      <c r="AA22" s="30">
        <v>-4.666E-2</v>
      </c>
      <c r="AB22" s="30">
        <v>0.33843000000000001</v>
      </c>
      <c r="AC22" s="30">
        <v>-0.60951999999999995</v>
      </c>
      <c r="AD22" s="30">
        <v>-0.81891000000000003</v>
      </c>
      <c r="AE22" s="30">
        <v>-0.15629999999999999</v>
      </c>
      <c r="AF22" s="30">
        <v>1.29213</v>
      </c>
      <c r="AG22" s="30" t="s">
        <v>67</v>
      </c>
      <c r="AH22" s="30">
        <v>100</v>
      </c>
      <c r="AI22" s="30">
        <v>100</v>
      </c>
      <c r="AJ22" s="30">
        <v>0.25</v>
      </c>
      <c r="AK22" s="30">
        <v>100</v>
      </c>
      <c r="AL22" s="30">
        <v>0.02</v>
      </c>
      <c r="AM22" s="30">
        <v>0.2</v>
      </c>
      <c r="AN22" s="30">
        <v>0.1</v>
      </c>
      <c r="AO22" s="36">
        <v>0.01</v>
      </c>
      <c r="AP22" s="30">
        <v>5.0000000000000001E-3</v>
      </c>
      <c r="AQ22" s="35" t="s">
        <v>65</v>
      </c>
      <c r="AR22" s="30">
        <f>AM22</f>
        <v>0.2</v>
      </c>
      <c r="AS22" s="30"/>
      <c r="AT22" s="42" t="s">
        <v>45</v>
      </c>
      <c r="AU22" s="46">
        <v>-6.0170000000000001E-2</v>
      </c>
      <c r="AV22" s="47">
        <v>-0.19685</v>
      </c>
      <c r="AW22" s="48">
        <v>-0.42435</v>
      </c>
      <c r="AX22" s="46">
        <v>-9.4539999999999999E-2</v>
      </c>
      <c r="AY22" s="47">
        <v>-0.13739000000000001</v>
      </c>
      <c r="AZ22" s="48">
        <v>-0.26124999999999998</v>
      </c>
      <c r="BA22" s="46">
        <f t="shared" si="8"/>
        <v>3.4369999999999998E-2</v>
      </c>
      <c r="BB22" s="47">
        <f t="shared" si="9"/>
        <v>-5.9459999999999985E-2</v>
      </c>
      <c r="BC22" s="48">
        <f t="shared" si="10"/>
        <v>-0.16310000000000002</v>
      </c>
      <c r="BD22" s="30"/>
      <c r="BE22" s="30"/>
      <c r="BF22" s="30"/>
      <c r="BG22" s="30"/>
    </row>
    <row r="23" spans="2:59" ht="28" customHeight="1" x14ac:dyDescent="0.25">
      <c r="Z23" s="99"/>
      <c r="AA23" s="30">
        <v>-3.773E-2</v>
      </c>
      <c r="AB23" s="30">
        <v>0.41476000000000002</v>
      </c>
      <c r="AC23" s="30">
        <v>-0.71099000000000001</v>
      </c>
      <c r="AD23" s="30">
        <v>-0.93835999999999997</v>
      </c>
      <c r="AE23" s="30">
        <v>-0.10006</v>
      </c>
      <c r="AF23" s="30">
        <v>0.39648</v>
      </c>
      <c r="AG23" s="30" t="s">
        <v>68</v>
      </c>
      <c r="AH23" s="30">
        <v>100</v>
      </c>
      <c r="AI23" s="30">
        <v>100</v>
      </c>
      <c r="AJ23" s="30">
        <v>0.25</v>
      </c>
      <c r="AK23" s="30">
        <v>100</v>
      </c>
      <c r="AL23" s="30">
        <v>0.02</v>
      </c>
      <c r="AM23" s="30">
        <v>0.2</v>
      </c>
      <c r="AN23" s="30">
        <v>0.1</v>
      </c>
      <c r="AO23" s="36">
        <v>0.1</v>
      </c>
      <c r="AP23" s="30">
        <v>5.0000000000000001E-3</v>
      </c>
      <c r="AQ23" s="35" t="s">
        <v>65</v>
      </c>
      <c r="AR23" s="30">
        <f>AM23</f>
        <v>0.2</v>
      </c>
      <c r="AS23" s="30"/>
      <c r="AT23" s="49" t="s">
        <v>46</v>
      </c>
      <c r="AU23" s="50">
        <v>1.3243</v>
      </c>
      <c r="AV23" s="51">
        <v>1.44709</v>
      </c>
      <c r="AW23" s="52">
        <v>1.5671200000000001</v>
      </c>
      <c r="AX23" s="50">
        <v>0.72019</v>
      </c>
      <c r="AY23" s="51">
        <v>1.01566</v>
      </c>
      <c r="AZ23" s="52">
        <v>0.71982999999999997</v>
      </c>
      <c r="BA23" s="50">
        <f t="shared" si="8"/>
        <v>0.60411000000000004</v>
      </c>
      <c r="BB23" s="51">
        <f t="shared" si="9"/>
        <v>0.43142999999999998</v>
      </c>
      <c r="BC23" s="52">
        <f t="shared" si="10"/>
        <v>0.8472900000000001</v>
      </c>
      <c r="BD23" s="30"/>
      <c r="BE23" s="30"/>
      <c r="BF23" s="30"/>
      <c r="BG23" s="30"/>
    </row>
    <row r="24" spans="2:59" ht="28" customHeight="1" x14ac:dyDescent="0.25">
      <c r="Z24" s="99"/>
      <c r="AA24" s="30">
        <v>-4.6809999999999997E-2</v>
      </c>
      <c r="AB24" s="30">
        <v>0.58867999999999998</v>
      </c>
      <c r="AC24" s="30">
        <v>-1.0243100000000001</v>
      </c>
      <c r="AD24" s="30">
        <v>-1.3025199999999999</v>
      </c>
      <c r="AE24" s="30">
        <v>-0.14262</v>
      </c>
      <c r="AF24" s="30">
        <v>7.0739999999999997E-2</v>
      </c>
      <c r="AG24" s="30" t="s">
        <v>82</v>
      </c>
      <c r="AH24" s="30">
        <v>100</v>
      </c>
      <c r="AI24" s="30">
        <v>100</v>
      </c>
      <c r="AJ24" s="30">
        <v>0.25</v>
      </c>
      <c r="AK24" s="30">
        <v>100</v>
      </c>
      <c r="AL24" s="30">
        <v>0.02</v>
      </c>
      <c r="AM24" s="30">
        <v>0.2</v>
      </c>
      <c r="AN24" s="30">
        <v>0.1</v>
      </c>
      <c r="AO24" s="36">
        <v>0.2</v>
      </c>
      <c r="AP24" s="30">
        <v>5.0000000000000001E-3</v>
      </c>
      <c r="AQ24" s="35"/>
      <c r="AR24" s="30">
        <f>AM24</f>
        <v>0.2</v>
      </c>
      <c r="AS24" s="30"/>
      <c r="AT24" s="77"/>
      <c r="AU24" s="47"/>
      <c r="AV24" s="47"/>
      <c r="AW24" s="47"/>
      <c r="AX24" s="47"/>
      <c r="AY24" s="47"/>
      <c r="AZ24" s="47"/>
      <c r="BA24" s="47"/>
      <c r="BB24" s="47"/>
      <c r="BC24" s="47"/>
      <c r="BD24" s="30"/>
      <c r="BE24" s="30"/>
      <c r="BF24" s="30"/>
      <c r="BG24" s="30"/>
    </row>
    <row r="25" spans="2:59" ht="28" customHeight="1" x14ac:dyDescent="0.25">
      <c r="Z25" s="71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77"/>
      <c r="AU25" s="47"/>
      <c r="AV25" s="47"/>
      <c r="AW25" s="47"/>
      <c r="AX25" s="47"/>
      <c r="AY25" s="47"/>
      <c r="AZ25" s="47"/>
      <c r="BA25" s="47"/>
      <c r="BB25" s="47"/>
      <c r="BC25" s="47"/>
      <c r="BD25" s="30"/>
      <c r="BE25" s="30"/>
      <c r="BF25" s="30"/>
      <c r="BG25" s="30"/>
    </row>
    <row r="26" spans="2:59" ht="28" customHeight="1" x14ac:dyDescent="0.3">
      <c r="B26" s="24" t="s">
        <v>97</v>
      </c>
      <c r="Z26" s="71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</row>
    <row r="27" spans="2:59" ht="28" customHeight="1" x14ac:dyDescent="0.3">
      <c r="Z27" s="71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26" t="str">
        <f>AH2</f>
        <v>Time steps</v>
      </c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</row>
    <row r="28" spans="2:59" ht="28" customHeight="1" x14ac:dyDescent="0.25">
      <c r="Z28" s="71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65"/>
      <c r="AU28" s="96" t="s">
        <v>72</v>
      </c>
      <c r="AV28" s="97"/>
      <c r="AW28" s="98"/>
      <c r="AX28" s="96" t="s">
        <v>73</v>
      </c>
      <c r="AY28" s="97"/>
      <c r="AZ28" s="98"/>
      <c r="BA28" s="96" t="s">
        <v>74</v>
      </c>
      <c r="BB28" s="97"/>
      <c r="BC28" s="98"/>
      <c r="BD28" s="30"/>
      <c r="BE28" s="30"/>
      <c r="BF28" s="30"/>
      <c r="BG28" s="30"/>
    </row>
    <row r="29" spans="2:59" ht="28" customHeight="1" x14ac:dyDescent="0.25">
      <c r="Z29" s="71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7"/>
      <c r="AU29" s="67">
        <v>10</v>
      </c>
      <c r="AV29" s="70">
        <v>100</v>
      </c>
      <c r="AW29" s="68">
        <v>300</v>
      </c>
      <c r="AX29" s="67">
        <v>10</v>
      </c>
      <c r="AY29" s="70">
        <v>100</v>
      </c>
      <c r="AZ29" s="68">
        <v>300</v>
      </c>
      <c r="BA29" s="67">
        <v>10</v>
      </c>
      <c r="BB29" s="69">
        <v>100</v>
      </c>
      <c r="BC29" s="68">
        <v>300</v>
      </c>
      <c r="BD29" s="30"/>
      <c r="BE29" s="30"/>
      <c r="BF29" s="30"/>
      <c r="BG29" s="30"/>
    </row>
    <row r="30" spans="2:59" ht="28" customHeight="1" x14ac:dyDescent="0.25">
      <c r="Z30" s="71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42" t="s">
        <v>18</v>
      </c>
      <c r="AU30" s="46">
        <f t="array" ref="AU30:AU35">TRANSPOSE(AA6:AF6)</f>
        <v>-0.2087</v>
      </c>
      <c r="AV30" s="47">
        <f t="array" ref="AV30:AV35">TRANSPOSE(AA4:AF4)</f>
        <v>-3.7539999999999997E-2</v>
      </c>
      <c r="AW30" s="48">
        <f t="array" ref="AW30:AW35">TRANSPOSE(AA7:AF7)</f>
        <v>-4.5760000000000002E-2</v>
      </c>
      <c r="AX30" s="46">
        <f t="array" ref="AX30:AX35">TRANSPOSE(AA16:AF16)</f>
        <v>-0.18149999999999999</v>
      </c>
      <c r="AY30" s="47">
        <f t="array" ref="AY30:AY35">TRANSPOSE(AA14:AF14)</f>
        <v>-4.215E-2</v>
      </c>
      <c r="AZ30" s="48">
        <f t="array" ref="AZ30:AZ35">TRANSPOSE(AA17:AF17)</f>
        <v>-3.7699999999999997E-2</v>
      </c>
      <c r="BA30" s="46">
        <f>AU30-AX30</f>
        <v>-2.7200000000000002E-2</v>
      </c>
      <c r="BB30" s="47">
        <f t="shared" ref="BB30:BC30" si="11">AV30-AY30</f>
        <v>4.610000000000003E-3</v>
      </c>
      <c r="BC30" s="48">
        <f t="shared" si="11"/>
        <v>-8.0600000000000047E-3</v>
      </c>
      <c r="BD30" s="30"/>
      <c r="BE30" s="30"/>
      <c r="BF30" s="30"/>
      <c r="BG30" s="30"/>
    </row>
    <row r="31" spans="2:59" ht="28" customHeight="1" x14ac:dyDescent="0.25">
      <c r="Z31" s="57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T31" s="42" t="s">
        <v>19</v>
      </c>
      <c r="AU31" s="46">
        <v>0.93545999999999996</v>
      </c>
      <c r="AV31" s="47">
        <v>0.33809</v>
      </c>
      <c r="AW31" s="48">
        <v>0.19977</v>
      </c>
      <c r="AX31" s="46">
        <v>0.9466</v>
      </c>
      <c r="AY31" s="47">
        <v>0.34997</v>
      </c>
      <c r="AZ31" s="48">
        <v>0.22700999999999999</v>
      </c>
      <c r="BA31" s="46">
        <f t="shared" ref="BA31:BA35" si="12">AU31-AX31</f>
        <v>-1.1140000000000039E-2</v>
      </c>
      <c r="BB31" s="47">
        <f t="shared" ref="BB31:BB35" si="13">AV31-AY31</f>
        <v>-1.1880000000000002E-2</v>
      </c>
      <c r="BC31" s="48">
        <f t="shared" ref="BC31:BC35" si="14">AW31-AZ31</f>
        <v>-2.7239999999999986E-2</v>
      </c>
      <c r="BD31" s="30"/>
      <c r="BE31" s="30"/>
      <c r="BF31" s="30"/>
      <c r="BG31" s="30"/>
    </row>
    <row r="32" spans="2:59" ht="33" customHeight="1" x14ac:dyDescent="0.25">
      <c r="Z32" s="57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T32" s="42" t="s">
        <v>20</v>
      </c>
      <c r="AU32" s="46">
        <v>-1.83358</v>
      </c>
      <c r="AV32" s="47">
        <v>-0.59731999999999996</v>
      </c>
      <c r="AW32" s="48">
        <v>-0.37497999999999998</v>
      </c>
      <c r="AX32" s="46">
        <v>-1.77986</v>
      </c>
      <c r="AY32" s="47">
        <v>-0.62255000000000005</v>
      </c>
      <c r="AZ32" s="48">
        <v>-0.42027999999999999</v>
      </c>
      <c r="BA32" s="46">
        <f t="shared" si="12"/>
        <v>-5.371999999999999E-2</v>
      </c>
      <c r="BB32" s="47">
        <f t="shared" si="13"/>
        <v>2.5230000000000086E-2</v>
      </c>
      <c r="BC32" s="48">
        <f t="shared" si="14"/>
        <v>4.5300000000000007E-2</v>
      </c>
      <c r="BD32" s="30"/>
      <c r="BE32" s="30"/>
      <c r="BF32" s="30"/>
      <c r="BG32" s="30"/>
    </row>
    <row r="33" spans="1:59" ht="28" customHeight="1" x14ac:dyDescent="0.25">
      <c r="Z33" s="57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T33" s="42" t="s">
        <v>21</v>
      </c>
      <c r="AU33" s="46">
        <v>-2.4458500000000001</v>
      </c>
      <c r="AV33" s="47">
        <v>-0.83006999999999997</v>
      </c>
      <c r="AW33" s="48">
        <v>-0.50553999999999999</v>
      </c>
      <c r="AX33" s="46">
        <v>-2.4071799999999999</v>
      </c>
      <c r="AY33" s="47">
        <v>-0.82823999999999998</v>
      </c>
      <c r="AZ33" s="48">
        <v>-0.54910000000000003</v>
      </c>
      <c r="BA33" s="46">
        <f t="shared" si="12"/>
        <v>-3.8670000000000204E-2</v>
      </c>
      <c r="BB33" s="47">
        <f t="shared" si="13"/>
        <v>-1.8299999999999983E-3</v>
      </c>
      <c r="BC33" s="48">
        <f t="shared" si="14"/>
        <v>4.3560000000000043E-2</v>
      </c>
      <c r="BD33" s="30"/>
      <c r="BE33" s="30"/>
      <c r="BF33" s="30"/>
      <c r="BG33" s="30"/>
    </row>
    <row r="34" spans="1:59" ht="28" customHeight="1" x14ac:dyDescent="0.25">
      <c r="Z34" s="57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T34" s="42" t="s">
        <v>45</v>
      </c>
      <c r="AU34" s="46">
        <v>-0.48557</v>
      </c>
      <c r="AV34" s="47">
        <v>-0.19685</v>
      </c>
      <c r="AW34" s="48">
        <v>-0.15714</v>
      </c>
      <c r="AX34" s="46">
        <v>-0.43570999999999999</v>
      </c>
      <c r="AY34" s="47">
        <v>-0.13739000000000001</v>
      </c>
      <c r="AZ34" s="48">
        <v>-0.14357</v>
      </c>
      <c r="BA34" s="46">
        <f t="shared" si="12"/>
        <v>-4.9860000000000015E-2</v>
      </c>
      <c r="BB34" s="47">
        <f t="shared" si="13"/>
        <v>-5.9459999999999985E-2</v>
      </c>
      <c r="BC34" s="48">
        <f t="shared" si="14"/>
        <v>-1.3569999999999999E-2</v>
      </c>
      <c r="BD34" s="30"/>
      <c r="BE34" s="30"/>
      <c r="BF34" s="30"/>
    </row>
    <row r="35" spans="1:59" ht="28" customHeight="1" x14ac:dyDescent="0.25">
      <c r="Z35" s="57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T35" s="49" t="s">
        <v>46</v>
      </c>
      <c r="AU35" s="50">
        <v>0.96184000000000003</v>
      </c>
      <c r="AV35" s="51">
        <v>1.44709</v>
      </c>
      <c r="AW35" s="52">
        <v>1.6112</v>
      </c>
      <c r="AX35" s="50">
        <v>0.66288999999999998</v>
      </c>
      <c r="AY35" s="51">
        <v>1.01566</v>
      </c>
      <c r="AZ35" s="52">
        <v>0.87917999999999996</v>
      </c>
      <c r="BA35" s="50">
        <f t="shared" si="12"/>
        <v>0.29895000000000005</v>
      </c>
      <c r="BB35" s="51">
        <f t="shared" si="13"/>
        <v>0.43142999999999998</v>
      </c>
      <c r="BC35" s="52">
        <f t="shared" si="14"/>
        <v>0.73202</v>
      </c>
      <c r="BD35" s="30"/>
      <c r="BE35" s="30"/>
      <c r="BF35" s="30"/>
    </row>
    <row r="36" spans="1:59" ht="28" customHeight="1" x14ac:dyDescent="0.25">
      <c r="Z36" s="57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T36" s="77"/>
      <c r="AU36" s="47"/>
      <c r="AV36" s="47"/>
      <c r="AW36" s="47"/>
      <c r="AX36" s="47"/>
      <c r="AY36" s="47"/>
      <c r="AZ36" s="47"/>
      <c r="BA36" s="47"/>
      <c r="BB36" s="47"/>
      <c r="BC36" s="47"/>
      <c r="BD36" s="30"/>
      <c r="BE36" s="30"/>
      <c r="BF36" s="30"/>
    </row>
    <row r="37" spans="1:59" ht="28" customHeight="1" x14ac:dyDescent="0.25">
      <c r="Z37" s="57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T37" s="77"/>
      <c r="AU37" s="47"/>
      <c r="AV37" s="47"/>
      <c r="AW37" s="47"/>
      <c r="AX37" s="47"/>
      <c r="AY37" s="47"/>
      <c r="AZ37" s="47"/>
      <c r="BA37" s="47"/>
      <c r="BB37" s="47"/>
      <c r="BC37" s="47"/>
      <c r="BD37" s="30"/>
      <c r="BE37" s="30"/>
      <c r="BF37" s="30"/>
    </row>
    <row r="38" spans="1:59" ht="28" customHeight="1" x14ac:dyDescent="0.3">
      <c r="M38" s="61"/>
      <c r="N38" s="61"/>
      <c r="O38" s="61"/>
      <c r="P38" s="61"/>
      <c r="Q38" s="61"/>
      <c r="R38" s="61"/>
      <c r="S38" s="61"/>
      <c r="Z38" s="57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T38" s="77"/>
      <c r="AU38" s="47"/>
      <c r="AV38" s="47"/>
      <c r="AW38" s="47"/>
      <c r="AX38" s="47"/>
      <c r="AY38" s="47"/>
      <c r="AZ38" s="47"/>
      <c r="BA38" s="47"/>
      <c r="BB38" s="47"/>
      <c r="BC38" s="47"/>
      <c r="BD38" s="30"/>
      <c r="BE38" s="30"/>
      <c r="BF38" s="30"/>
    </row>
    <row r="39" spans="1:59" ht="28" customHeight="1" x14ac:dyDescent="0.3">
      <c r="M39" s="61"/>
      <c r="N39" s="61"/>
      <c r="O39" s="61"/>
      <c r="P39" s="61"/>
      <c r="Q39" s="61"/>
      <c r="R39" s="61"/>
      <c r="S39" s="61"/>
      <c r="Z39" s="57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T39" s="77"/>
      <c r="AU39" s="47"/>
      <c r="AV39" s="47"/>
      <c r="AW39" s="47"/>
      <c r="AX39" s="47"/>
      <c r="AY39" s="47"/>
      <c r="AZ39" s="47"/>
      <c r="BA39" s="47"/>
      <c r="BB39" s="47"/>
      <c r="BC39" s="47"/>
      <c r="BD39" s="30"/>
      <c r="BE39" s="30"/>
      <c r="BF39" s="30"/>
    </row>
    <row r="40" spans="1:59" ht="28" customHeight="1" x14ac:dyDescent="0.35">
      <c r="A40" s="60" t="s">
        <v>3</v>
      </c>
      <c r="M40" s="30"/>
      <c r="S40" s="30"/>
      <c r="Z40" s="31"/>
      <c r="AA40" s="32" t="s">
        <v>18</v>
      </c>
      <c r="AB40" s="31" t="s">
        <v>19</v>
      </c>
      <c r="AC40" s="31" t="s">
        <v>20</v>
      </c>
      <c r="AD40" s="31" t="s">
        <v>21</v>
      </c>
      <c r="AE40" s="31" t="s">
        <v>45</v>
      </c>
      <c r="AF40" s="31" t="s">
        <v>46</v>
      </c>
      <c r="AG40" s="30"/>
      <c r="AH40" s="34" t="s">
        <v>47</v>
      </c>
      <c r="AI40" s="31" t="s">
        <v>48</v>
      </c>
      <c r="AJ40" s="31" t="s">
        <v>49</v>
      </c>
      <c r="AK40" s="31" t="s">
        <v>50</v>
      </c>
      <c r="AL40" s="31" t="s">
        <v>51</v>
      </c>
      <c r="AM40" s="34" t="s">
        <v>69</v>
      </c>
      <c r="AN40" s="31" t="s">
        <v>52</v>
      </c>
      <c r="AO40" s="34" t="s">
        <v>53</v>
      </c>
      <c r="AP40" s="34" t="s">
        <v>54</v>
      </c>
      <c r="AQ40" s="34" t="s">
        <v>55</v>
      </c>
      <c r="AR40" s="34" t="s">
        <v>71</v>
      </c>
      <c r="AS40" s="30"/>
      <c r="AT40" s="77"/>
      <c r="AU40" s="47"/>
      <c r="AV40" s="47"/>
      <c r="AW40" s="47"/>
      <c r="AX40" s="47"/>
      <c r="AY40" s="47"/>
      <c r="AZ40" s="47"/>
      <c r="BA40" s="47"/>
      <c r="BB40" s="47"/>
      <c r="BC40" s="47"/>
      <c r="BD40" s="30"/>
      <c r="BE40" s="30"/>
      <c r="BF40" s="30"/>
    </row>
    <row r="41" spans="1:59" ht="28" customHeight="1" x14ac:dyDescent="0.3">
      <c r="M41" s="61" t="s">
        <v>4</v>
      </c>
      <c r="N41" s="61"/>
      <c r="O41" s="61"/>
      <c r="P41" s="61"/>
      <c r="Q41" s="61"/>
      <c r="R41" s="61"/>
      <c r="S41" s="61" t="s">
        <v>5</v>
      </c>
      <c r="Z41" s="101" t="s">
        <v>43</v>
      </c>
      <c r="AA41" s="30">
        <v>6.9800000000000001E-3</v>
      </c>
      <c r="AB41" s="30">
        <v>3.6589999999999998E-2</v>
      </c>
      <c r="AC41" s="30">
        <v>-3.5209999999999998E-2</v>
      </c>
      <c r="AD41" s="30">
        <v>-7.4969999999999995E-2</v>
      </c>
      <c r="AE41" s="30">
        <v>-1.1539600000000001</v>
      </c>
      <c r="AF41" s="30">
        <v>40.813740000000003</v>
      </c>
      <c r="AG41" s="30" t="s">
        <v>23</v>
      </c>
      <c r="AH41" s="30">
        <v>100</v>
      </c>
      <c r="AI41" s="30">
        <v>100</v>
      </c>
      <c r="AJ41" s="30">
        <v>0.25</v>
      </c>
      <c r="AK41" s="30">
        <v>100</v>
      </c>
      <c r="AL41" s="30">
        <v>0.02</v>
      </c>
      <c r="AM41" s="30">
        <v>0.2</v>
      </c>
      <c r="AN41" s="30">
        <v>0.1</v>
      </c>
      <c r="AO41" s="35" t="s">
        <v>65</v>
      </c>
      <c r="AP41" s="36">
        <v>0</v>
      </c>
      <c r="AQ41" s="36">
        <v>0</v>
      </c>
      <c r="AR41" s="30">
        <f>AM41</f>
        <v>0.2</v>
      </c>
      <c r="AS41" s="30"/>
      <c r="AT41" s="77"/>
      <c r="AU41" s="47"/>
      <c r="AV41" s="47"/>
      <c r="AW41" s="47"/>
      <c r="AX41" s="47"/>
      <c r="AY41" s="47"/>
      <c r="AZ41" s="47"/>
      <c r="BA41" s="47"/>
      <c r="BB41" s="47"/>
      <c r="BC41" s="47"/>
      <c r="BD41" s="30"/>
      <c r="BE41" s="30"/>
      <c r="BF41" s="30"/>
    </row>
    <row r="42" spans="1:59" ht="28" customHeight="1" x14ac:dyDescent="0.3">
      <c r="B42" s="64" t="s">
        <v>63</v>
      </c>
      <c r="Z42" s="102"/>
      <c r="AA42" s="30">
        <v>-0.14032</v>
      </c>
      <c r="AB42" s="30">
        <v>6.3939999999999997E-2</v>
      </c>
      <c r="AC42" s="30">
        <v>-0.26062999999999997</v>
      </c>
      <c r="AD42" s="30">
        <v>-0.31415999999999999</v>
      </c>
      <c r="AE42" s="30">
        <v>-1.4919100000000001</v>
      </c>
      <c r="AF42" s="30">
        <v>4.5999100000000004</v>
      </c>
      <c r="AG42" s="30" t="s">
        <v>24</v>
      </c>
      <c r="AH42" s="30">
        <v>100</v>
      </c>
      <c r="AI42" s="30">
        <v>100</v>
      </c>
      <c r="AJ42" s="30">
        <v>0.25</v>
      </c>
      <c r="AK42" s="30">
        <v>100</v>
      </c>
      <c r="AL42" s="30">
        <v>0.02</v>
      </c>
      <c r="AM42" s="30">
        <v>0.2</v>
      </c>
      <c r="AN42" s="30">
        <v>0.1</v>
      </c>
      <c r="AO42" s="35" t="s">
        <v>65</v>
      </c>
      <c r="AP42" s="30">
        <v>5.0000000000000001E-3</v>
      </c>
      <c r="AQ42" s="30">
        <v>0.01</v>
      </c>
      <c r="AR42" s="30">
        <f t="shared" ref="AR42:AR48" si="15">AM42</f>
        <v>0.2</v>
      </c>
      <c r="AS42" s="30"/>
      <c r="AT42" s="77"/>
      <c r="AU42" s="47"/>
      <c r="AV42" s="47"/>
      <c r="AW42" s="47"/>
      <c r="AX42" s="47"/>
      <c r="AY42" s="47"/>
      <c r="AZ42" s="47"/>
      <c r="BA42" s="47"/>
      <c r="BB42" s="47"/>
      <c r="BC42" s="47"/>
      <c r="BD42" s="30"/>
      <c r="BE42" s="30"/>
      <c r="BF42" s="30"/>
    </row>
    <row r="43" spans="1:59" ht="28" customHeight="1" x14ac:dyDescent="0.25">
      <c r="Z43" s="102"/>
      <c r="AA43" s="30">
        <v>-1.4662200000000001</v>
      </c>
      <c r="AB43" s="30">
        <v>0.54308999999999996</v>
      </c>
      <c r="AC43" s="30">
        <v>-2.5029499999999998</v>
      </c>
      <c r="AD43" s="30">
        <v>-2.7314799999999999</v>
      </c>
      <c r="AE43" s="30">
        <v>-0.69150999999999996</v>
      </c>
      <c r="AF43" s="30">
        <v>-0.16158</v>
      </c>
      <c r="AG43" s="30" t="s">
        <v>25</v>
      </c>
      <c r="AH43" s="30">
        <v>100</v>
      </c>
      <c r="AI43" s="30">
        <v>100</v>
      </c>
      <c r="AJ43" s="30">
        <v>0.25</v>
      </c>
      <c r="AK43" s="30">
        <v>100</v>
      </c>
      <c r="AL43" s="30">
        <v>0.02</v>
      </c>
      <c r="AM43" s="30">
        <v>0.2</v>
      </c>
      <c r="AN43" s="30">
        <v>0.1</v>
      </c>
      <c r="AO43" s="35" t="s">
        <v>65</v>
      </c>
      <c r="AP43" s="36">
        <v>0.05</v>
      </c>
      <c r="AQ43" s="36">
        <v>0.1</v>
      </c>
      <c r="AR43" s="30">
        <f t="shared" si="15"/>
        <v>0.2</v>
      </c>
      <c r="AS43" s="30"/>
      <c r="AT43" s="77"/>
      <c r="AU43" s="47"/>
      <c r="AV43" s="47"/>
      <c r="AW43" s="47"/>
      <c r="AX43" s="47"/>
      <c r="AY43" s="47"/>
      <c r="AZ43" s="47"/>
      <c r="BA43" s="47"/>
      <c r="BB43" s="47"/>
      <c r="BC43" s="47"/>
      <c r="BD43" s="30"/>
      <c r="BE43" s="30"/>
      <c r="BF43" s="30"/>
    </row>
    <row r="44" spans="1:59" ht="28" customHeight="1" x14ac:dyDescent="0.25">
      <c r="Z44" s="102"/>
      <c r="AA44" s="30">
        <v>2.9399999999999999E-3</v>
      </c>
      <c r="AB44" s="30">
        <v>0.12164999999999999</v>
      </c>
      <c r="AC44" s="30">
        <v>-0.14654</v>
      </c>
      <c r="AD44" s="30">
        <v>-0.27184000000000003</v>
      </c>
      <c r="AE44" s="30">
        <v>8.7090000000000001E-2</v>
      </c>
      <c r="AF44" s="30">
        <v>13.39287</v>
      </c>
      <c r="AG44" s="30" t="s">
        <v>26</v>
      </c>
      <c r="AH44" s="36">
        <v>10</v>
      </c>
      <c r="AI44" s="30">
        <v>100</v>
      </c>
      <c r="AJ44" s="30">
        <v>0.25</v>
      </c>
      <c r="AK44" s="30">
        <v>100</v>
      </c>
      <c r="AL44" s="30">
        <v>0.02</v>
      </c>
      <c r="AM44" s="30">
        <v>0.2</v>
      </c>
      <c r="AN44" s="30">
        <v>0.1</v>
      </c>
      <c r="AO44" s="35" t="s">
        <v>65</v>
      </c>
      <c r="AP44" s="30">
        <v>5.0000000000000001E-3</v>
      </c>
      <c r="AQ44" s="30">
        <v>0.01</v>
      </c>
      <c r="AR44" s="30">
        <f t="shared" si="15"/>
        <v>0.2</v>
      </c>
      <c r="AS44" s="30"/>
    </row>
    <row r="45" spans="1:59" ht="28" customHeight="1" x14ac:dyDescent="0.35">
      <c r="Z45" s="102"/>
      <c r="AA45" s="30">
        <v>-0.23533000000000001</v>
      </c>
      <c r="AB45" s="30">
        <v>0.11032</v>
      </c>
      <c r="AC45" s="30">
        <v>-0.45412000000000002</v>
      </c>
      <c r="AD45" s="30">
        <v>-0.50829000000000002</v>
      </c>
      <c r="AE45" s="30">
        <v>-0.95726999999999995</v>
      </c>
      <c r="AF45" s="30">
        <v>0.42582999999999999</v>
      </c>
      <c r="AG45" s="30" t="s">
        <v>27</v>
      </c>
      <c r="AH45" s="36">
        <v>300</v>
      </c>
      <c r="AI45" s="30">
        <v>100</v>
      </c>
      <c r="AJ45" s="30">
        <v>0.25</v>
      </c>
      <c r="AK45" s="30">
        <v>100</v>
      </c>
      <c r="AL45" s="30">
        <v>0.02</v>
      </c>
      <c r="AM45" s="30">
        <v>0.2</v>
      </c>
      <c r="AN45" s="30">
        <v>0.1</v>
      </c>
      <c r="AO45" s="35" t="s">
        <v>65</v>
      </c>
      <c r="AP45" s="30">
        <v>5.0000000000000001E-3</v>
      </c>
      <c r="AQ45" s="30">
        <v>0.01</v>
      </c>
      <c r="AR45" s="30">
        <f t="shared" si="15"/>
        <v>0.2</v>
      </c>
      <c r="AS45" s="30"/>
      <c r="AT45" s="60" t="s">
        <v>79</v>
      </c>
    </row>
    <row r="46" spans="1:59" ht="28" customHeight="1" x14ac:dyDescent="0.3">
      <c r="Z46" s="102"/>
      <c r="AA46" s="30">
        <v>-0.13779</v>
      </c>
      <c r="AB46" s="30">
        <v>5.6000000000000001E-2</v>
      </c>
      <c r="AC46" s="30">
        <v>-0.24213000000000001</v>
      </c>
      <c r="AD46" s="30">
        <v>-0.27666000000000002</v>
      </c>
      <c r="AE46" s="30">
        <v>-0.95545999999999998</v>
      </c>
      <c r="AF46" s="30">
        <v>1.0899399999999999</v>
      </c>
      <c r="AG46" s="30" t="s">
        <v>28</v>
      </c>
      <c r="AH46" s="29">
        <v>100</v>
      </c>
      <c r="AI46" s="29">
        <v>100</v>
      </c>
      <c r="AJ46" s="29">
        <v>0.25</v>
      </c>
      <c r="AK46" s="29">
        <v>100</v>
      </c>
      <c r="AL46" s="29">
        <v>0.02</v>
      </c>
      <c r="AM46" s="58">
        <v>0.1</v>
      </c>
      <c r="AN46" s="29">
        <v>0.1</v>
      </c>
      <c r="AO46" s="59" t="s">
        <v>65</v>
      </c>
      <c r="AP46" s="29">
        <v>5.0000000000000001E-3</v>
      </c>
      <c r="AQ46" s="29">
        <v>0.01</v>
      </c>
      <c r="AR46" s="27">
        <f t="shared" si="15"/>
        <v>0.1</v>
      </c>
      <c r="AS46" s="30"/>
      <c r="AT46" s="28" t="str">
        <f>AT3</f>
        <v>Risk-neutural Volatility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1:59" ht="28" customHeight="1" x14ac:dyDescent="0.25">
      <c r="Z47" s="102"/>
      <c r="AA47" s="30">
        <v>-0.14032</v>
      </c>
      <c r="AB47" s="30">
        <v>7.1139999999999995E-2</v>
      </c>
      <c r="AC47" s="30">
        <v>-0.27287</v>
      </c>
      <c r="AD47" s="30">
        <v>-0.33388000000000001</v>
      </c>
      <c r="AE47" s="30">
        <v>-1.2332700000000001</v>
      </c>
      <c r="AF47" s="30">
        <v>5.9378599999999997</v>
      </c>
      <c r="AG47" s="30" t="s">
        <v>29</v>
      </c>
      <c r="AH47" s="29">
        <v>100</v>
      </c>
      <c r="AI47" s="29">
        <v>100</v>
      </c>
      <c r="AJ47" s="29">
        <v>0.25</v>
      </c>
      <c r="AK47" s="29">
        <v>100</v>
      </c>
      <c r="AL47" s="29">
        <v>0.02</v>
      </c>
      <c r="AM47" s="58">
        <v>0.3</v>
      </c>
      <c r="AN47" s="29">
        <v>0.1</v>
      </c>
      <c r="AO47" s="59" t="s">
        <v>65</v>
      </c>
      <c r="AP47" s="29">
        <v>5.0000000000000001E-3</v>
      </c>
      <c r="AQ47" s="29">
        <v>0.01</v>
      </c>
      <c r="AR47" s="27">
        <f t="shared" si="15"/>
        <v>0.3</v>
      </c>
      <c r="AS47" s="30"/>
      <c r="AT47" s="65"/>
      <c r="AU47" s="100" t="s">
        <v>80</v>
      </c>
      <c r="AV47" s="100"/>
      <c r="AW47" s="100"/>
      <c r="AX47" s="100"/>
      <c r="AY47" s="100" t="s">
        <v>81</v>
      </c>
      <c r="AZ47" s="100"/>
      <c r="BA47" s="100"/>
      <c r="BB47" s="100"/>
      <c r="BC47" s="98" t="s">
        <v>74</v>
      </c>
      <c r="BD47" s="100"/>
      <c r="BE47" s="100"/>
      <c r="BF47" s="100"/>
    </row>
    <row r="48" spans="1:59" ht="28" customHeight="1" x14ac:dyDescent="0.25">
      <c r="Z48" s="102"/>
      <c r="AA48" s="30">
        <v>-0.14197000000000001</v>
      </c>
      <c r="AB48" s="30">
        <v>8.4879999999999997E-2</v>
      </c>
      <c r="AC48" s="30">
        <v>-0.29287999999999997</v>
      </c>
      <c r="AD48" s="30">
        <v>-0.37748999999999999</v>
      </c>
      <c r="AE48" s="30">
        <v>-1.6968700000000001</v>
      </c>
      <c r="AF48" s="30">
        <v>8.50136</v>
      </c>
      <c r="AG48" s="30" t="s">
        <v>30</v>
      </c>
      <c r="AH48" s="30">
        <v>100</v>
      </c>
      <c r="AI48" s="30">
        <v>100</v>
      </c>
      <c r="AJ48" s="30">
        <v>0.25</v>
      </c>
      <c r="AK48" s="30">
        <v>100</v>
      </c>
      <c r="AL48" s="30">
        <v>0.02</v>
      </c>
      <c r="AM48" s="36">
        <v>0.4</v>
      </c>
      <c r="AN48" s="30">
        <v>0.1</v>
      </c>
      <c r="AO48" s="35" t="s">
        <v>65</v>
      </c>
      <c r="AP48" s="30">
        <v>5.0000000000000001E-3</v>
      </c>
      <c r="AQ48" s="30">
        <v>0.01</v>
      </c>
      <c r="AR48" s="30">
        <f t="shared" si="15"/>
        <v>0.4</v>
      </c>
      <c r="AS48" s="30"/>
      <c r="AT48" s="37"/>
      <c r="AU48" s="38">
        <v>0.1</v>
      </c>
      <c r="AV48" s="39">
        <v>0.2</v>
      </c>
      <c r="AW48" s="66">
        <v>0.3</v>
      </c>
      <c r="AX48" s="41">
        <v>0.4</v>
      </c>
      <c r="AY48" s="38">
        <v>0.1</v>
      </c>
      <c r="AZ48" s="39">
        <v>0.2</v>
      </c>
      <c r="BA48" s="66">
        <v>0.3</v>
      </c>
      <c r="BB48" s="41">
        <v>0.4</v>
      </c>
      <c r="BC48" s="66">
        <v>0.1</v>
      </c>
      <c r="BD48" s="66">
        <v>0.2</v>
      </c>
      <c r="BE48" s="66">
        <v>0.3</v>
      </c>
      <c r="BF48" s="41">
        <v>0.4</v>
      </c>
    </row>
    <row r="49" spans="2:58" ht="28" customHeight="1" x14ac:dyDescent="0.25">
      <c r="Z49" s="103"/>
      <c r="AA49" s="30">
        <v>-0.12386</v>
      </c>
      <c r="AB49" s="30">
        <v>3.7539999999999997E-2</v>
      </c>
      <c r="AC49" s="30">
        <v>-0.19270000000000001</v>
      </c>
      <c r="AD49" s="30">
        <v>-0.21484</v>
      </c>
      <c r="AE49" s="30">
        <v>-0.83448999999999995</v>
      </c>
      <c r="AF49" s="30">
        <v>0.89387000000000005</v>
      </c>
      <c r="AG49" s="30" t="s">
        <v>66</v>
      </c>
      <c r="AH49" s="30">
        <v>100</v>
      </c>
      <c r="AI49" s="30">
        <v>100</v>
      </c>
      <c r="AJ49" s="30">
        <v>0.25</v>
      </c>
      <c r="AK49" s="30">
        <v>100</v>
      </c>
      <c r="AL49" s="30">
        <v>0.02</v>
      </c>
      <c r="AM49" s="30">
        <v>0.2</v>
      </c>
      <c r="AN49" s="30">
        <v>0.1</v>
      </c>
      <c r="AO49" s="35" t="s">
        <v>65</v>
      </c>
      <c r="AP49" s="30">
        <v>5.0000000000000001E-3</v>
      </c>
      <c r="AQ49" s="30">
        <v>0.01</v>
      </c>
      <c r="AR49" s="36">
        <v>0.15</v>
      </c>
      <c r="AS49" s="30"/>
      <c r="AT49" s="42" t="s">
        <v>18</v>
      </c>
      <c r="AU49" s="43" cm="1">
        <f t="array" ref="AU49:AU54">TRANSPOSE(AA46:AF46)</f>
        <v>-0.13779</v>
      </c>
      <c r="AV49" s="44">
        <f t="array" ref="AV49:AV54">TRANSPOSE(AA42:AF42)</f>
        <v>-0.14032</v>
      </c>
      <c r="AW49" s="44">
        <f t="array" ref="AW49:AW54">TRANSPOSE(AA47:AF47)</f>
        <v>-0.14032</v>
      </c>
      <c r="AX49" s="45">
        <f t="array" ref="AX49:AX54">TRANSPOSE(AA48:AF48)</f>
        <v>-0.14197000000000001</v>
      </c>
      <c r="AY49" s="43">
        <f t="array" ref="AY49:AY54">TRANSPOSE(AA54:AF54)</f>
        <v>6.6699999999999997E-3</v>
      </c>
      <c r="AZ49" s="44">
        <f t="array" ref="AZ49:AZ54">TRANSPOSE(AA52:AF52)</f>
        <v>-0.13173000000000001</v>
      </c>
      <c r="BA49" s="44">
        <f t="array" ref="BA49:BA54">TRANSPOSE(AA57:AF57)</f>
        <v>-0.1305</v>
      </c>
      <c r="BB49" s="45">
        <f t="array" ref="BB49:BB54">TRANSPOSE(AA58:AF58)</f>
        <v>-0.13327</v>
      </c>
      <c r="BC49" s="44">
        <f>AU49-AY49</f>
        <v>-0.14446000000000001</v>
      </c>
      <c r="BD49" s="44">
        <f t="shared" ref="BD49:BD54" si="16">AV49-AZ49</f>
        <v>-8.5899999999999865E-3</v>
      </c>
      <c r="BE49" s="44">
        <f t="shared" ref="BE49:BE54" si="17">AW49-BA49</f>
        <v>-9.8199999999999954E-3</v>
      </c>
      <c r="BF49" s="45">
        <f t="shared" ref="BF49:BF54" si="18">AX49-BB49</f>
        <v>-8.7000000000000133E-3</v>
      </c>
    </row>
    <row r="50" spans="2:58" ht="28" customHeight="1" x14ac:dyDescent="0.25">
      <c r="Z50" s="33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42" t="s">
        <v>19</v>
      </c>
      <c r="AU50" s="46">
        <v>5.6000000000000001E-2</v>
      </c>
      <c r="AV50" s="47">
        <v>6.3939999999999997E-2</v>
      </c>
      <c r="AW50" s="47">
        <v>7.1139999999999995E-2</v>
      </c>
      <c r="AX50" s="48">
        <v>8.4879999999999997E-2</v>
      </c>
      <c r="AY50" s="46">
        <v>0.13708000000000001</v>
      </c>
      <c r="AZ50" s="47">
        <v>6.1960000000000001E-2</v>
      </c>
      <c r="BA50" s="47">
        <v>7.2690000000000005E-2</v>
      </c>
      <c r="BB50" s="48">
        <v>8.9020000000000002E-2</v>
      </c>
      <c r="BC50" s="47">
        <f t="shared" ref="BC50:BC54" si="19">AU50-AY50</f>
        <v>-8.1080000000000013E-2</v>
      </c>
      <c r="BD50" s="47">
        <f t="shared" si="16"/>
        <v>1.9799999999999957E-3</v>
      </c>
      <c r="BE50" s="47">
        <f t="shared" si="17"/>
        <v>-1.5500000000000097E-3</v>
      </c>
      <c r="BF50" s="48">
        <f t="shared" si="18"/>
        <v>-4.1400000000000048E-3</v>
      </c>
    </row>
    <row r="51" spans="2:58" ht="28" customHeight="1" x14ac:dyDescent="0.25">
      <c r="Z51" s="99" t="s">
        <v>44</v>
      </c>
      <c r="AA51" s="30">
        <v>6.8399999999999997E-3</v>
      </c>
      <c r="AB51" s="30">
        <v>4.1489999999999999E-2</v>
      </c>
      <c r="AC51" s="30">
        <v>-4.6530000000000002E-2</v>
      </c>
      <c r="AD51" s="30">
        <v>-8.2449999999999996E-2</v>
      </c>
      <c r="AE51" s="30">
        <v>-0.40921000000000002</v>
      </c>
      <c r="AF51" s="30">
        <v>16.373059999999999</v>
      </c>
      <c r="AG51" s="30" t="s">
        <v>23</v>
      </c>
      <c r="AH51" s="30">
        <v>100</v>
      </c>
      <c r="AI51" s="30">
        <v>100</v>
      </c>
      <c r="AJ51" s="30">
        <v>0.25</v>
      </c>
      <c r="AK51" s="30">
        <v>100</v>
      </c>
      <c r="AL51" s="30">
        <v>0.02</v>
      </c>
      <c r="AM51" s="30">
        <v>0.2</v>
      </c>
      <c r="AN51" s="30">
        <v>0.1</v>
      </c>
      <c r="AO51" s="30">
        <v>0.05</v>
      </c>
      <c r="AP51" s="36">
        <v>0</v>
      </c>
      <c r="AQ51" s="36">
        <v>0</v>
      </c>
      <c r="AR51" s="30">
        <f>AM51</f>
        <v>0.2</v>
      </c>
      <c r="AS51" s="30"/>
      <c r="AT51" s="42" t="s">
        <v>20</v>
      </c>
      <c r="AU51" s="46">
        <v>-0.24213000000000001</v>
      </c>
      <c r="AV51" s="47">
        <v>-0.26062999999999997</v>
      </c>
      <c r="AW51" s="47">
        <v>-0.27287</v>
      </c>
      <c r="AX51" s="48">
        <v>-0.29287999999999997</v>
      </c>
      <c r="AY51" s="46">
        <v>-0.16664000000000001</v>
      </c>
      <c r="AZ51" s="47">
        <v>-0.24956999999999999</v>
      </c>
      <c r="BA51" s="47">
        <v>-0.26194000000000001</v>
      </c>
      <c r="BB51" s="48">
        <v>-0.28732000000000002</v>
      </c>
      <c r="BC51" s="47">
        <f t="shared" si="19"/>
        <v>-7.5490000000000002E-2</v>
      </c>
      <c r="BD51" s="47">
        <f t="shared" si="16"/>
        <v>-1.1059999999999987E-2</v>
      </c>
      <c r="BE51" s="47">
        <f t="shared" si="17"/>
        <v>-1.0929999999999995E-2</v>
      </c>
      <c r="BF51" s="48">
        <f t="shared" si="18"/>
        <v>-5.5599999999999539E-3</v>
      </c>
    </row>
    <row r="52" spans="2:58" ht="28" customHeight="1" x14ac:dyDescent="0.25">
      <c r="Z52" s="99"/>
      <c r="AA52" s="30">
        <v>-0.13173000000000001</v>
      </c>
      <c r="AB52" s="30">
        <v>6.1960000000000001E-2</v>
      </c>
      <c r="AC52" s="30">
        <v>-0.24956999999999999</v>
      </c>
      <c r="AD52" s="30">
        <v>-0.29771999999999998</v>
      </c>
      <c r="AE52" s="30">
        <v>-1.4327300000000001</v>
      </c>
      <c r="AF52" s="30">
        <v>6.4957500000000001</v>
      </c>
      <c r="AG52" s="30" t="s">
        <v>24</v>
      </c>
      <c r="AH52" s="30">
        <v>100</v>
      </c>
      <c r="AI52" s="30">
        <v>100</v>
      </c>
      <c r="AJ52" s="30">
        <v>0.25</v>
      </c>
      <c r="AK52" s="30">
        <v>100</v>
      </c>
      <c r="AL52" s="30">
        <v>0.02</v>
      </c>
      <c r="AM52" s="30">
        <v>0.2</v>
      </c>
      <c r="AN52" s="30">
        <v>0.1</v>
      </c>
      <c r="AO52" s="30">
        <v>0.05</v>
      </c>
      <c r="AP52" s="30">
        <v>5.0000000000000001E-3</v>
      </c>
      <c r="AQ52" s="30">
        <v>0.01</v>
      </c>
      <c r="AR52" s="30">
        <f t="shared" ref="AR52:AR58" si="20">AM52</f>
        <v>0.2</v>
      </c>
      <c r="AS52" s="30"/>
      <c r="AT52" s="42" t="s">
        <v>21</v>
      </c>
      <c r="AU52" s="46">
        <v>-0.27666000000000002</v>
      </c>
      <c r="AV52" s="47">
        <v>-0.31415999999999999</v>
      </c>
      <c r="AW52" s="47">
        <v>-0.33388000000000001</v>
      </c>
      <c r="AX52" s="48">
        <v>-0.37748999999999999</v>
      </c>
      <c r="AY52" s="46">
        <v>-0.26541999999999999</v>
      </c>
      <c r="AZ52" s="47">
        <v>-0.29771999999999998</v>
      </c>
      <c r="BA52" s="47">
        <v>-0.32795999999999997</v>
      </c>
      <c r="BB52" s="48">
        <v>-0.36892000000000003</v>
      </c>
      <c r="BC52" s="47">
        <f t="shared" si="19"/>
        <v>-1.1240000000000028E-2</v>
      </c>
      <c r="BD52" s="47">
        <f t="shared" si="16"/>
        <v>-1.644000000000001E-2</v>
      </c>
      <c r="BE52" s="47">
        <f t="shared" si="17"/>
        <v>-5.9200000000000363E-3</v>
      </c>
      <c r="BF52" s="48">
        <f t="shared" si="18"/>
        <v>-8.5699999999999665E-3</v>
      </c>
    </row>
    <row r="53" spans="2:58" ht="28" customHeight="1" x14ac:dyDescent="0.25">
      <c r="Z53" s="99"/>
      <c r="AA53" s="30">
        <v>-1.3643400000000001</v>
      </c>
      <c r="AB53" s="30">
        <v>0.54349000000000003</v>
      </c>
      <c r="AC53" s="30">
        <v>-2.3889300000000002</v>
      </c>
      <c r="AD53" s="30">
        <v>-2.6251099999999998</v>
      </c>
      <c r="AE53" s="30">
        <v>-0.68047999999999997</v>
      </c>
      <c r="AF53" s="30">
        <v>-0.11863</v>
      </c>
      <c r="AG53" s="30" t="s">
        <v>25</v>
      </c>
      <c r="AH53" s="30">
        <v>100</v>
      </c>
      <c r="AI53" s="30">
        <v>100</v>
      </c>
      <c r="AJ53" s="30">
        <v>0.25</v>
      </c>
      <c r="AK53" s="30">
        <v>100</v>
      </c>
      <c r="AL53" s="30">
        <v>0.02</v>
      </c>
      <c r="AM53" s="30">
        <v>0.2</v>
      </c>
      <c r="AN53" s="30">
        <v>0.1</v>
      </c>
      <c r="AO53" s="30">
        <v>0.05</v>
      </c>
      <c r="AP53" s="36">
        <v>0.05</v>
      </c>
      <c r="AQ53" s="36">
        <v>0.1</v>
      </c>
      <c r="AR53" s="30">
        <f t="shared" si="20"/>
        <v>0.2</v>
      </c>
      <c r="AS53" s="30"/>
      <c r="AT53" s="42" t="s">
        <v>45</v>
      </c>
      <c r="AU53" s="46">
        <v>-0.95545999999999998</v>
      </c>
      <c r="AV53" s="47">
        <v>-1.4919100000000001</v>
      </c>
      <c r="AW53" s="47">
        <v>-1.2332700000000001</v>
      </c>
      <c r="AX53" s="48">
        <v>-1.6968700000000001</v>
      </c>
      <c r="AY53" s="46">
        <v>1.15401</v>
      </c>
      <c r="AZ53" s="47">
        <v>-1.4327300000000001</v>
      </c>
      <c r="BA53" s="47">
        <v>-1.2095800000000001</v>
      </c>
      <c r="BB53" s="48">
        <v>-1.16587</v>
      </c>
      <c r="BC53" s="47">
        <f t="shared" si="19"/>
        <v>-2.10947</v>
      </c>
      <c r="BD53" s="47">
        <f t="shared" si="16"/>
        <v>-5.918000000000001E-2</v>
      </c>
      <c r="BE53" s="47">
        <f t="shared" si="17"/>
        <v>-2.3689999999999989E-2</v>
      </c>
      <c r="BF53" s="48">
        <f t="shared" si="18"/>
        <v>-0.53100000000000014</v>
      </c>
    </row>
    <row r="54" spans="2:58" ht="28" customHeight="1" x14ac:dyDescent="0.25">
      <c r="Z54" s="99"/>
      <c r="AA54" s="30">
        <v>6.6699999999999997E-3</v>
      </c>
      <c r="AB54" s="30">
        <v>0.13708000000000001</v>
      </c>
      <c r="AC54" s="30">
        <v>-0.16664000000000001</v>
      </c>
      <c r="AD54" s="30">
        <v>-0.26541999999999999</v>
      </c>
      <c r="AE54" s="30">
        <v>1.15401</v>
      </c>
      <c r="AF54" s="30">
        <v>23.389569999999999</v>
      </c>
      <c r="AG54" s="30" t="s">
        <v>26</v>
      </c>
      <c r="AH54" s="36">
        <v>10</v>
      </c>
      <c r="AI54" s="30">
        <v>100</v>
      </c>
      <c r="AJ54" s="30">
        <v>0.25</v>
      </c>
      <c r="AK54" s="30">
        <v>100</v>
      </c>
      <c r="AL54" s="30">
        <v>0.02</v>
      </c>
      <c r="AM54" s="30">
        <v>0.2</v>
      </c>
      <c r="AN54" s="30">
        <v>0.1</v>
      </c>
      <c r="AO54" s="30">
        <v>0.05</v>
      </c>
      <c r="AP54" s="30">
        <v>5.0000000000000001E-3</v>
      </c>
      <c r="AQ54" s="30">
        <v>0.01</v>
      </c>
      <c r="AR54" s="30">
        <f t="shared" si="20"/>
        <v>0.2</v>
      </c>
      <c r="AS54" s="30"/>
      <c r="AT54" s="49" t="s">
        <v>46</v>
      </c>
      <c r="AU54" s="50">
        <v>1.0899399999999999</v>
      </c>
      <c r="AV54" s="51">
        <v>4.5999100000000004</v>
      </c>
      <c r="AW54" s="51">
        <v>5.9378599999999997</v>
      </c>
      <c r="AX54" s="52">
        <v>8.50136</v>
      </c>
      <c r="AY54" s="50">
        <v>23.389569999999999</v>
      </c>
      <c r="AZ54" s="51">
        <v>6.4957500000000001</v>
      </c>
      <c r="BA54" s="51">
        <v>5.06792</v>
      </c>
      <c r="BB54" s="52">
        <v>8.6016100000000009</v>
      </c>
      <c r="BC54" s="51">
        <f t="shared" si="19"/>
        <v>-22.299630000000001</v>
      </c>
      <c r="BD54" s="51">
        <f t="shared" si="16"/>
        <v>-1.8958399999999997</v>
      </c>
      <c r="BE54" s="51">
        <f t="shared" si="17"/>
        <v>0.86993999999999971</v>
      </c>
      <c r="BF54" s="52">
        <f t="shared" si="18"/>
        <v>-0.10025000000000084</v>
      </c>
    </row>
    <row r="55" spans="2:58" ht="28" customHeight="1" x14ac:dyDescent="0.25">
      <c r="Z55" s="99"/>
      <c r="AA55" s="30">
        <v>-0.21121999999999999</v>
      </c>
      <c r="AB55" s="30">
        <v>0.10823000000000001</v>
      </c>
      <c r="AC55" s="30">
        <v>-0.42826999999999998</v>
      </c>
      <c r="AD55" s="30">
        <v>-0.47709000000000001</v>
      </c>
      <c r="AE55" s="30">
        <v>-0.89951999999999999</v>
      </c>
      <c r="AF55" s="30">
        <v>0.30780000000000002</v>
      </c>
      <c r="AG55" s="30" t="s">
        <v>27</v>
      </c>
      <c r="AH55" s="36">
        <v>300</v>
      </c>
      <c r="AI55" s="30">
        <v>100</v>
      </c>
      <c r="AJ55" s="30">
        <v>0.25</v>
      </c>
      <c r="AK55" s="30">
        <v>100</v>
      </c>
      <c r="AL55" s="30">
        <v>0.02</v>
      </c>
      <c r="AM55" s="30">
        <v>0.2</v>
      </c>
      <c r="AN55" s="30">
        <v>0.1</v>
      </c>
      <c r="AO55" s="30">
        <v>0.05</v>
      </c>
      <c r="AP55" s="30">
        <v>5.0000000000000001E-3</v>
      </c>
      <c r="AQ55" s="30">
        <v>0.01</v>
      </c>
      <c r="AR55" s="30">
        <f t="shared" si="20"/>
        <v>0.2</v>
      </c>
      <c r="AS55" s="30"/>
      <c r="AT55" s="7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</row>
    <row r="56" spans="2:58" ht="28" customHeight="1" x14ac:dyDescent="0.25">
      <c r="Z56" s="99"/>
      <c r="AA56" s="30">
        <v>-0.1305</v>
      </c>
      <c r="AB56" s="30">
        <v>5.4989999999999997E-2</v>
      </c>
      <c r="AC56" s="30">
        <v>-0.23508000000000001</v>
      </c>
      <c r="AD56" s="30">
        <v>-0.26690999999999998</v>
      </c>
      <c r="AE56" s="30">
        <v>-0.95096999999999998</v>
      </c>
      <c r="AF56" s="30">
        <v>0.92373000000000005</v>
      </c>
      <c r="AG56" s="30" t="s">
        <v>28</v>
      </c>
      <c r="AH56" s="30">
        <v>100</v>
      </c>
      <c r="AI56" s="30">
        <v>100</v>
      </c>
      <c r="AJ56" s="30">
        <v>0.25</v>
      </c>
      <c r="AK56" s="30">
        <v>100</v>
      </c>
      <c r="AL56" s="30">
        <v>0.02</v>
      </c>
      <c r="AM56" s="36">
        <v>0.1</v>
      </c>
      <c r="AN56" s="30">
        <v>0.1</v>
      </c>
      <c r="AO56" s="30">
        <v>0.05</v>
      </c>
      <c r="AP56" s="30">
        <v>5.0000000000000001E-3</v>
      </c>
      <c r="AQ56" s="30">
        <v>0.01</v>
      </c>
      <c r="AR56" s="30">
        <f t="shared" si="20"/>
        <v>0.1</v>
      </c>
      <c r="AS56" s="30"/>
      <c r="AT56" s="7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</row>
    <row r="57" spans="2:58" ht="28" customHeight="1" x14ac:dyDescent="0.25">
      <c r="Z57" s="99"/>
      <c r="AA57" s="30">
        <v>-0.1305</v>
      </c>
      <c r="AB57" s="30">
        <v>7.2690000000000005E-2</v>
      </c>
      <c r="AC57" s="30">
        <v>-0.26194000000000001</v>
      </c>
      <c r="AD57" s="30">
        <v>-0.32795999999999997</v>
      </c>
      <c r="AE57" s="30">
        <v>-1.2095800000000001</v>
      </c>
      <c r="AF57" s="30">
        <v>5.06792</v>
      </c>
      <c r="AG57" s="30" t="s">
        <v>29</v>
      </c>
      <c r="AH57" s="30">
        <v>100</v>
      </c>
      <c r="AI57" s="30">
        <v>100</v>
      </c>
      <c r="AJ57" s="30">
        <v>0.25</v>
      </c>
      <c r="AK57" s="30">
        <v>100</v>
      </c>
      <c r="AL57" s="30">
        <v>0.02</v>
      </c>
      <c r="AM57" s="36">
        <v>0.3</v>
      </c>
      <c r="AN57" s="30">
        <v>0.1</v>
      </c>
      <c r="AO57" s="30">
        <v>0.05</v>
      </c>
      <c r="AP57" s="30">
        <v>5.0000000000000001E-3</v>
      </c>
      <c r="AQ57" s="30">
        <v>0.01</v>
      </c>
      <c r="AR57" s="30">
        <f t="shared" si="20"/>
        <v>0.3</v>
      </c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</row>
    <row r="58" spans="2:58" ht="28" customHeight="1" x14ac:dyDescent="0.3">
      <c r="Z58" s="99"/>
      <c r="AA58" s="30">
        <v>-0.13327</v>
      </c>
      <c r="AB58" s="30">
        <v>8.9020000000000002E-2</v>
      </c>
      <c r="AC58" s="30">
        <v>-0.28732000000000002</v>
      </c>
      <c r="AD58" s="30">
        <v>-0.36892000000000003</v>
      </c>
      <c r="AE58" s="30">
        <v>-1.16587</v>
      </c>
      <c r="AF58" s="30">
        <v>8.6016100000000009</v>
      </c>
      <c r="AG58" s="30" t="s">
        <v>30</v>
      </c>
      <c r="AH58" s="30">
        <v>100</v>
      </c>
      <c r="AI58" s="30">
        <v>100</v>
      </c>
      <c r="AJ58" s="30">
        <v>0.25</v>
      </c>
      <c r="AK58" s="30">
        <v>100</v>
      </c>
      <c r="AL58" s="30">
        <v>0.02</v>
      </c>
      <c r="AM58" s="36">
        <v>0.4</v>
      </c>
      <c r="AN58" s="30">
        <v>0.1</v>
      </c>
      <c r="AO58" s="30">
        <v>0.05</v>
      </c>
      <c r="AP58" s="30">
        <v>5.0000000000000001E-3</v>
      </c>
      <c r="AQ58" s="30">
        <v>0.01</v>
      </c>
      <c r="AR58" s="30">
        <f t="shared" si="20"/>
        <v>0.4</v>
      </c>
      <c r="AS58" s="30"/>
      <c r="AT58" s="28" t="str">
        <f>AT15</f>
        <v>Equity transaction cost</v>
      </c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</row>
    <row r="59" spans="2:58" ht="28" customHeight="1" x14ac:dyDescent="0.3">
      <c r="B59" s="24" t="s">
        <v>98</v>
      </c>
      <c r="Z59" s="99"/>
      <c r="AA59" s="30">
        <v>-0.11466999999999999</v>
      </c>
      <c r="AB59" s="30">
        <v>3.8359999999999998E-2</v>
      </c>
      <c r="AC59" s="30">
        <v>-0.18568999999999999</v>
      </c>
      <c r="AD59" s="30">
        <v>-0.21018999999999999</v>
      </c>
      <c r="AE59" s="30">
        <v>-0.80464999999999998</v>
      </c>
      <c r="AF59" s="30">
        <v>1.35815</v>
      </c>
      <c r="AG59" s="30" t="s">
        <v>66</v>
      </c>
      <c r="AH59" s="30">
        <v>100</v>
      </c>
      <c r="AI59" s="30">
        <v>100</v>
      </c>
      <c r="AJ59" s="30">
        <v>0.25</v>
      </c>
      <c r="AK59" s="30">
        <v>100</v>
      </c>
      <c r="AL59" s="30">
        <v>0.02</v>
      </c>
      <c r="AM59" s="30">
        <v>0.2</v>
      </c>
      <c r="AN59" s="30">
        <v>0.1</v>
      </c>
      <c r="AO59" s="30">
        <v>0.05</v>
      </c>
      <c r="AP59" s="30">
        <v>5.0000000000000001E-3</v>
      </c>
      <c r="AQ59" s="30">
        <v>0.01</v>
      </c>
      <c r="AR59" s="36">
        <v>0.15</v>
      </c>
      <c r="AS59" s="30"/>
      <c r="AT59" s="65"/>
      <c r="AU59" s="96" t="s">
        <v>80</v>
      </c>
      <c r="AV59" s="97"/>
      <c r="AW59" s="98"/>
      <c r="AX59" s="96" t="s">
        <v>81</v>
      </c>
      <c r="AY59" s="97"/>
      <c r="AZ59" s="98"/>
      <c r="BA59" s="96" t="s">
        <v>74</v>
      </c>
      <c r="BB59" s="97"/>
      <c r="BC59" s="98"/>
      <c r="BD59" s="30"/>
      <c r="BE59" s="30"/>
      <c r="BF59" s="30"/>
    </row>
    <row r="60" spans="2:58" ht="28" customHeight="1" x14ac:dyDescent="0.25">
      <c r="Z60" s="99"/>
      <c r="AA60" s="30">
        <v>-0.14113999999999999</v>
      </c>
      <c r="AB60" s="30">
        <v>6.2799999999999995E-2</v>
      </c>
      <c r="AC60" s="30">
        <v>-0.25508999999999998</v>
      </c>
      <c r="AD60" s="30">
        <v>-0.30401</v>
      </c>
      <c r="AE60" s="30">
        <v>-1.1062099999999999</v>
      </c>
      <c r="AF60" s="30">
        <v>3.2550500000000002</v>
      </c>
      <c r="AG60" s="30" t="s">
        <v>67</v>
      </c>
      <c r="AH60" s="30">
        <v>100</v>
      </c>
      <c r="AI60" s="30">
        <v>100</v>
      </c>
      <c r="AJ60" s="30">
        <v>0.25</v>
      </c>
      <c r="AK60" s="30">
        <v>100</v>
      </c>
      <c r="AL60" s="30">
        <v>0.02</v>
      </c>
      <c r="AM60" s="30">
        <v>0.2</v>
      </c>
      <c r="AN60" s="30">
        <v>0.1</v>
      </c>
      <c r="AO60" s="36">
        <v>0.01</v>
      </c>
      <c r="AP60" s="30">
        <v>5.0000000000000001E-3</v>
      </c>
      <c r="AQ60" s="30">
        <v>0.01</v>
      </c>
      <c r="AR60" s="30">
        <f>AM60</f>
        <v>0.2</v>
      </c>
      <c r="AS60" s="30"/>
      <c r="AT60" s="37"/>
      <c r="AU60" s="67" t="s">
        <v>75</v>
      </c>
      <c r="AV60" s="39" t="s">
        <v>76</v>
      </c>
      <c r="AW60" s="68" t="s">
        <v>77</v>
      </c>
      <c r="AX60" s="67" t="s">
        <v>75</v>
      </c>
      <c r="AY60" s="39" t="s">
        <v>76</v>
      </c>
      <c r="AZ60" s="68" t="s">
        <v>77</v>
      </c>
      <c r="BA60" s="67" t="s">
        <v>75</v>
      </c>
      <c r="BB60" s="69" t="s">
        <v>76</v>
      </c>
      <c r="BC60" s="68" t="s">
        <v>77</v>
      </c>
      <c r="BD60" s="30"/>
      <c r="BE60" s="30"/>
      <c r="BF60" s="30"/>
    </row>
    <row r="61" spans="2:58" ht="28" customHeight="1" x14ac:dyDescent="0.25">
      <c r="Z61" s="99"/>
      <c r="AA61" s="30">
        <v>-0.12155000000000001</v>
      </c>
      <c r="AB61" s="30">
        <v>6.7119999999999999E-2</v>
      </c>
      <c r="AC61" s="30">
        <v>-0.23945</v>
      </c>
      <c r="AD61" s="30">
        <v>-0.29069</v>
      </c>
      <c r="AE61" s="30">
        <v>-0.64327999999999996</v>
      </c>
      <c r="AF61" s="30">
        <v>3.1290300000000002</v>
      </c>
      <c r="AG61" s="30" t="s">
        <v>68</v>
      </c>
      <c r="AH61" s="30">
        <v>100</v>
      </c>
      <c r="AI61" s="30">
        <v>100</v>
      </c>
      <c r="AJ61" s="30">
        <v>0.25</v>
      </c>
      <c r="AK61" s="30">
        <v>100</v>
      </c>
      <c r="AL61" s="30">
        <v>0.02</v>
      </c>
      <c r="AM61" s="30">
        <v>0.2</v>
      </c>
      <c r="AN61" s="30">
        <v>0.1</v>
      </c>
      <c r="AO61" s="36">
        <v>0.1</v>
      </c>
      <c r="AP61" s="30">
        <v>5.0000000000000001E-3</v>
      </c>
      <c r="AQ61" s="30">
        <v>0.01</v>
      </c>
      <c r="AR61" s="30">
        <f>AM61</f>
        <v>0.2</v>
      </c>
      <c r="AS61" s="30"/>
      <c r="AT61" s="42" t="s">
        <v>18</v>
      </c>
      <c r="AU61" s="46">
        <f t="array" ref="AU61:AU66">TRANSPOSE(AA41:AF41)</f>
        <v>6.9800000000000001E-3</v>
      </c>
      <c r="AV61" s="47">
        <f t="array" ref="AV61:AV66">TRANSPOSE(AA42:AF42)</f>
        <v>-0.14032</v>
      </c>
      <c r="AW61" s="48">
        <f t="array" ref="AW61:AW66">TRANSPOSE(AA43:AF43)</f>
        <v>-1.4662200000000001</v>
      </c>
      <c r="AX61" s="46">
        <f t="array" ref="AX61:AX66">TRANSPOSE(AA51:AF51)</f>
        <v>6.8399999999999997E-3</v>
      </c>
      <c r="AY61" s="47">
        <f t="array" ref="AY61:AY66">TRANSPOSE(AA52:AF52)</f>
        <v>-0.13173000000000001</v>
      </c>
      <c r="AZ61" s="48">
        <f t="array" ref="AZ61:AZ66">TRANSPOSE(AA53:AF53)</f>
        <v>-1.3643400000000001</v>
      </c>
      <c r="BA61" s="46">
        <f>AU61-AX61</f>
        <v>1.4000000000000037E-4</v>
      </c>
      <c r="BB61" s="47">
        <f t="shared" ref="BB61:BC61" si="21">AV61-AY61</f>
        <v>-8.5899999999999865E-3</v>
      </c>
      <c r="BC61" s="48">
        <f t="shared" si="21"/>
        <v>-0.10187999999999997</v>
      </c>
      <c r="BD61" s="30"/>
      <c r="BE61" s="30"/>
      <c r="BF61" s="30"/>
    </row>
    <row r="62" spans="2:58" ht="28" customHeight="1" x14ac:dyDescent="0.25">
      <c r="Z62" s="99"/>
      <c r="AA62" s="30">
        <v>-0.10546999999999999</v>
      </c>
      <c r="AB62" s="30">
        <v>9.2799999999999994E-2</v>
      </c>
      <c r="AC62" s="30">
        <v>-0.26443</v>
      </c>
      <c r="AD62" s="30">
        <v>-0.31595000000000001</v>
      </c>
      <c r="AE62" s="30">
        <v>6.4610000000000001E-2</v>
      </c>
      <c r="AF62" s="30">
        <v>2.9345400000000001</v>
      </c>
      <c r="AG62" s="30" t="s">
        <v>82</v>
      </c>
      <c r="AH62" s="30">
        <v>100</v>
      </c>
      <c r="AI62" s="30">
        <v>100</v>
      </c>
      <c r="AJ62" s="30">
        <v>0.25</v>
      </c>
      <c r="AK62" s="30">
        <v>100</v>
      </c>
      <c r="AL62" s="30">
        <v>0.02</v>
      </c>
      <c r="AM62" s="30">
        <v>0.2</v>
      </c>
      <c r="AN62" s="30">
        <v>0.1</v>
      </c>
      <c r="AO62" s="36">
        <v>0.2</v>
      </c>
      <c r="AP62" s="30">
        <v>5.0000000000000001E-3</v>
      </c>
      <c r="AQ62" s="30">
        <v>0.01</v>
      </c>
      <c r="AR62" s="30">
        <f>AM62</f>
        <v>0.2</v>
      </c>
      <c r="AS62" s="30"/>
      <c r="AT62" s="42" t="s">
        <v>19</v>
      </c>
      <c r="AU62" s="46">
        <v>3.6589999999999998E-2</v>
      </c>
      <c r="AV62" s="47">
        <v>6.3939999999999997E-2</v>
      </c>
      <c r="AW62" s="48">
        <v>0.54308999999999996</v>
      </c>
      <c r="AX62" s="46">
        <v>4.1489999999999999E-2</v>
      </c>
      <c r="AY62" s="47">
        <v>6.1960000000000001E-2</v>
      </c>
      <c r="AZ62" s="48">
        <v>0.54349000000000003</v>
      </c>
      <c r="BA62" s="46">
        <f t="shared" ref="BA62:BA66" si="22">AU62-AX62</f>
        <v>-4.9000000000000016E-3</v>
      </c>
      <c r="BB62" s="47">
        <f t="shared" ref="BB62:BB66" si="23">AV62-AY62</f>
        <v>1.9799999999999957E-3</v>
      </c>
      <c r="BC62" s="48">
        <f t="shared" ref="BC62:BC66" si="24">AW62-AZ62</f>
        <v>-4.0000000000006697E-4</v>
      </c>
      <c r="BD62" s="30"/>
      <c r="BE62" s="30"/>
      <c r="BF62" s="30"/>
    </row>
    <row r="63" spans="2:58" ht="22" x14ac:dyDescent="0.25">
      <c r="Z63" s="71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42" t="s">
        <v>20</v>
      </c>
      <c r="AU63" s="46">
        <v>-3.5209999999999998E-2</v>
      </c>
      <c r="AV63" s="47">
        <v>-0.26062999999999997</v>
      </c>
      <c r="AW63" s="48">
        <v>-2.5029499999999998</v>
      </c>
      <c r="AX63" s="46">
        <v>-4.6530000000000002E-2</v>
      </c>
      <c r="AY63" s="47">
        <v>-0.24956999999999999</v>
      </c>
      <c r="AZ63" s="48">
        <v>-2.3889300000000002</v>
      </c>
      <c r="BA63" s="46">
        <f t="shared" si="22"/>
        <v>1.1320000000000004E-2</v>
      </c>
      <c r="BB63" s="47">
        <f t="shared" si="23"/>
        <v>-1.1059999999999987E-2</v>
      </c>
      <c r="BC63" s="48">
        <f t="shared" si="24"/>
        <v>-0.11401999999999957</v>
      </c>
      <c r="BD63" s="30"/>
      <c r="BE63" s="30"/>
      <c r="BF63" s="30"/>
    </row>
    <row r="64" spans="2:58" ht="28" customHeight="1" x14ac:dyDescent="0.25">
      <c r="Z64" s="72" t="s">
        <v>64</v>
      </c>
      <c r="AA64" s="30" t="str">
        <f t="shared" ref="AA64:AF64" si="25">AA2</f>
        <v>Mean</v>
      </c>
      <c r="AB64" s="30" t="str">
        <f t="shared" si="25"/>
        <v xml:space="preserve"> Std</v>
      </c>
      <c r="AC64" s="30" t="str">
        <f t="shared" si="25"/>
        <v xml:space="preserve"> VaR</v>
      </c>
      <c r="AD64" s="30" t="str">
        <f t="shared" si="25"/>
        <v xml:space="preserve"> CVaR</v>
      </c>
      <c r="AE64" s="30" t="str">
        <f t="shared" si="25"/>
        <v>Skewness</v>
      </c>
      <c r="AF64" s="30" t="str">
        <f t="shared" si="25"/>
        <v>Kurtosis</v>
      </c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42" t="s">
        <v>21</v>
      </c>
      <c r="AU64" s="46">
        <v>-7.4969999999999995E-2</v>
      </c>
      <c r="AV64" s="47">
        <v>-0.31415999999999999</v>
      </c>
      <c r="AW64" s="48">
        <v>-2.7314799999999999</v>
      </c>
      <c r="AX64" s="46">
        <v>-8.2449999999999996E-2</v>
      </c>
      <c r="AY64" s="47">
        <v>-0.29771999999999998</v>
      </c>
      <c r="AZ64" s="48">
        <v>-2.6251099999999998</v>
      </c>
      <c r="BA64" s="46">
        <f t="shared" si="22"/>
        <v>7.4800000000000005E-3</v>
      </c>
      <c r="BB64" s="47">
        <f t="shared" si="23"/>
        <v>-1.644000000000001E-2</v>
      </c>
      <c r="BC64" s="48">
        <f t="shared" si="24"/>
        <v>-0.10637000000000008</v>
      </c>
      <c r="BD64" s="30"/>
      <c r="BE64" s="30"/>
      <c r="BF64" s="30"/>
    </row>
    <row r="65" spans="2:58" ht="22" x14ac:dyDescent="0.25">
      <c r="Z65" s="33" t="str">
        <f>Z3</f>
        <v>Time delta</v>
      </c>
      <c r="AA65" s="30">
        <f t="shared" ref="AA65:AF65" si="26">AA4</f>
        <v>-3.7539999999999997E-2</v>
      </c>
      <c r="AB65" s="30">
        <f t="shared" si="26"/>
        <v>0.33809</v>
      </c>
      <c r="AC65" s="30">
        <f t="shared" si="26"/>
        <v>-0.59731999999999996</v>
      </c>
      <c r="AD65" s="30">
        <f t="shared" si="26"/>
        <v>-0.83006999999999997</v>
      </c>
      <c r="AE65" s="30">
        <f t="shared" si="26"/>
        <v>-0.19685</v>
      </c>
      <c r="AF65" s="30">
        <f t="shared" si="26"/>
        <v>1.44709</v>
      </c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42" t="s">
        <v>45</v>
      </c>
      <c r="AU65" s="46">
        <v>-1.1539600000000001</v>
      </c>
      <c r="AV65" s="47">
        <v>-1.4919100000000001</v>
      </c>
      <c r="AW65" s="48">
        <v>-0.69150999999999996</v>
      </c>
      <c r="AX65" s="46">
        <v>-0.40921000000000002</v>
      </c>
      <c r="AY65" s="47">
        <v>-1.4327300000000001</v>
      </c>
      <c r="AZ65" s="48">
        <v>-0.68047999999999997</v>
      </c>
      <c r="BA65" s="46">
        <f t="shared" si="22"/>
        <v>-0.74475000000000002</v>
      </c>
      <c r="BB65" s="47">
        <f t="shared" si="23"/>
        <v>-5.918000000000001E-2</v>
      </c>
      <c r="BC65" s="48">
        <f t="shared" si="24"/>
        <v>-1.1029999999999984E-2</v>
      </c>
      <c r="BD65" s="30"/>
      <c r="BE65" s="30"/>
      <c r="BF65" s="30"/>
    </row>
    <row r="66" spans="2:58" ht="22" x14ac:dyDescent="0.25">
      <c r="Z66" s="33" t="str">
        <f>Z13</f>
        <v>Move delta</v>
      </c>
      <c r="AA66" s="30">
        <f t="shared" ref="AA66:AF66" si="27">AA14</f>
        <v>-4.215E-2</v>
      </c>
      <c r="AB66" s="30">
        <f t="shared" si="27"/>
        <v>0.34997</v>
      </c>
      <c r="AC66" s="30">
        <f t="shared" si="27"/>
        <v>-0.62255000000000005</v>
      </c>
      <c r="AD66" s="30">
        <f t="shared" si="27"/>
        <v>-0.82823999999999998</v>
      </c>
      <c r="AE66" s="30">
        <f t="shared" si="27"/>
        <v>-0.13739000000000001</v>
      </c>
      <c r="AF66" s="30">
        <f t="shared" si="27"/>
        <v>1.01566</v>
      </c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49" t="s">
        <v>46</v>
      </c>
      <c r="AU66" s="50">
        <v>40.813740000000003</v>
      </c>
      <c r="AV66" s="51">
        <v>4.5999100000000004</v>
      </c>
      <c r="AW66" s="52">
        <v>-0.16158</v>
      </c>
      <c r="AX66" s="50">
        <v>16.373059999999999</v>
      </c>
      <c r="AY66" s="51">
        <v>6.4957500000000001</v>
      </c>
      <c r="AZ66" s="52">
        <v>-0.11863</v>
      </c>
      <c r="BA66" s="50">
        <f t="shared" si="22"/>
        <v>24.440680000000004</v>
      </c>
      <c r="BB66" s="51">
        <f t="shared" si="23"/>
        <v>-1.8958399999999997</v>
      </c>
      <c r="BC66" s="52">
        <f t="shared" si="24"/>
        <v>-4.2950000000000002E-2</v>
      </c>
      <c r="BD66" s="30"/>
      <c r="BE66" s="30"/>
      <c r="BF66" s="30"/>
    </row>
    <row r="67" spans="2:58" ht="44" x14ac:dyDescent="0.25">
      <c r="Z67" s="33" t="s">
        <v>43</v>
      </c>
      <c r="AA67" s="30">
        <f t="shared" ref="AA67:AF67" si="28">AA42</f>
        <v>-0.14032</v>
      </c>
      <c r="AB67" s="30">
        <f t="shared" si="28"/>
        <v>6.3939999999999997E-2</v>
      </c>
      <c r="AC67" s="30">
        <f t="shared" si="28"/>
        <v>-0.26062999999999997</v>
      </c>
      <c r="AD67" s="30">
        <f t="shared" si="28"/>
        <v>-0.31415999999999999</v>
      </c>
      <c r="AE67" s="30">
        <f t="shared" si="28"/>
        <v>-1.4919100000000001</v>
      </c>
      <c r="AF67" s="30">
        <f t="shared" si="28"/>
        <v>4.5999100000000004</v>
      </c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77"/>
      <c r="AU67" s="47"/>
      <c r="AV67" s="47"/>
      <c r="AW67" s="47"/>
      <c r="AX67" s="47"/>
      <c r="AY67" s="47"/>
      <c r="AZ67" s="47"/>
      <c r="BA67" s="47"/>
      <c r="BB67" s="47"/>
      <c r="BC67" s="47"/>
      <c r="BD67" s="30"/>
      <c r="BE67" s="30"/>
      <c r="BF67" s="30"/>
    </row>
    <row r="68" spans="2:58" ht="44" x14ac:dyDescent="0.25">
      <c r="Z68" s="33" t="str">
        <f>Z51</f>
        <v>Move delta gamma</v>
      </c>
      <c r="AA68" s="30">
        <f>AA52</f>
        <v>-0.13173000000000001</v>
      </c>
      <c r="AB68" s="30">
        <f t="shared" ref="AB68:AF68" si="29">AB52</f>
        <v>6.1960000000000001E-2</v>
      </c>
      <c r="AC68" s="30">
        <f t="shared" si="29"/>
        <v>-0.24956999999999999</v>
      </c>
      <c r="AD68" s="30">
        <f t="shared" si="29"/>
        <v>-0.29771999999999998</v>
      </c>
      <c r="AE68" s="30">
        <f t="shared" si="29"/>
        <v>-1.4327300000000001</v>
      </c>
      <c r="AF68" s="30">
        <f t="shared" si="29"/>
        <v>6.4957500000000001</v>
      </c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77"/>
      <c r="AU68" s="47"/>
      <c r="AV68" s="47"/>
      <c r="AW68" s="47"/>
      <c r="AX68" s="47"/>
      <c r="AY68" s="47"/>
      <c r="AZ68" s="47"/>
      <c r="BA68" s="47"/>
      <c r="BB68" s="47"/>
      <c r="BC68" s="47"/>
      <c r="BD68" s="30"/>
      <c r="BE68" s="30"/>
      <c r="BF68" s="30"/>
    </row>
    <row r="69" spans="2:58" ht="21" x14ac:dyDescent="0.25"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</row>
    <row r="70" spans="2:58" ht="24" x14ac:dyDescent="0.3"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T70" s="28" t="str">
        <f>AT27</f>
        <v>Time steps</v>
      </c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</row>
    <row r="71" spans="2:58" ht="21" x14ac:dyDescent="0.25"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T71" s="65"/>
      <c r="AU71" s="96" t="s">
        <v>80</v>
      </c>
      <c r="AV71" s="97"/>
      <c r="AW71" s="98"/>
      <c r="AX71" s="96" t="s">
        <v>81</v>
      </c>
      <c r="AY71" s="97"/>
      <c r="AZ71" s="98"/>
      <c r="BA71" s="96" t="s">
        <v>74</v>
      </c>
      <c r="BB71" s="97"/>
      <c r="BC71" s="98"/>
      <c r="BD71" s="30"/>
      <c r="BE71" s="30"/>
      <c r="BF71" s="30"/>
    </row>
    <row r="72" spans="2:58" ht="26" x14ac:dyDescent="0.3">
      <c r="B72" s="24" t="s">
        <v>99</v>
      </c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T72" s="37"/>
      <c r="AU72" s="67">
        <v>10</v>
      </c>
      <c r="AV72" s="70">
        <v>100</v>
      </c>
      <c r="AW72" s="68">
        <v>300</v>
      </c>
      <c r="AX72" s="67">
        <v>10</v>
      </c>
      <c r="AY72" s="70">
        <v>100</v>
      </c>
      <c r="AZ72" s="68">
        <v>300</v>
      </c>
      <c r="BA72" s="67">
        <v>10</v>
      </c>
      <c r="BB72" s="69">
        <v>100</v>
      </c>
      <c r="BC72" s="68">
        <v>300</v>
      </c>
      <c r="BD72" s="30"/>
      <c r="BE72" s="30"/>
      <c r="BF72" s="30"/>
    </row>
    <row r="73" spans="2:58" ht="22" x14ac:dyDescent="0.25"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T73" s="42" t="s">
        <v>18</v>
      </c>
      <c r="AU73" s="46">
        <f t="array" ref="AU73:AU78">TRANSPOSE(AA44:AF44)</f>
        <v>2.9399999999999999E-3</v>
      </c>
      <c r="AV73" s="47">
        <f t="array" ref="AV73:AV78">TRANSPOSE(AA42:AF42)</f>
        <v>-0.14032</v>
      </c>
      <c r="AW73" s="48">
        <f t="array" ref="AW73:AW78">TRANSPOSE(AA45:AF45)</f>
        <v>-0.23533000000000001</v>
      </c>
      <c r="AX73" s="46">
        <f t="array" ref="AX73:AX78">TRANSPOSE(AA54:AF54)</f>
        <v>6.6699999999999997E-3</v>
      </c>
      <c r="AY73" s="47">
        <f t="array" ref="AY73:AY78">TRANSPOSE(AA52:AF52)</f>
        <v>-0.13173000000000001</v>
      </c>
      <c r="AZ73" s="48">
        <f t="array" ref="AZ73:AZ78">TRANSPOSE(AA55:AF55)</f>
        <v>-0.21121999999999999</v>
      </c>
      <c r="BA73" s="46">
        <f>AU73-AX73</f>
        <v>-3.7299999999999998E-3</v>
      </c>
      <c r="BB73" s="47">
        <f t="shared" ref="BB73:BB78" si="30">AV73-AY73</f>
        <v>-8.5899999999999865E-3</v>
      </c>
      <c r="BC73" s="48">
        <f t="shared" ref="BC73:BC78" si="31">AW73-AZ73</f>
        <v>-2.411000000000002E-2</v>
      </c>
      <c r="BD73" s="30"/>
      <c r="BE73" s="30"/>
      <c r="BF73" s="30"/>
    </row>
    <row r="74" spans="2:58" ht="22" x14ac:dyDescent="0.25"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T74" s="42" t="s">
        <v>19</v>
      </c>
      <c r="AU74" s="46">
        <v>0.12164999999999999</v>
      </c>
      <c r="AV74" s="47">
        <v>6.3939999999999997E-2</v>
      </c>
      <c r="AW74" s="48">
        <v>0.11032</v>
      </c>
      <c r="AX74" s="46">
        <v>0.13708000000000001</v>
      </c>
      <c r="AY74" s="47">
        <v>6.1960000000000001E-2</v>
      </c>
      <c r="AZ74" s="48">
        <v>0.10823000000000001</v>
      </c>
      <c r="BA74" s="46">
        <f t="shared" ref="BA74:BA78" si="32">AU74-AX74</f>
        <v>-1.5430000000000013E-2</v>
      </c>
      <c r="BB74" s="47">
        <f t="shared" si="30"/>
        <v>1.9799999999999957E-3</v>
      </c>
      <c r="BC74" s="48">
        <f t="shared" si="31"/>
        <v>2.0899999999999946E-3</v>
      </c>
      <c r="BD74" s="30"/>
      <c r="BE74" s="30"/>
      <c r="BF74" s="30"/>
    </row>
    <row r="75" spans="2:58" ht="22" x14ac:dyDescent="0.25"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T75" s="42" t="s">
        <v>20</v>
      </c>
      <c r="AU75" s="46">
        <v>-0.14654</v>
      </c>
      <c r="AV75" s="47">
        <v>-0.26062999999999997</v>
      </c>
      <c r="AW75" s="48">
        <v>-0.45412000000000002</v>
      </c>
      <c r="AX75" s="46">
        <v>-0.16664000000000001</v>
      </c>
      <c r="AY75" s="47">
        <v>-0.24956999999999999</v>
      </c>
      <c r="AZ75" s="48">
        <v>-0.42826999999999998</v>
      </c>
      <c r="BA75" s="46">
        <f t="shared" si="32"/>
        <v>2.0100000000000007E-2</v>
      </c>
      <c r="BB75" s="47">
        <f t="shared" si="30"/>
        <v>-1.1059999999999987E-2</v>
      </c>
      <c r="BC75" s="48">
        <f t="shared" si="31"/>
        <v>-2.585000000000004E-2</v>
      </c>
      <c r="BD75" s="30"/>
      <c r="BE75" s="30"/>
      <c r="BF75" s="30"/>
    </row>
    <row r="76" spans="2:58" ht="22" x14ac:dyDescent="0.25"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T76" s="42" t="s">
        <v>21</v>
      </c>
      <c r="AU76" s="46">
        <v>-0.27184000000000003</v>
      </c>
      <c r="AV76" s="47">
        <v>-0.31415999999999999</v>
      </c>
      <c r="AW76" s="48">
        <v>-0.50829000000000002</v>
      </c>
      <c r="AX76" s="46">
        <v>-0.26541999999999999</v>
      </c>
      <c r="AY76" s="47">
        <v>-0.29771999999999998</v>
      </c>
      <c r="AZ76" s="48">
        <v>-0.47709000000000001</v>
      </c>
      <c r="BA76" s="46">
        <f t="shared" si="32"/>
        <v>-6.4200000000000368E-3</v>
      </c>
      <c r="BB76" s="47">
        <f t="shared" si="30"/>
        <v>-1.644000000000001E-2</v>
      </c>
      <c r="BC76" s="48">
        <f t="shared" si="31"/>
        <v>-3.1200000000000006E-2</v>
      </c>
      <c r="BD76" s="30"/>
      <c r="BE76" s="30"/>
      <c r="BF76" s="30"/>
    </row>
    <row r="77" spans="2:58" ht="22" x14ac:dyDescent="0.25">
      <c r="AT77" s="42" t="s">
        <v>45</v>
      </c>
      <c r="AU77" s="46">
        <v>8.7090000000000001E-2</v>
      </c>
      <c r="AV77" s="47">
        <v>-1.4919100000000001</v>
      </c>
      <c r="AW77" s="48">
        <v>-0.95726999999999995</v>
      </c>
      <c r="AX77" s="46">
        <v>1.15401</v>
      </c>
      <c r="AY77" s="47">
        <v>-1.4327300000000001</v>
      </c>
      <c r="AZ77" s="48">
        <v>-0.89951999999999999</v>
      </c>
      <c r="BA77" s="46">
        <f t="shared" si="32"/>
        <v>-1.0669200000000001</v>
      </c>
      <c r="BB77" s="47">
        <f t="shared" si="30"/>
        <v>-5.918000000000001E-2</v>
      </c>
      <c r="BC77" s="48">
        <f t="shared" si="31"/>
        <v>-5.7749999999999968E-2</v>
      </c>
    </row>
    <row r="78" spans="2:58" ht="22" x14ac:dyDescent="0.25">
      <c r="AT78" s="49" t="s">
        <v>46</v>
      </c>
      <c r="AU78" s="50">
        <v>13.39287</v>
      </c>
      <c r="AV78" s="51">
        <v>4.5999100000000004</v>
      </c>
      <c r="AW78" s="52">
        <v>0.42582999999999999</v>
      </c>
      <c r="AX78" s="50">
        <v>23.389569999999999</v>
      </c>
      <c r="AY78" s="51">
        <v>6.4957500000000001</v>
      </c>
      <c r="AZ78" s="52">
        <v>0.30780000000000002</v>
      </c>
      <c r="BA78" s="50">
        <f t="shared" si="32"/>
        <v>-9.9966999999999988</v>
      </c>
      <c r="BB78" s="51">
        <f t="shared" si="30"/>
        <v>-1.8958399999999997</v>
      </c>
      <c r="BC78" s="52">
        <f t="shared" si="31"/>
        <v>0.11802999999999997</v>
      </c>
    </row>
    <row r="81" spans="46:55" ht="24" x14ac:dyDescent="0.3">
      <c r="AT81" s="26" t="s">
        <v>100</v>
      </c>
      <c r="AU81" s="30"/>
      <c r="AV81" s="30"/>
      <c r="AW81" s="30"/>
      <c r="AX81" s="30"/>
      <c r="AY81" s="30"/>
      <c r="AZ81" s="30"/>
      <c r="BA81" s="30"/>
      <c r="BB81" s="30"/>
      <c r="BC81" s="30"/>
    </row>
    <row r="82" spans="46:55" ht="21" x14ac:dyDescent="0.25">
      <c r="AT82" s="65"/>
      <c r="AU82" s="96" t="s">
        <v>72</v>
      </c>
      <c r="AV82" s="97"/>
      <c r="AW82" s="98"/>
      <c r="AX82" s="96" t="s">
        <v>73</v>
      </c>
      <c r="AY82" s="97"/>
      <c r="AZ82" s="98"/>
      <c r="BA82" s="96" t="s">
        <v>74</v>
      </c>
      <c r="BB82" s="97"/>
      <c r="BC82" s="98"/>
    </row>
    <row r="83" spans="46:55" ht="21" x14ac:dyDescent="0.25">
      <c r="AT83" s="37"/>
      <c r="AU83" s="92" t="s">
        <v>75</v>
      </c>
      <c r="AV83" s="93" t="s">
        <v>76</v>
      </c>
      <c r="AW83" s="94" t="s">
        <v>77</v>
      </c>
      <c r="AX83" s="92" t="s">
        <v>75</v>
      </c>
      <c r="AY83" s="93" t="s">
        <v>76</v>
      </c>
      <c r="AZ83" s="94" t="s">
        <v>77</v>
      </c>
      <c r="BA83" s="67" t="s">
        <v>75</v>
      </c>
      <c r="BB83" s="69" t="s">
        <v>76</v>
      </c>
      <c r="BC83" s="68" t="s">
        <v>77</v>
      </c>
    </row>
    <row r="84" spans="46:55" ht="22" x14ac:dyDescent="0.25">
      <c r="AT84" s="90" t="s">
        <v>18</v>
      </c>
      <c r="AU84" s="43">
        <f>AU18-AU61</f>
        <v>-3.2390000000000002E-2</v>
      </c>
      <c r="AV84" s="44">
        <f t="shared" ref="AV84:AZ84" si="33">AV18-AV61</f>
        <v>0.10278000000000001</v>
      </c>
      <c r="AW84" s="44">
        <f t="shared" si="33"/>
        <v>1.2635000000000001</v>
      </c>
      <c r="AX84" s="43">
        <f t="shared" si="33"/>
        <v>-2.9519999999999998E-2</v>
      </c>
      <c r="AY84" s="44">
        <f t="shared" si="33"/>
        <v>8.9580000000000021E-2</v>
      </c>
      <c r="AZ84" s="45">
        <f t="shared" si="33"/>
        <v>1.1769600000000002</v>
      </c>
      <c r="BA84" s="47">
        <f>AU84-AX84</f>
        <v>-2.8700000000000045E-3</v>
      </c>
      <c r="BB84" s="47">
        <f t="shared" ref="BB84:BB89" si="34">AV84-AY84</f>
        <v>1.319999999999999E-2</v>
      </c>
      <c r="BC84" s="48">
        <f t="shared" ref="BC84:BC89" si="35">AW84-AZ84</f>
        <v>8.6539999999999839E-2</v>
      </c>
    </row>
    <row r="85" spans="46:55" ht="22" x14ac:dyDescent="0.25">
      <c r="AT85" s="90" t="s">
        <v>19</v>
      </c>
      <c r="AU85" s="46">
        <f t="shared" ref="AU85:AZ85" si="36">AU19-AU62</f>
        <v>0.28970999999999997</v>
      </c>
      <c r="AV85" s="47">
        <f t="shared" si="36"/>
        <v>0.27415</v>
      </c>
      <c r="AW85" s="47">
        <f t="shared" si="36"/>
        <v>-0.19491999999999998</v>
      </c>
      <c r="AX85" s="46">
        <f t="shared" si="36"/>
        <v>0.30484999999999995</v>
      </c>
      <c r="AY85" s="47">
        <f t="shared" si="36"/>
        <v>0.28800999999999999</v>
      </c>
      <c r="AZ85" s="48">
        <f t="shared" si="36"/>
        <v>-0.19064000000000003</v>
      </c>
      <c r="BA85" s="47">
        <f t="shared" ref="BA85:BA89" si="37">AU85-AX85</f>
        <v>-1.5139999999999987E-2</v>
      </c>
      <c r="BB85" s="47">
        <f t="shared" si="34"/>
        <v>-1.3859999999999983E-2</v>
      </c>
      <c r="BC85" s="48">
        <f t="shared" si="35"/>
        <v>-4.2799999999999505E-3</v>
      </c>
    </row>
    <row r="86" spans="46:55" ht="22" x14ac:dyDescent="0.25">
      <c r="AT86" s="90" t="s">
        <v>20</v>
      </c>
      <c r="AU86" s="46">
        <f t="shared" ref="AU86:AZ86" si="38">AU20-AU63</f>
        <v>-0.51470000000000005</v>
      </c>
      <c r="AV86" s="47">
        <f t="shared" si="38"/>
        <v>-0.33668999999999999</v>
      </c>
      <c r="AW86" s="47">
        <f t="shared" si="38"/>
        <v>1.6924699999999997</v>
      </c>
      <c r="AX86" s="46">
        <f t="shared" si="38"/>
        <v>-0.54524000000000006</v>
      </c>
      <c r="AY86" s="47">
        <f t="shared" si="38"/>
        <v>-0.37298000000000009</v>
      </c>
      <c r="AZ86" s="48">
        <f t="shared" si="38"/>
        <v>1.6013600000000001</v>
      </c>
      <c r="BA86" s="47">
        <f t="shared" si="37"/>
        <v>3.0540000000000012E-2</v>
      </c>
      <c r="BB86" s="47">
        <f t="shared" si="34"/>
        <v>3.62900000000001E-2</v>
      </c>
      <c r="BC86" s="48">
        <f t="shared" si="35"/>
        <v>9.110999999999958E-2</v>
      </c>
    </row>
    <row r="87" spans="46:55" ht="22" x14ac:dyDescent="0.25">
      <c r="AT87" s="90" t="s">
        <v>21</v>
      </c>
      <c r="AU87" s="46">
        <f t="shared" ref="AU87:AZ87" si="39">AU21-AU64</f>
        <v>-0.68679000000000001</v>
      </c>
      <c r="AV87" s="47">
        <f t="shared" si="39"/>
        <v>-0.51590999999999998</v>
      </c>
      <c r="AW87" s="47">
        <f t="shared" si="39"/>
        <v>1.6928099999999999</v>
      </c>
      <c r="AX87" s="46">
        <f t="shared" si="39"/>
        <v>-0.70202999999999993</v>
      </c>
      <c r="AY87" s="47">
        <f t="shared" si="39"/>
        <v>-0.53051999999999999</v>
      </c>
      <c r="AZ87" s="48">
        <f t="shared" si="39"/>
        <v>1.63035</v>
      </c>
      <c r="BA87" s="47">
        <f t="shared" si="37"/>
        <v>1.523999999999992E-2</v>
      </c>
      <c r="BB87" s="47">
        <f t="shared" si="34"/>
        <v>1.4610000000000012E-2</v>
      </c>
      <c r="BC87" s="48">
        <f t="shared" si="35"/>
        <v>6.245999999999996E-2</v>
      </c>
    </row>
    <row r="88" spans="46:55" ht="22" x14ac:dyDescent="0.25">
      <c r="AT88" s="90" t="s">
        <v>45</v>
      </c>
      <c r="AU88" s="46">
        <f t="shared" ref="AU88:AZ88" si="40">AU22-AU65</f>
        <v>1.09379</v>
      </c>
      <c r="AV88" s="47">
        <f t="shared" si="40"/>
        <v>1.2950600000000001</v>
      </c>
      <c r="AW88" s="47">
        <f t="shared" si="40"/>
        <v>0.26715999999999995</v>
      </c>
      <c r="AX88" s="46">
        <f t="shared" si="40"/>
        <v>0.31467000000000001</v>
      </c>
      <c r="AY88" s="47">
        <f t="shared" si="40"/>
        <v>1.2953399999999999</v>
      </c>
      <c r="AZ88" s="48">
        <f t="shared" si="40"/>
        <v>0.41922999999999999</v>
      </c>
      <c r="BA88" s="47">
        <f t="shared" si="37"/>
        <v>0.77912000000000003</v>
      </c>
      <c r="BB88" s="47">
        <f t="shared" si="34"/>
        <v>-2.7999999999983594E-4</v>
      </c>
      <c r="BC88" s="48">
        <f t="shared" si="35"/>
        <v>-0.15207000000000004</v>
      </c>
    </row>
    <row r="89" spans="46:55" ht="22" x14ac:dyDescent="0.25">
      <c r="AT89" s="91" t="s">
        <v>46</v>
      </c>
      <c r="AU89" s="50">
        <f t="shared" ref="AU89:AZ89" si="41">AU23-AU66</f>
        <v>-39.489440000000002</v>
      </c>
      <c r="AV89" s="51">
        <f t="shared" si="41"/>
        <v>-3.1528200000000002</v>
      </c>
      <c r="AW89" s="51">
        <f t="shared" si="41"/>
        <v>1.7287000000000001</v>
      </c>
      <c r="AX89" s="50">
        <f t="shared" si="41"/>
        <v>-15.652869999999998</v>
      </c>
      <c r="AY89" s="51">
        <f t="shared" si="41"/>
        <v>-5.4800900000000006</v>
      </c>
      <c r="AZ89" s="52">
        <f t="shared" si="41"/>
        <v>0.83845999999999998</v>
      </c>
      <c r="BA89" s="51">
        <f t="shared" si="37"/>
        <v>-23.836570000000002</v>
      </c>
      <c r="BB89" s="51">
        <f t="shared" si="34"/>
        <v>2.3272700000000004</v>
      </c>
      <c r="BC89" s="52">
        <f t="shared" si="35"/>
        <v>0.89024000000000014</v>
      </c>
    </row>
  </sheetData>
  <mergeCells count="25">
    <mergeCell ref="Z13:Z24"/>
    <mergeCell ref="Z51:Z62"/>
    <mergeCell ref="AU4:AX4"/>
    <mergeCell ref="AY4:BB4"/>
    <mergeCell ref="BC4:BF4"/>
    <mergeCell ref="AU16:AW16"/>
    <mergeCell ref="AX16:AZ16"/>
    <mergeCell ref="BA16:BC16"/>
    <mergeCell ref="AU28:AW28"/>
    <mergeCell ref="AX28:AZ28"/>
    <mergeCell ref="Z3:Z11"/>
    <mergeCell ref="Z41:Z49"/>
    <mergeCell ref="BA28:BC28"/>
    <mergeCell ref="AU47:AX47"/>
    <mergeCell ref="AY47:BB47"/>
    <mergeCell ref="BC47:BF47"/>
    <mergeCell ref="AU82:AW82"/>
    <mergeCell ref="AX82:AZ82"/>
    <mergeCell ref="BA82:BC82"/>
    <mergeCell ref="AU59:AW59"/>
    <mergeCell ref="AX59:AZ59"/>
    <mergeCell ref="BA59:BC59"/>
    <mergeCell ref="AU71:AW71"/>
    <mergeCell ref="AX71:AZ71"/>
    <mergeCell ref="BA71:BC71"/>
  </mergeCells>
  <phoneticPr fontId="7" type="noConversion"/>
  <conditionalFormatting sqref="BC6:BF13 BA24:BC25 BA36:BC43 BC55:BF56 BA67:BC68">
    <cfRule type="cellIs" dxfId="11" priority="8" operator="lessThan">
      <formula>0</formula>
    </cfRule>
  </conditionalFormatting>
  <conditionalFormatting sqref="BA18:BC23">
    <cfRule type="cellIs" dxfId="10" priority="7" operator="lessThan">
      <formula>0</formula>
    </cfRule>
  </conditionalFormatting>
  <conditionalFormatting sqref="BA30:BC35">
    <cfRule type="cellIs" dxfId="9" priority="6" operator="lessThan">
      <formula>0</formula>
    </cfRule>
  </conditionalFormatting>
  <conditionalFormatting sqref="BC49:BF54">
    <cfRule type="cellIs" dxfId="8" priority="5" operator="lessThan">
      <formula>0</formula>
    </cfRule>
  </conditionalFormatting>
  <conditionalFormatting sqref="BA61:BC66">
    <cfRule type="cellIs" dxfId="7" priority="4" operator="lessThan">
      <formula>0</formula>
    </cfRule>
  </conditionalFormatting>
  <conditionalFormatting sqref="BA73:BC78">
    <cfRule type="cellIs" dxfId="6" priority="3" operator="lessThan">
      <formula>0</formula>
    </cfRule>
  </conditionalFormatting>
  <conditionalFormatting sqref="BA84:BC89">
    <cfRule type="cellIs" dxfId="5" priority="2" operator="lessThan">
      <formula>0</formula>
    </cfRule>
  </conditionalFormatting>
  <conditionalFormatting sqref="AU84:AZ89">
    <cfRule type="cellIs" dxfId="4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F793C-A6C5-4F4A-906C-3B3BE9B1EF32}">
  <sheetPr>
    <tabColor theme="8" tint="0.39997558519241921"/>
  </sheetPr>
  <dimension ref="A1:BK41"/>
  <sheetViews>
    <sheetView tabSelected="1" zoomScale="60" zoomScaleNormal="60" workbookViewId="0">
      <selection activeCell="M7" sqref="M7"/>
    </sheetView>
  </sheetViews>
  <sheetFormatPr baseColWidth="10" defaultRowHeight="19" outlineLevelCol="1" x14ac:dyDescent="0.25"/>
  <cols>
    <col min="14" max="14" width="14.5" style="6" customWidth="1"/>
    <col min="15" max="18" width="0" style="3" hidden="1" customWidth="1" outlineLevel="1"/>
    <col min="19" max="19" width="13.6640625" style="3" hidden="1" customWidth="1" outlineLevel="1"/>
    <col min="20" max="20" width="0" style="3" hidden="1" customWidth="1" outlineLevel="1"/>
    <col min="21" max="21" width="7.5" customWidth="1" collapsed="1"/>
    <col min="22" max="22" width="12" hidden="1" customWidth="1" outlineLevel="1"/>
    <col min="23" max="24" width="12.5" hidden="1" customWidth="1" outlineLevel="1"/>
    <col min="25" max="28" width="10.83203125" hidden="1" customWidth="1" outlineLevel="1"/>
    <col min="29" max="29" width="14" hidden="1" customWidth="1" outlineLevel="1"/>
    <col min="30" max="30" width="13.83203125" hidden="1" customWidth="1" outlineLevel="1"/>
    <col min="31" max="31" width="13.33203125" hidden="1" customWidth="1" outlineLevel="1"/>
    <col min="32" max="32" width="10.83203125" hidden="1" customWidth="1" outlineLevel="1"/>
    <col min="33" max="33" width="10.83203125" collapsed="1"/>
    <col min="34" max="34" width="13.83203125" customWidth="1"/>
  </cols>
  <sheetData>
    <row r="1" spans="1:63" ht="24" x14ac:dyDescent="0.3">
      <c r="A1" s="2" t="s">
        <v>84</v>
      </c>
      <c r="N1" s="7" t="s">
        <v>22</v>
      </c>
      <c r="V1" s="3" t="s">
        <v>31</v>
      </c>
      <c r="W1" s="3" t="s">
        <v>32</v>
      </c>
      <c r="X1" s="3" t="s">
        <v>33</v>
      </c>
      <c r="Y1" s="3" t="s">
        <v>34</v>
      </c>
      <c r="Z1" s="3" t="s">
        <v>35</v>
      </c>
      <c r="AA1" s="3" t="s">
        <v>36</v>
      </c>
      <c r="AB1" s="3" t="s">
        <v>37</v>
      </c>
      <c r="AC1" s="3" t="s">
        <v>38</v>
      </c>
      <c r="AD1" s="3" t="s">
        <v>39</v>
      </c>
      <c r="AE1" s="3" t="s">
        <v>40</v>
      </c>
      <c r="AF1" s="3" t="s">
        <v>70</v>
      </c>
    </row>
    <row r="2" spans="1:63" ht="59" customHeight="1" x14ac:dyDescent="0.3">
      <c r="N2" s="15"/>
      <c r="O2" s="16" t="s">
        <v>18</v>
      </c>
      <c r="P2" s="15" t="s">
        <v>19</v>
      </c>
      <c r="Q2" s="15" t="s">
        <v>20</v>
      </c>
      <c r="R2" s="15" t="s">
        <v>21</v>
      </c>
      <c r="S2" s="15" t="s">
        <v>45</v>
      </c>
      <c r="T2" s="15" t="s">
        <v>46</v>
      </c>
      <c r="U2" s="17"/>
      <c r="V2" s="18" t="s">
        <v>47</v>
      </c>
      <c r="W2" s="15" t="s">
        <v>48</v>
      </c>
      <c r="X2" s="15" t="s">
        <v>49</v>
      </c>
      <c r="Y2" s="15" t="s">
        <v>50</v>
      </c>
      <c r="Z2" s="15" t="s">
        <v>51</v>
      </c>
      <c r="AA2" s="18" t="s">
        <v>69</v>
      </c>
      <c r="AB2" s="15" t="s">
        <v>52</v>
      </c>
      <c r="AC2" s="18" t="s">
        <v>53</v>
      </c>
      <c r="AD2" s="18" t="s">
        <v>54</v>
      </c>
      <c r="AE2" s="18" t="s">
        <v>55</v>
      </c>
      <c r="AF2" s="18" t="s">
        <v>71</v>
      </c>
      <c r="AH2" s="80" t="s">
        <v>91</v>
      </c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BA2" s="80" t="s">
        <v>93</v>
      </c>
      <c r="BK2" s="80" t="s">
        <v>95</v>
      </c>
    </row>
    <row r="3" spans="1:63" ht="21" x14ac:dyDescent="0.25">
      <c r="N3" s="104" t="s">
        <v>42</v>
      </c>
      <c r="O3" s="4">
        <v>-2.2679999999999999E-2</v>
      </c>
      <c r="P3" s="4">
        <v>0.34633999999999998</v>
      </c>
      <c r="Q3" s="4">
        <v>-0.59177000000000002</v>
      </c>
      <c r="R3" s="4">
        <v>-0.78447999999999996</v>
      </c>
      <c r="S3" s="4">
        <v>-9.4539999999999999E-2</v>
      </c>
      <c r="T3" s="4">
        <v>0.72019</v>
      </c>
      <c r="U3" s="4" t="s">
        <v>23</v>
      </c>
      <c r="V3" s="4">
        <v>100</v>
      </c>
      <c r="W3" s="4">
        <v>100</v>
      </c>
      <c r="X3" s="4">
        <v>0.25</v>
      </c>
      <c r="Y3" s="4">
        <v>100</v>
      </c>
      <c r="Z3" s="4">
        <v>0.02</v>
      </c>
      <c r="AA3" s="4">
        <v>0.2</v>
      </c>
      <c r="AB3" s="4">
        <v>0.1</v>
      </c>
      <c r="AC3" s="4">
        <v>0.05</v>
      </c>
      <c r="AD3" s="20">
        <v>0</v>
      </c>
      <c r="AE3" s="19" t="s">
        <v>65</v>
      </c>
      <c r="AF3" s="4">
        <f>AA3</f>
        <v>0.2</v>
      </c>
      <c r="AH3" s="65"/>
      <c r="AI3" s="100" t="s">
        <v>73</v>
      </c>
      <c r="AJ3" s="100"/>
      <c r="AK3" s="100"/>
      <c r="AL3" s="100"/>
      <c r="AM3" s="100" t="s">
        <v>87</v>
      </c>
      <c r="AN3" s="100"/>
      <c r="AO3" s="100"/>
      <c r="AP3" s="100"/>
      <c r="AQ3" s="98" t="s">
        <v>90</v>
      </c>
      <c r="AR3" s="100"/>
      <c r="AS3" s="100"/>
      <c r="AT3" s="100"/>
      <c r="AU3" s="78"/>
      <c r="AV3" s="78"/>
      <c r="AW3" s="78"/>
      <c r="AX3" s="78"/>
    </row>
    <row r="4" spans="1:63" ht="21" x14ac:dyDescent="0.25">
      <c r="N4" s="104"/>
      <c r="O4" s="4">
        <v>-4.215E-2</v>
      </c>
      <c r="P4" s="4">
        <v>0.34997</v>
      </c>
      <c r="Q4" s="4">
        <v>-0.62255000000000005</v>
      </c>
      <c r="R4" s="4">
        <v>-0.82823999999999998</v>
      </c>
      <c r="S4" s="4">
        <v>-0.13739000000000001</v>
      </c>
      <c r="T4" s="4">
        <v>1.01566</v>
      </c>
      <c r="U4" s="21" t="s">
        <v>24</v>
      </c>
      <c r="V4" s="4">
        <v>100</v>
      </c>
      <c r="W4" s="4">
        <v>100</v>
      </c>
      <c r="X4" s="4">
        <v>0.25</v>
      </c>
      <c r="Y4" s="4">
        <v>100</v>
      </c>
      <c r="Z4" s="4">
        <v>0.02</v>
      </c>
      <c r="AA4" s="4">
        <v>0.2</v>
      </c>
      <c r="AB4" s="4">
        <v>0.1</v>
      </c>
      <c r="AC4" s="4">
        <v>0.05</v>
      </c>
      <c r="AD4" s="4">
        <v>5.0000000000000001E-3</v>
      </c>
      <c r="AE4" s="19" t="s">
        <v>65</v>
      </c>
      <c r="AF4" s="4">
        <f t="shared" ref="AF4:AF10" si="0">AA4</f>
        <v>0.2</v>
      </c>
      <c r="AH4" s="37"/>
      <c r="AI4" s="74">
        <v>0.01</v>
      </c>
      <c r="AJ4" s="70">
        <v>0.05</v>
      </c>
      <c r="AK4" s="75">
        <v>0.1</v>
      </c>
      <c r="AL4" s="76">
        <v>0.2</v>
      </c>
      <c r="AM4" s="74">
        <v>0.01</v>
      </c>
      <c r="AN4" s="70">
        <v>0.05</v>
      </c>
      <c r="AO4" s="75">
        <v>0.1</v>
      </c>
      <c r="AP4" s="76">
        <v>0.2</v>
      </c>
      <c r="AQ4" s="74">
        <v>0.01</v>
      </c>
      <c r="AR4" s="75">
        <v>0.05</v>
      </c>
      <c r="AS4" s="75">
        <v>0.1</v>
      </c>
      <c r="AT4" s="76">
        <v>0.2</v>
      </c>
      <c r="AU4" s="79"/>
      <c r="AV4" s="79"/>
      <c r="AW4" s="79"/>
      <c r="AX4" s="79"/>
    </row>
    <row r="5" spans="1:63" ht="22" x14ac:dyDescent="0.25">
      <c r="N5" s="104"/>
      <c r="O5" s="4">
        <v>-0.18737999999999999</v>
      </c>
      <c r="P5" s="4">
        <v>0.35285</v>
      </c>
      <c r="Q5" s="4">
        <v>-0.78756999999999999</v>
      </c>
      <c r="R5" s="4">
        <v>-0.99475999999999998</v>
      </c>
      <c r="S5" s="4">
        <v>-0.26124999999999998</v>
      </c>
      <c r="T5" s="4">
        <v>0.71982999999999997</v>
      </c>
      <c r="U5" s="4" t="s">
        <v>25</v>
      </c>
      <c r="V5" s="4">
        <v>100</v>
      </c>
      <c r="W5" s="4">
        <v>100</v>
      </c>
      <c r="X5" s="4">
        <v>0.25</v>
      </c>
      <c r="Y5" s="4">
        <v>100</v>
      </c>
      <c r="Z5" s="4">
        <v>0.02</v>
      </c>
      <c r="AA5" s="4">
        <v>0.2</v>
      </c>
      <c r="AB5" s="4">
        <v>0.1</v>
      </c>
      <c r="AC5" s="4">
        <v>0.05</v>
      </c>
      <c r="AD5" s="20">
        <v>0.05</v>
      </c>
      <c r="AE5" s="19" t="s">
        <v>65</v>
      </c>
      <c r="AF5" s="4">
        <f t="shared" si="0"/>
        <v>0.2</v>
      </c>
      <c r="AH5" s="42" t="s">
        <v>18</v>
      </c>
      <c r="AI5" s="43">
        <f t="array" ref="AI5:AI10">TRANSPOSE(O12:T12)</f>
        <v>-4.666E-2</v>
      </c>
      <c r="AJ5" s="44">
        <f t="array" ref="AJ5:AJ10">TRANSPOSE(O4:T4)</f>
        <v>-4.215E-2</v>
      </c>
      <c r="AK5" s="44">
        <f t="array" ref="AK5:AK10">TRANSPOSE(O13:T13)</f>
        <v>-3.773E-2</v>
      </c>
      <c r="AL5" s="45">
        <f t="array" ref="AL5:AL10">TRANSPOSE(O14:T14)</f>
        <v>-4.6809999999999997E-2</v>
      </c>
      <c r="AM5" s="43">
        <f t="array" ref="AM5:AM10">TRANSPOSE(O25:T25)</f>
        <v>-0.14113999999999999</v>
      </c>
      <c r="AN5" s="44">
        <f t="array" ref="AN5:AN10">TRANSPOSE(O17:T17)</f>
        <v>-0.13173000000000001</v>
      </c>
      <c r="AO5" s="44">
        <f t="array" ref="AO5:AO10">TRANSPOSE(O26:T26)</f>
        <v>-0.12155000000000001</v>
      </c>
      <c r="AP5" s="45">
        <f t="array" ref="AP5:AP10">TRANSPOSE(O27:T27)</f>
        <v>-0.10546999999999999</v>
      </c>
      <c r="AQ5" s="44">
        <f>AI5-AM5</f>
        <v>9.4479999999999981E-2</v>
      </c>
      <c r="AR5" s="44">
        <f t="shared" ref="AR5:AT10" si="1">AJ5-AN5</f>
        <v>8.9580000000000021E-2</v>
      </c>
      <c r="AS5" s="44">
        <f t="shared" si="1"/>
        <v>8.3820000000000006E-2</v>
      </c>
      <c r="AT5" s="45">
        <f t="shared" si="1"/>
        <v>5.8659999999999997E-2</v>
      </c>
      <c r="AU5" s="47"/>
      <c r="AV5" s="47"/>
      <c r="AW5" s="47"/>
      <c r="AX5" s="47"/>
    </row>
    <row r="6" spans="1:63" ht="22" x14ac:dyDescent="0.25">
      <c r="N6" s="104"/>
      <c r="O6" s="4">
        <v>-0.18149999999999999</v>
      </c>
      <c r="P6" s="4">
        <v>0.9466</v>
      </c>
      <c r="Q6" s="4">
        <v>-1.77986</v>
      </c>
      <c r="R6" s="4">
        <v>-2.4071799999999999</v>
      </c>
      <c r="S6" s="4">
        <v>-0.43570999999999999</v>
      </c>
      <c r="T6" s="4">
        <v>0.66288999999999998</v>
      </c>
      <c r="U6" s="4" t="s">
        <v>26</v>
      </c>
      <c r="V6" s="20">
        <v>10</v>
      </c>
      <c r="W6" s="4">
        <v>100</v>
      </c>
      <c r="X6" s="4">
        <v>0.25</v>
      </c>
      <c r="Y6" s="4">
        <v>100</v>
      </c>
      <c r="Z6" s="4">
        <v>0.02</v>
      </c>
      <c r="AA6" s="4">
        <v>0.2</v>
      </c>
      <c r="AB6" s="4">
        <v>0.1</v>
      </c>
      <c r="AC6" s="4">
        <v>0.05</v>
      </c>
      <c r="AD6" s="4">
        <v>5.0000000000000001E-3</v>
      </c>
      <c r="AE6" s="19" t="s">
        <v>65</v>
      </c>
      <c r="AF6" s="4">
        <f t="shared" si="0"/>
        <v>0.2</v>
      </c>
      <c r="AH6" s="42" t="s">
        <v>19</v>
      </c>
      <c r="AI6" s="46">
        <v>0.33843000000000001</v>
      </c>
      <c r="AJ6" s="47">
        <v>0.34997</v>
      </c>
      <c r="AK6" s="47">
        <v>0.41476000000000002</v>
      </c>
      <c r="AL6" s="48">
        <v>0.58867999999999998</v>
      </c>
      <c r="AM6" s="46">
        <v>6.2799999999999995E-2</v>
      </c>
      <c r="AN6" s="47">
        <v>6.1960000000000001E-2</v>
      </c>
      <c r="AO6" s="47">
        <v>6.7119999999999999E-2</v>
      </c>
      <c r="AP6" s="48">
        <v>9.2799999999999994E-2</v>
      </c>
      <c r="AQ6" s="47">
        <f t="shared" ref="AQ6:AQ10" si="2">AI6-AM6</f>
        <v>0.27563000000000004</v>
      </c>
      <c r="AR6" s="47">
        <f t="shared" si="1"/>
        <v>0.28800999999999999</v>
      </c>
      <c r="AS6" s="47">
        <f t="shared" si="1"/>
        <v>0.34764</v>
      </c>
      <c r="AT6" s="48">
        <f t="shared" si="1"/>
        <v>0.49587999999999999</v>
      </c>
      <c r="AU6" s="47"/>
      <c r="AV6" s="47"/>
      <c r="AW6" s="47"/>
      <c r="AX6" s="47"/>
    </row>
    <row r="7" spans="1:63" ht="22" x14ac:dyDescent="0.25">
      <c r="N7" s="104"/>
      <c r="O7" s="4">
        <v>-3.7699999999999997E-2</v>
      </c>
      <c r="P7" s="4">
        <v>0.22700999999999999</v>
      </c>
      <c r="Q7" s="4">
        <v>-0.42027999999999999</v>
      </c>
      <c r="R7" s="4">
        <v>-0.54910000000000003</v>
      </c>
      <c r="S7" s="4">
        <v>-0.14357</v>
      </c>
      <c r="T7" s="4">
        <v>0.87917999999999996</v>
      </c>
      <c r="U7" s="4" t="s">
        <v>27</v>
      </c>
      <c r="V7" s="20">
        <v>300</v>
      </c>
      <c r="W7" s="4">
        <v>100</v>
      </c>
      <c r="X7" s="4">
        <v>0.25</v>
      </c>
      <c r="Y7" s="4">
        <v>100</v>
      </c>
      <c r="Z7" s="4">
        <v>0.02</v>
      </c>
      <c r="AA7" s="4">
        <v>0.2</v>
      </c>
      <c r="AB7" s="4">
        <v>0.1</v>
      </c>
      <c r="AC7" s="4">
        <v>0.05</v>
      </c>
      <c r="AD7" s="4">
        <v>5.0000000000000001E-3</v>
      </c>
      <c r="AE7" s="19" t="s">
        <v>65</v>
      </c>
      <c r="AF7" s="4">
        <f t="shared" si="0"/>
        <v>0.2</v>
      </c>
      <c r="AH7" s="42" t="s">
        <v>20</v>
      </c>
      <c r="AI7" s="46">
        <v>-0.60951999999999995</v>
      </c>
      <c r="AJ7" s="47">
        <v>-0.62255000000000005</v>
      </c>
      <c r="AK7" s="47">
        <v>-0.71099000000000001</v>
      </c>
      <c r="AL7" s="48">
        <v>-1.0243100000000001</v>
      </c>
      <c r="AM7" s="46">
        <v>-0.25508999999999998</v>
      </c>
      <c r="AN7" s="47">
        <v>-0.24956999999999999</v>
      </c>
      <c r="AO7" s="47">
        <v>-0.23945</v>
      </c>
      <c r="AP7" s="48">
        <v>-0.26443</v>
      </c>
      <c r="AQ7" s="47">
        <f t="shared" si="2"/>
        <v>-0.35442999999999997</v>
      </c>
      <c r="AR7" s="47">
        <f t="shared" si="1"/>
        <v>-0.37298000000000009</v>
      </c>
      <c r="AS7" s="47">
        <f t="shared" si="1"/>
        <v>-0.47154000000000001</v>
      </c>
      <c r="AT7" s="48">
        <f t="shared" si="1"/>
        <v>-0.75988000000000011</v>
      </c>
      <c r="AU7" s="47">
        <f>AL7/AP7</f>
        <v>3.8736527625458534</v>
      </c>
      <c r="AV7" s="47"/>
      <c r="AW7" s="47"/>
      <c r="AX7" s="47"/>
    </row>
    <row r="8" spans="1:63" ht="22" x14ac:dyDescent="0.25">
      <c r="N8" s="104"/>
      <c r="O8" s="4">
        <v>-3.8440000000000002E-2</v>
      </c>
      <c r="P8" s="4">
        <v>0.17441000000000001</v>
      </c>
      <c r="Q8" s="4">
        <v>-0.32239000000000001</v>
      </c>
      <c r="R8" s="4">
        <v>-0.43607000000000001</v>
      </c>
      <c r="S8" s="4">
        <v>-0.16095999999999999</v>
      </c>
      <c r="T8" s="4">
        <v>1.26414</v>
      </c>
      <c r="U8" s="4" t="s">
        <v>28</v>
      </c>
      <c r="V8" s="4">
        <v>100</v>
      </c>
      <c r="W8" s="4">
        <v>100</v>
      </c>
      <c r="X8" s="4">
        <v>0.25</v>
      </c>
      <c r="Y8" s="4">
        <v>100</v>
      </c>
      <c r="Z8" s="4">
        <v>0.02</v>
      </c>
      <c r="AA8" s="20">
        <v>0.1</v>
      </c>
      <c r="AB8" s="4">
        <v>0.1</v>
      </c>
      <c r="AC8" s="4">
        <v>0.05</v>
      </c>
      <c r="AD8" s="4">
        <v>5.0000000000000001E-3</v>
      </c>
      <c r="AE8" s="19" t="s">
        <v>65</v>
      </c>
      <c r="AF8" s="4">
        <f t="shared" si="0"/>
        <v>0.1</v>
      </c>
      <c r="AH8" s="42" t="s">
        <v>21</v>
      </c>
      <c r="AI8" s="46">
        <v>-0.81891000000000003</v>
      </c>
      <c r="AJ8" s="47">
        <v>-0.82823999999999998</v>
      </c>
      <c r="AK8" s="47">
        <v>-0.93835999999999997</v>
      </c>
      <c r="AL8" s="48">
        <v>-1.3025199999999999</v>
      </c>
      <c r="AM8" s="46">
        <v>-0.30401</v>
      </c>
      <c r="AN8" s="47">
        <v>-0.29771999999999998</v>
      </c>
      <c r="AO8" s="47">
        <v>-0.29069</v>
      </c>
      <c r="AP8" s="48">
        <v>-0.31595000000000001</v>
      </c>
      <c r="AQ8" s="47">
        <f t="shared" si="2"/>
        <v>-0.51490000000000002</v>
      </c>
      <c r="AR8" s="47">
        <f t="shared" si="1"/>
        <v>-0.53051999999999999</v>
      </c>
      <c r="AS8" s="47">
        <f t="shared" si="1"/>
        <v>-0.64766999999999997</v>
      </c>
      <c r="AT8" s="48">
        <f t="shared" si="1"/>
        <v>-0.98656999999999995</v>
      </c>
      <c r="AU8" s="47">
        <f>AL8/AP8</f>
        <v>4.1225510365564171</v>
      </c>
      <c r="AV8" s="47"/>
      <c r="AW8" s="47"/>
      <c r="AX8" s="47"/>
    </row>
    <row r="9" spans="1:63" ht="27" customHeight="1" x14ac:dyDescent="0.25">
      <c r="N9" s="104"/>
      <c r="O9" s="4">
        <v>-4.8759999999999998E-2</v>
      </c>
      <c r="P9" s="4">
        <v>0.52161999999999997</v>
      </c>
      <c r="Q9" s="4">
        <v>-0.89119999999999999</v>
      </c>
      <c r="R9" s="4">
        <v>-1.2609999999999999</v>
      </c>
      <c r="S9" s="4">
        <v>-0.33545000000000003</v>
      </c>
      <c r="T9" s="4">
        <v>1.57341</v>
      </c>
      <c r="U9" s="4" t="s">
        <v>29</v>
      </c>
      <c r="V9" s="4">
        <v>100</v>
      </c>
      <c r="W9" s="4">
        <v>100</v>
      </c>
      <c r="X9" s="4">
        <v>0.25</v>
      </c>
      <c r="Y9" s="4">
        <v>100</v>
      </c>
      <c r="Z9" s="4">
        <v>0.02</v>
      </c>
      <c r="AA9" s="20">
        <v>0.3</v>
      </c>
      <c r="AB9" s="4">
        <v>0.1</v>
      </c>
      <c r="AC9" s="4">
        <v>0.05</v>
      </c>
      <c r="AD9" s="4">
        <v>5.0000000000000001E-3</v>
      </c>
      <c r="AE9" s="19" t="s">
        <v>65</v>
      </c>
      <c r="AF9" s="4">
        <f t="shared" si="0"/>
        <v>0.3</v>
      </c>
      <c r="AH9" s="42" t="s">
        <v>45</v>
      </c>
      <c r="AI9" s="46">
        <v>-0.15629999999999999</v>
      </c>
      <c r="AJ9" s="47">
        <v>-0.13739000000000001</v>
      </c>
      <c r="AK9" s="47">
        <v>-0.10006</v>
      </c>
      <c r="AL9" s="48">
        <v>-0.14262</v>
      </c>
      <c r="AM9" s="46">
        <v>-1.1062099999999999</v>
      </c>
      <c r="AN9" s="47">
        <v>-1.4327300000000001</v>
      </c>
      <c r="AO9" s="47">
        <v>-0.64327999999999996</v>
      </c>
      <c r="AP9" s="48">
        <v>6.4610000000000001E-2</v>
      </c>
      <c r="AQ9" s="47">
        <f t="shared" si="2"/>
        <v>0.94990999999999992</v>
      </c>
      <c r="AR9" s="47">
        <f t="shared" si="1"/>
        <v>1.2953399999999999</v>
      </c>
      <c r="AS9" s="47">
        <f t="shared" si="1"/>
        <v>0.54321999999999993</v>
      </c>
      <c r="AT9" s="48">
        <f t="shared" si="1"/>
        <v>-0.20723</v>
      </c>
      <c r="AU9" s="47"/>
      <c r="AV9" s="47"/>
      <c r="AW9" s="47"/>
      <c r="AX9" s="47"/>
    </row>
    <row r="10" spans="1:63" ht="22" x14ac:dyDescent="0.25">
      <c r="N10" s="104"/>
      <c r="O10" s="4">
        <v>-4.8419999999999998E-2</v>
      </c>
      <c r="P10" s="4">
        <v>0.69998000000000005</v>
      </c>
      <c r="Q10" s="4">
        <v>-1.22227</v>
      </c>
      <c r="R10" s="4">
        <v>-1.58931</v>
      </c>
      <c r="S10" s="4">
        <v>-9.5060000000000006E-2</v>
      </c>
      <c r="T10" s="4">
        <v>0.85174000000000005</v>
      </c>
      <c r="U10" s="4" t="s">
        <v>30</v>
      </c>
      <c r="V10" s="4">
        <v>100</v>
      </c>
      <c r="W10" s="4">
        <v>100</v>
      </c>
      <c r="X10" s="4">
        <v>0.25</v>
      </c>
      <c r="Y10" s="4">
        <v>100</v>
      </c>
      <c r="Z10" s="4">
        <v>0.02</v>
      </c>
      <c r="AA10" s="20">
        <v>0.4</v>
      </c>
      <c r="AB10" s="4">
        <v>0.1</v>
      </c>
      <c r="AC10" s="4">
        <v>0.05</v>
      </c>
      <c r="AD10" s="4">
        <v>5.0000000000000001E-3</v>
      </c>
      <c r="AE10" s="19" t="s">
        <v>65</v>
      </c>
      <c r="AF10" s="4">
        <f t="shared" si="0"/>
        <v>0.4</v>
      </c>
      <c r="AH10" s="49" t="s">
        <v>46</v>
      </c>
      <c r="AI10" s="50">
        <v>1.29213</v>
      </c>
      <c r="AJ10" s="51">
        <v>1.01566</v>
      </c>
      <c r="AK10" s="51">
        <v>0.39648</v>
      </c>
      <c r="AL10" s="52">
        <v>7.0739999999999997E-2</v>
      </c>
      <c r="AM10" s="50">
        <v>3.2550500000000002</v>
      </c>
      <c r="AN10" s="51">
        <v>6.4957500000000001</v>
      </c>
      <c r="AO10" s="51">
        <v>3.1290300000000002</v>
      </c>
      <c r="AP10" s="52">
        <v>2.9345400000000001</v>
      </c>
      <c r="AQ10" s="51">
        <f t="shared" si="2"/>
        <v>-1.9629200000000002</v>
      </c>
      <c r="AR10" s="51">
        <f t="shared" si="1"/>
        <v>-5.4800900000000006</v>
      </c>
      <c r="AS10" s="51">
        <f t="shared" si="1"/>
        <v>-2.7325500000000003</v>
      </c>
      <c r="AT10" s="52">
        <f t="shared" si="1"/>
        <v>-2.8638000000000003</v>
      </c>
      <c r="AU10" s="47"/>
      <c r="AV10" s="47"/>
      <c r="AW10" s="47"/>
      <c r="AX10" s="47"/>
    </row>
    <row r="11" spans="1:63" ht="21" x14ac:dyDescent="0.25">
      <c r="N11" s="104"/>
      <c r="O11" s="4">
        <v>0.93235000000000001</v>
      </c>
      <c r="P11" s="4">
        <v>0.41339999999999999</v>
      </c>
      <c r="Q11" s="4">
        <v>0.30158000000000001</v>
      </c>
      <c r="R11" s="4">
        <v>0.17186999999999999</v>
      </c>
      <c r="S11" s="4">
        <v>0.23819000000000001</v>
      </c>
      <c r="T11" s="4">
        <v>-0.33750999999999998</v>
      </c>
      <c r="U11" s="4" t="s">
        <v>66</v>
      </c>
      <c r="V11" s="4">
        <v>100</v>
      </c>
      <c r="W11" s="4">
        <v>100</v>
      </c>
      <c r="X11" s="4">
        <v>0.25</v>
      </c>
      <c r="Y11" s="4">
        <v>100</v>
      </c>
      <c r="Z11" s="4">
        <v>0.02</v>
      </c>
      <c r="AA11" s="4">
        <v>0.2</v>
      </c>
      <c r="AB11" s="4">
        <v>0.1</v>
      </c>
      <c r="AC11" s="4">
        <v>0.05</v>
      </c>
      <c r="AD11" s="4">
        <v>5.0000000000000001E-3</v>
      </c>
      <c r="AE11" s="19" t="s">
        <v>65</v>
      </c>
      <c r="AF11" s="20">
        <v>0.15</v>
      </c>
    </row>
    <row r="12" spans="1:63" ht="21" x14ac:dyDescent="0.25">
      <c r="N12" s="104"/>
      <c r="O12" s="4">
        <v>-4.666E-2</v>
      </c>
      <c r="P12" s="4">
        <v>0.33843000000000001</v>
      </c>
      <c r="Q12" s="4">
        <v>-0.60951999999999995</v>
      </c>
      <c r="R12" s="4">
        <v>-0.81891000000000003</v>
      </c>
      <c r="S12" s="4">
        <v>-0.15629999999999999</v>
      </c>
      <c r="T12" s="4">
        <v>1.29213</v>
      </c>
      <c r="U12" s="4" t="s">
        <v>67</v>
      </c>
      <c r="V12" s="4">
        <v>100</v>
      </c>
      <c r="W12" s="4">
        <v>100</v>
      </c>
      <c r="X12" s="4">
        <v>0.25</v>
      </c>
      <c r="Y12" s="4">
        <v>100</v>
      </c>
      <c r="Z12" s="4">
        <v>0.02</v>
      </c>
      <c r="AA12" s="4">
        <v>0.2</v>
      </c>
      <c r="AB12" s="4">
        <v>0.1</v>
      </c>
      <c r="AC12" s="20">
        <v>0.01</v>
      </c>
      <c r="AD12" s="4">
        <v>5.0000000000000001E-3</v>
      </c>
      <c r="AE12" s="19" t="s">
        <v>65</v>
      </c>
      <c r="AF12" s="4">
        <f>AA12</f>
        <v>0.2</v>
      </c>
    </row>
    <row r="13" spans="1:63" ht="26" x14ac:dyDescent="0.3">
      <c r="N13" s="104"/>
      <c r="O13" s="4">
        <v>-3.773E-2</v>
      </c>
      <c r="P13" s="4">
        <v>0.41476000000000002</v>
      </c>
      <c r="Q13" s="4">
        <v>-0.71099000000000001</v>
      </c>
      <c r="R13" s="4">
        <v>-0.93835999999999997</v>
      </c>
      <c r="S13" s="4">
        <v>-0.10006</v>
      </c>
      <c r="T13" s="4">
        <v>0.39648</v>
      </c>
      <c r="U13" s="4" t="s">
        <v>68</v>
      </c>
      <c r="V13" s="4">
        <v>100</v>
      </c>
      <c r="W13" s="4">
        <v>100</v>
      </c>
      <c r="X13" s="4">
        <v>0.25</v>
      </c>
      <c r="Y13" s="4">
        <v>100</v>
      </c>
      <c r="Z13" s="4">
        <v>0.02</v>
      </c>
      <c r="AA13" s="4">
        <v>0.2</v>
      </c>
      <c r="AB13" s="4">
        <v>0.1</v>
      </c>
      <c r="AC13" s="20">
        <v>0.1</v>
      </c>
      <c r="AD13" s="4">
        <v>5.0000000000000001E-3</v>
      </c>
      <c r="AE13" s="19" t="s">
        <v>65</v>
      </c>
      <c r="AF13" s="4">
        <f>AA13</f>
        <v>0.2</v>
      </c>
      <c r="AH13" s="80" t="s">
        <v>92</v>
      </c>
      <c r="AQ13" s="80" t="s">
        <v>94</v>
      </c>
    </row>
    <row r="14" spans="1:63" ht="21" x14ac:dyDescent="0.25">
      <c r="N14" s="104"/>
      <c r="O14" s="4">
        <v>-4.6809999999999997E-2</v>
      </c>
      <c r="P14" s="4">
        <v>0.58867999999999998</v>
      </c>
      <c r="Q14" s="4">
        <v>-1.0243100000000001</v>
      </c>
      <c r="R14" s="4">
        <v>-1.3025199999999999</v>
      </c>
      <c r="S14" s="4">
        <v>-0.14262</v>
      </c>
      <c r="T14" s="4">
        <v>7.0739999999999997E-2</v>
      </c>
      <c r="U14" s="4" t="s">
        <v>82</v>
      </c>
      <c r="V14" s="4">
        <v>100</v>
      </c>
      <c r="W14" s="4">
        <v>100</v>
      </c>
      <c r="X14" s="4">
        <v>0.25</v>
      </c>
      <c r="Y14" s="4">
        <v>100</v>
      </c>
      <c r="Z14" s="4">
        <v>0.02</v>
      </c>
      <c r="AA14" s="4">
        <v>0.2</v>
      </c>
      <c r="AB14" s="4">
        <v>0.1</v>
      </c>
      <c r="AC14" s="20">
        <v>0.2</v>
      </c>
      <c r="AD14" s="4">
        <v>5.0000000000000001E-3</v>
      </c>
      <c r="AE14" s="19"/>
      <c r="AF14" s="4">
        <f>AA14</f>
        <v>0.2</v>
      </c>
    </row>
    <row r="15" spans="1:63" ht="21" x14ac:dyDescent="0.25">
      <c r="N15" s="17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63" ht="21" x14ac:dyDescent="0.25">
      <c r="N16" s="104" t="s">
        <v>44</v>
      </c>
      <c r="O16" s="4">
        <v>6.8399999999999997E-3</v>
      </c>
      <c r="P16" s="4">
        <v>4.1489999999999999E-2</v>
      </c>
      <c r="Q16" s="4">
        <v>-4.6530000000000002E-2</v>
      </c>
      <c r="R16" s="4">
        <v>-8.2449999999999996E-2</v>
      </c>
      <c r="S16" s="4">
        <v>-0.40921000000000002</v>
      </c>
      <c r="T16" s="4">
        <v>16.373059999999999</v>
      </c>
      <c r="U16" s="4" t="s">
        <v>23</v>
      </c>
      <c r="V16" s="4">
        <v>100</v>
      </c>
      <c r="W16" s="4">
        <v>100</v>
      </c>
      <c r="X16" s="4">
        <v>0.25</v>
      </c>
      <c r="Y16" s="4">
        <v>100</v>
      </c>
      <c r="Z16" s="4">
        <v>0.02</v>
      </c>
      <c r="AA16" s="4">
        <v>0.2</v>
      </c>
      <c r="AB16" s="4">
        <v>0.1</v>
      </c>
      <c r="AC16" s="4">
        <v>0.05</v>
      </c>
      <c r="AD16" s="20">
        <v>0</v>
      </c>
      <c r="AE16" s="20">
        <v>0</v>
      </c>
      <c r="AF16" s="4">
        <f>AA16</f>
        <v>0.2</v>
      </c>
    </row>
    <row r="17" spans="14:34" ht="21" x14ac:dyDescent="0.25">
      <c r="N17" s="104"/>
      <c r="O17" s="4">
        <v>-0.13173000000000001</v>
      </c>
      <c r="P17" s="4">
        <v>6.1960000000000001E-2</v>
      </c>
      <c r="Q17" s="4">
        <v>-0.24956999999999999</v>
      </c>
      <c r="R17" s="4">
        <v>-0.29771999999999998</v>
      </c>
      <c r="S17" s="4">
        <v>-1.4327300000000001</v>
      </c>
      <c r="T17" s="4">
        <v>6.4957500000000001</v>
      </c>
      <c r="U17" s="21" t="s">
        <v>24</v>
      </c>
      <c r="V17" s="4">
        <v>100</v>
      </c>
      <c r="W17" s="4">
        <v>100</v>
      </c>
      <c r="X17" s="4">
        <v>0.25</v>
      </c>
      <c r="Y17" s="4">
        <v>100</v>
      </c>
      <c r="Z17" s="4">
        <v>0.02</v>
      </c>
      <c r="AA17" s="4">
        <v>0.2</v>
      </c>
      <c r="AB17" s="4">
        <v>0.1</v>
      </c>
      <c r="AC17" s="4">
        <v>0.05</v>
      </c>
      <c r="AD17" s="4">
        <v>5.0000000000000001E-3</v>
      </c>
      <c r="AE17" s="4">
        <v>0.01</v>
      </c>
      <c r="AF17" s="4">
        <f t="shared" ref="AF17:AF23" si="3">AA17</f>
        <v>0.2</v>
      </c>
    </row>
    <row r="18" spans="14:34" ht="21" x14ac:dyDescent="0.25">
      <c r="N18" s="104"/>
      <c r="O18" s="4">
        <v>-1.3643400000000001</v>
      </c>
      <c r="P18" s="4">
        <v>0.54349000000000003</v>
      </c>
      <c r="Q18" s="4">
        <v>-2.3889300000000002</v>
      </c>
      <c r="R18" s="4">
        <v>-2.6251099999999998</v>
      </c>
      <c r="S18" s="4">
        <v>-0.68047999999999997</v>
      </c>
      <c r="T18" s="4">
        <v>-0.11863</v>
      </c>
      <c r="U18" s="4" t="s">
        <v>25</v>
      </c>
      <c r="V18" s="4">
        <v>100</v>
      </c>
      <c r="W18" s="4">
        <v>100</v>
      </c>
      <c r="X18" s="4">
        <v>0.25</v>
      </c>
      <c r="Y18" s="4">
        <v>100</v>
      </c>
      <c r="Z18" s="4">
        <v>0.02</v>
      </c>
      <c r="AA18" s="4">
        <v>0.2</v>
      </c>
      <c r="AB18" s="4">
        <v>0.1</v>
      </c>
      <c r="AC18" s="4">
        <v>0.05</v>
      </c>
      <c r="AD18" s="20">
        <v>0.05</v>
      </c>
      <c r="AE18" s="20">
        <v>0.1</v>
      </c>
      <c r="AF18" s="4">
        <f t="shared" si="3"/>
        <v>0.2</v>
      </c>
    </row>
    <row r="19" spans="14:34" ht="21" x14ac:dyDescent="0.25">
      <c r="N19" s="104"/>
      <c r="O19" s="4">
        <v>6.6699999999999997E-3</v>
      </c>
      <c r="P19" s="4">
        <v>0.13708000000000001</v>
      </c>
      <c r="Q19" s="4">
        <v>-0.16664000000000001</v>
      </c>
      <c r="R19" s="4">
        <v>-0.26541999999999999</v>
      </c>
      <c r="S19" s="4">
        <v>1.15401</v>
      </c>
      <c r="T19" s="4">
        <v>23.389569999999999</v>
      </c>
      <c r="U19" s="4" t="s">
        <v>26</v>
      </c>
      <c r="V19" s="20">
        <v>10</v>
      </c>
      <c r="W19" s="4">
        <v>100</v>
      </c>
      <c r="X19" s="4">
        <v>0.25</v>
      </c>
      <c r="Y19" s="4">
        <v>100</v>
      </c>
      <c r="Z19" s="4">
        <v>0.02</v>
      </c>
      <c r="AA19" s="4">
        <v>0.2</v>
      </c>
      <c r="AB19" s="4">
        <v>0.1</v>
      </c>
      <c r="AC19" s="4">
        <v>0.05</v>
      </c>
      <c r="AD19" s="4">
        <v>5.0000000000000001E-3</v>
      </c>
      <c r="AE19" s="4">
        <v>0.01</v>
      </c>
      <c r="AF19" s="4">
        <f t="shared" si="3"/>
        <v>0.2</v>
      </c>
    </row>
    <row r="20" spans="14:34" ht="21" x14ac:dyDescent="0.25">
      <c r="N20" s="104"/>
      <c r="O20" s="4">
        <v>-0.21121999999999999</v>
      </c>
      <c r="P20" s="4">
        <v>0.10823000000000001</v>
      </c>
      <c r="Q20" s="4">
        <v>-0.42826999999999998</v>
      </c>
      <c r="R20" s="4">
        <v>-0.47709000000000001</v>
      </c>
      <c r="S20" s="4">
        <v>-0.89951999999999999</v>
      </c>
      <c r="T20" s="4">
        <v>0.30780000000000002</v>
      </c>
      <c r="U20" s="4" t="s">
        <v>27</v>
      </c>
      <c r="V20" s="20">
        <v>300</v>
      </c>
      <c r="W20" s="4">
        <v>100</v>
      </c>
      <c r="X20" s="4">
        <v>0.25</v>
      </c>
      <c r="Y20" s="4">
        <v>100</v>
      </c>
      <c r="Z20" s="4">
        <v>0.02</v>
      </c>
      <c r="AA20" s="4">
        <v>0.2</v>
      </c>
      <c r="AB20" s="4">
        <v>0.1</v>
      </c>
      <c r="AC20" s="4">
        <v>0.05</v>
      </c>
      <c r="AD20" s="4">
        <v>5.0000000000000001E-3</v>
      </c>
      <c r="AE20" s="4">
        <v>0.01</v>
      </c>
      <c r="AF20" s="4">
        <f t="shared" si="3"/>
        <v>0.2</v>
      </c>
    </row>
    <row r="21" spans="14:34" ht="21" x14ac:dyDescent="0.25">
      <c r="N21" s="104"/>
      <c r="O21" s="4">
        <v>-0.1305</v>
      </c>
      <c r="P21" s="4">
        <v>5.4989999999999997E-2</v>
      </c>
      <c r="Q21" s="4">
        <v>-0.23508000000000001</v>
      </c>
      <c r="R21" s="4">
        <v>-0.26690999999999998</v>
      </c>
      <c r="S21" s="4">
        <v>-0.95096999999999998</v>
      </c>
      <c r="T21" s="4">
        <v>0.92373000000000005</v>
      </c>
      <c r="U21" s="4" t="s">
        <v>28</v>
      </c>
      <c r="V21" s="4">
        <v>100</v>
      </c>
      <c r="W21" s="4">
        <v>100</v>
      </c>
      <c r="X21" s="4">
        <v>0.25</v>
      </c>
      <c r="Y21" s="4">
        <v>100</v>
      </c>
      <c r="Z21" s="4">
        <v>0.02</v>
      </c>
      <c r="AA21" s="20">
        <v>0.1</v>
      </c>
      <c r="AB21" s="4">
        <v>0.1</v>
      </c>
      <c r="AC21" s="4">
        <v>0.05</v>
      </c>
      <c r="AD21" s="4">
        <v>5.0000000000000001E-3</v>
      </c>
      <c r="AE21" s="4">
        <v>0.01</v>
      </c>
      <c r="AF21" s="4">
        <f t="shared" si="3"/>
        <v>0.1</v>
      </c>
    </row>
    <row r="22" spans="14:34" ht="21" x14ac:dyDescent="0.25">
      <c r="N22" s="104"/>
      <c r="O22" s="4">
        <v>-0.1305</v>
      </c>
      <c r="P22" s="4">
        <v>7.2690000000000005E-2</v>
      </c>
      <c r="Q22" s="4">
        <v>-0.26194000000000001</v>
      </c>
      <c r="R22" s="4">
        <v>-0.32795999999999997</v>
      </c>
      <c r="S22" s="4">
        <v>-1.2095800000000001</v>
      </c>
      <c r="T22" s="4">
        <v>5.06792</v>
      </c>
      <c r="U22" s="4" t="s">
        <v>29</v>
      </c>
      <c r="V22" s="4">
        <v>100</v>
      </c>
      <c r="W22" s="4">
        <v>100</v>
      </c>
      <c r="X22" s="4">
        <v>0.25</v>
      </c>
      <c r="Y22" s="4">
        <v>100</v>
      </c>
      <c r="Z22" s="4">
        <v>0.02</v>
      </c>
      <c r="AA22" s="20">
        <v>0.3</v>
      </c>
      <c r="AB22" s="4">
        <v>0.1</v>
      </c>
      <c r="AC22" s="4">
        <v>0.05</v>
      </c>
      <c r="AD22" s="4">
        <v>5.0000000000000001E-3</v>
      </c>
      <c r="AE22" s="4">
        <v>0.01</v>
      </c>
      <c r="AF22" s="4">
        <f t="shared" si="3"/>
        <v>0.3</v>
      </c>
    </row>
    <row r="23" spans="14:34" ht="21" x14ac:dyDescent="0.25">
      <c r="N23" s="104"/>
      <c r="O23" s="4">
        <v>-0.13327</v>
      </c>
      <c r="P23" s="4">
        <v>8.9020000000000002E-2</v>
      </c>
      <c r="Q23" s="4">
        <v>-0.28732000000000002</v>
      </c>
      <c r="R23" s="4">
        <v>-0.36892000000000003</v>
      </c>
      <c r="S23" s="4">
        <v>-1.16587</v>
      </c>
      <c r="T23" s="4">
        <v>8.6016100000000009</v>
      </c>
      <c r="U23" s="4" t="s">
        <v>30</v>
      </c>
      <c r="V23" s="4">
        <v>100</v>
      </c>
      <c r="W23" s="4">
        <v>100</v>
      </c>
      <c r="X23" s="4">
        <v>0.25</v>
      </c>
      <c r="Y23" s="4">
        <v>100</v>
      </c>
      <c r="Z23" s="4">
        <v>0.02</v>
      </c>
      <c r="AA23" s="20">
        <v>0.4</v>
      </c>
      <c r="AB23" s="4">
        <v>0.1</v>
      </c>
      <c r="AC23" s="4">
        <v>0.05</v>
      </c>
      <c r="AD23" s="4">
        <v>5.0000000000000001E-3</v>
      </c>
      <c r="AE23" s="4">
        <v>0.01</v>
      </c>
      <c r="AF23" s="4">
        <f t="shared" si="3"/>
        <v>0.4</v>
      </c>
    </row>
    <row r="24" spans="14:34" ht="21" x14ac:dyDescent="0.25">
      <c r="N24" s="104"/>
      <c r="O24" s="4">
        <v>-0.11466999999999999</v>
      </c>
      <c r="P24" s="4">
        <v>3.8359999999999998E-2</v>
      </c>
      <c r="Q24" s="4">
        <v>-0.18568999999999999</v>
      </c>
      <c r="R24" s="4">
        <v>-0.21018999999999999</v>
      </c>
      <c r="S24" s="4">
        <v>-0.80464999999999998</v>
      </c>
      <c r="T24" s="4">
        <v>1.35815</v>
      </c>
      <c r="U24" s="4" t="s">
        <v>66</v>
      </c>
      <c r="V24" s="4">
        <v>100</v>
      </c>
      <c r="W24" s="4">
        <v>100</v>
      </c>
      <c r="X24" s="4">
        <v>0.25</v>
      </c>
      <c r="Y24" s="4">
        <v>100</v>
      </c>
      <c r="Z24" s="4">
        <v>0.02</v>
      </c>
      <c r="AA24" s="4">
        <v>0.2</v>
      </c>
      <c r="AB24" s="4">
        <v>0.1</v>
      </c>
      <c r="AC24" s="4">
        <v>0.05</v>
      </c>
      <c r="AD24" s="4">
        <v>5.0000000000000001E-3</v>
      </c>
      <c r="AE24" s="4">
        <v>0.01</v>
      </c>
      <c r="AF24" s="20">
        <v>0.15</v>
      </c>
    </row>
    <row r="25" spans="14:34" ht="21" x14ac:dyDescent="0.25">
      <c r="N25" s="104"/>
      <c r="O25" s="4">
        <v>-0.14113999999999999</v>
      </c>
      <c r="P25" s="4">
        <v>6.2799999999999995E-2</v>
      </c>
      <c r="Q25" s="4">
        <v>-0.25508999999999998</v>
      </c>
      <c r="R25" s="4">
        <v>-0.30401</v>
      </c>
      <c r="S25" s="4">
        <v>-1.1062099999999999</v>
      </c>
      <c r="T25" s="4">
        <v>3.2550500000000002</v>
      </c>
      <c r="U25" s="4" t="s">
        <v>67</v>
      </c>
      <c r="V25" s="4">
        <v>100</v>
      </c>
      <c r="W25" s="4">
        <v>100</v>
      </c>
      <c r="X25" s="4">
        <v>0.25</v>
      </c>
      <c r="Y25" s="4">
        <v>100</v>
      </c>
      <c r="Z25" s="4">
        <v>0.02</v>
      </c>
      <c r="AA25" s="4">
        <v>0.2</v>
      </c>
      <c r="AB25" s="4">
        <v>0.1</v>
      </c>
      <c r="AC25" s="20">
        <v>0.01</v>
      </c>
      <c r="AD25" s="4">
        <v>5.0000000000000001E-3</v>
      </c>
      <c r="AE25" s="4">
        <v>0.01</v>
      </c>
      <c r="AF25" s="4">
        <f>AA25</f>
        <v>0.2</v>
      </c>
    </row>
    <row r="26" spans="14:34" ht="21" x14ac:dyDescent="0.25">
      <c r="N26" s="104"/>
      <c r="O26" s="4">
        <v>-0.12155000000000001</v>
      </c>
      <c r="P26" s="4">
        <v>6.7119999999999999E-2</v>
      </c>
      <c r="Q26" s="4">
        <v>-0.23945</v>
      </c>
      <c r="R26" s="4">
        <v>-0.29069</v>
      </c>
      <c r="S26" s="4">
        <v>-0.64327999999999996</v>
      </c>
      <c r="T26" s="4">
        <v>3.1290300000000002</v>
      </c>
      <c r="U26" s="4" t="s">
        <v>68</v>
      </c>
      <c r="V26" s="4">
        <v>100</v>
      </c>
      <c r="W26" s="4">
        <v>100</v>
      </c>
      <c r="X26" s="4">
        <v>0.25</v>
      </c>
      <c r="Y26" s="4">
        <v>100</v>
      </c>
      <c r="Z26" s="4">
        <v>0.02</v>
      </c>
      <c r="AA26" s="4">
        <v>0.2</v>
      </c>
      <c r="AB26" s="4">
        <v>0.1</v>
      </c>
      <c r="AC26" s="20">
        <v>0.1</v>
      </c>
      <c r="AD26" s="4">
        <v>5.0000000000000001E-3</v>
      </c>
      <c r="AE26" s="4">
        <v>0.01</v>
      </c>
      <c r="AF26" s="4">
        <f>AA26</f>
        <v>0.2</v>
      </c>
    </row>
    <row r="27" spans="14:34" ht="21" x14ac:dyDescent="0.25">
      <c r="N27" s="104"/>
      <c r="O27" s="4">
        <v>-0.10546999999999999</v>
      </c>
      <c r="P27" s="4">
        <v>9.2799999999999994E-2</v>
      </c>
      <c r="Q27" s="4">
        <v>-0.26443</v>
      </c>
      <c r="R27" s="4">
        <v>-0.31595000000000001</v>
      </c>
      <c r="S27" s="4">
        <v>6.4610000000000001E-2</v>
      </c>
      <c r="T27" s="4">
        <v>2.9345400000000001</v>
      </c>
      <c r="U27" s="4" t="s">
        <v>82</v>
      </c>
      <c r="V27" s="4">
        <v>100</v>
      </c>
      <c r="W27" s="4">
        <v>100</v>
      </c>
      <c r="X27" s="4">
        <v>0.25</v>
      </c>
      <c r="Y27" s="4">
        <v>100</v>
      </c>
      <c r="Z27" s="4">
        <v>0.02</v>
      </c>
      <c r="AA27" s="4">
        <v>0.2</v>
      </c>
      <c r="AB27" s="4">
        <v>0.1</v>
      </c>
      <c r="AC27" s="20">
        <v>0.2</v>
      </c>
      <c r="AD27" s="4">
        <v>5.0000000000000001E-3</v>
      </c>
      <c r="AE27" s="4">
        <v>0.01</v>
      </c>
      <c r="AF27" s="4">
        <f>AA27</f>
        <v>0.2</v>
      </c>
    </row>
    <row r="28" spans="14:34" ht="21" x14ac:dyDescent="0.25">
      <c r="N28" s="22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4:34" ht="21" x14ac:dyDescent="0.25"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4:34" ht="21" x14ac:dyDescent="0.25"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4:34" ht="24" x14ac:dyDescent="0.3"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H31" s="28"/>
    </row>
    <row r="32" spans="14:34" ht="21" x14ac:dyDescent="0.25"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22:53" ht="21" x14ac:dyDescent="0.25"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22:53" ht="21" x14ac:dyDescent="0.25"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22:53" ht="21" x14ac:dyDescent="0.25"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22:53" ht="21" x14ac:dyDescent="0.25"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22:53" ht="21" x14ac:dyDescent="0.25"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22:53" ht="24" x14ac:dyDescent="0.3"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BA38" s="28"/>
    </row>
    <row r="39" spans="22:53" ht="21" x14ac:dyDescent="0.25"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22:53" ht="21" x14ac:dyDescent="0.25"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22:53" ht="21" x14ac:dyDescent="0.25"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</sheetData>
  <mergeCells count="5">
    <mergeCell ref="AQ3:AT3"/>
    <mergeCell ref="N3:N14"/>
    <mergeCell ref="N16:N27"/>
    <mergeCell ref="AI3:AL3"/>
    <mergeCell ref="AM3:AP3"/>
  </mergeCells>
  <conditionalFormatting sqref="AQ5:AX10">
    <cfRule type="cellIs" dxfId="3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DFD9-C218-D74D-A780-925E41365DDF}">
  <sheetPr>
    <tabColor theme="8" tint="0.59999389629810485"/>
  </sheetPr>
  <dimension ref="A1:AV63"/>
  <sheetViews>
    <sheetView topLeftCell="D1" zoomScale="60" zoomScaleNormal="60" workbookViewId="0">
      <selection activeCell="AR10" sqref="AR10"/>
    </sheetView>
  </sheetViews>
  <sheetFormatPr baseColWidth="10" defaultRowHeight="21" outlineLevelCol="1" x14ac:dyDescent="0.25"/>
  <cols>
    <col min="20" max="20" width="10.33203125" style="6" customWidth="1"/>
    <col min="21" max="24" width="0" style="3" hidden="1" customWidth="1" outlineLevel="1"/>
    <col min="25" max="25" width="13.6640625" style="3" hidden="1" customWidth="1" outlineLevel="1"/>
    <col min="26" max="26" width="0" style="3" hidden="1" customWidth="1" outlineLevel="1"/>
    <col min="27" max="27" width="7.5" customWidth="1" collapsed="1"/>
    <col min="28" max="28" width="12" hidden="1" customWidth="1" outlineLevel="1"/>
    <col min="29" max="30" width="12.5" hidden="1" customWidth="1" outlineLevel="1"/>
    <col min="31" max="34" width="10.83203125" hidden="1" customWidth="1" outlineLevel="1"/>
    <col min="35" max="35" width="14" hidden="1" customWidth="1" outlineLevel="1"/>
    <col min="36" max="36" width="13.83203125" hidden="1" customWidth="1" outlineLevel="1"/>
    <col min="37" max="37" width="13.33203125" hidden="1" customWidth="1" outlineLevel="1"/>
    <col min="38" max="38" width="10.83203125" hidden="1" customWidth="1" outlineLevel="1"/>
    <col min="39" max="39" width="10.83203125" collapsed="1"/>
    <col min="40" max="40" width="14.6640625" style="4" customWidth="1"/>
    <col min="41" max="41" width="16.1640625" style="4" customWidth="1"/>
    <col min="42" max="42" width="15.5" style="4" customWidth="1"/>
    <col min="43" max="43" width="17" style="4" customWidth="1"/>
    <col min="44" max="44" width="17.33203125" style="4" customWidth="1"/>
    <col min="45" max="45" width="15.83203125" style="4" customWidth="1"/>
    <col min="46" max="46" width="15" style="4" customWidth="1"/>
  </cols>
  <sheetData>
    <row r="1" spans="1:48" ht="24" x14ac:dyDescent="0.3">
      <c r="A1" s="26" t="s">
        <v>83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8" t="s">
        <v>22</v>
      </c>
      <c r="U1" s="29"/>
      <c r="V1" s="29"/>
      <c r="W1" s="29"/>
      <c r="X1" s="29"/>
      <c r="Y1" s="29"/>
      <c r="Z1" s="29"/>
      <c r="AA1" s="27"/>
      <c r="AB1" s="29" t="s">
        <v>31</v>
      </c>
      <c r="AC1" s="29" t="s">
        <v>32</v>
      </c>
      <c r="AD1" s="29" t="s">
        <v>33</v>
      </c>
      <c r="AE1" s="29" t="s">
        <v>34</v>
      </c>
      <c r="AF1" s="29" t="s">
        <v>35</v>
      </c>
      <c r="AG1" s="29" t="s">
        <v>36</v>
      </c>
      <c r="AH1" s="29" t="s">
        <v>37</v>
      </c>
      <c r="AI1" s="29" t="s">
        <v>38</v>
      </c>
      <c r="AJ1" s="29" t="s">
        <v>39</v>
      </c>
      <c r="AK1" s="29" t="s">
        <v>40</v>
      </c>
      <c r="AL1" s="29" t="s">
        <v>70</v>
      </c>
      <c r="AM1" s="27"/>
      <c r="AN1" s="30"/>
      <c r="AO1" s="30"/>
      <c r="AP1" s="30"/>
      <c r="AQ1" s="30"/>
      <c r="AR1" s="30"/>
      <c r="AS1" s="30"/>
      <c r="AT1" s="30"/>
      <c r="AU1" s="27"/>
      <c r="AV1" s="27"/>
    </row>
    <row r="2" spans="1:48" ht="36" customHeight="1" x14ac:dyDescent="0.3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31"/>
      <c r="U2" s="32" t="s">
        <v>18</v>
      </c>
      <c r="V2" s="31" t="s">
        <v>19</v>
      </c>
      <c r="W2" s="31" t="s">
        <v>20</v>
      </c>
      <c r="X2" s="31" t="s">
        <v>21</v>
      </c>
      <c r="Y2" s="31" t="s">
        <v>45</v>
      </c>
      <c r="Z2" s="31" t="s">
        <v>46</v>
      </c>
      <c r="AA2" s="33"/>
      <c r="AB2" s="34" t="s">
        <v>47</v>
      </c>
      <c r="AC2" s="31" t="s">
        <v>48</v>
      </c>
      <c r="AD2" s="31" t="s">
        <v>49</v>
      </c>
      <c r="AE2" s="31" t="s">
        <v>50</v>
      </c>
      <c r="AF2" s="31" t="s">
        <v>51</v>
      </c>
      <c r="AG2" s="34" t="s">
        <v>69</v>
      </c>
      <c r="AH2" s="31" t="s">
        <v>52</v>
      </c>
      <c r="AI2" s="34" t="s">
        <v>53</v>
      </c>
      <c r="AJ2" s="34" t="s">
        <v>54</v>
      </c>
      <c r="AK2" s="34" t="s">
        <v>55</v>
      </c>
      <c r="AL2" s="34" t="s">
        <v>71</v>
      </c>
      <c r="AM2" s="27"/>
      <c r="AN2" s="25" t="s">
        <v>71</v>
      </c>
      <c r="AO2" s="30"/>
      <c r="AP2" s="30"/>
      <c r="AQ2" s="30"/>
      <c r="AR2" s="30"/>
      <c r="AS2" s="30"/>
      <c r="AT2" s="30"/>
      <c r="AU2" s="27"/>
      <c r="AV2" s="27"/>
    </row>
    <row r="3" spans="1:48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101" t="s">
        <v>41</v>
      </c>
      <c r="U3" s="30">
        <v>-2.5409999999999999E-2</v>
      </c>
      <c r="V3" s="30">
        <v>0.32629999999999998</v>
      </c>
      <c r="W3" s="30">
        <v>-0.54991000000000001</v>
      </c>
      <c r="X3" s="30">
        <v>-0.76175999999999999</v>
      </c>
      <c r="Y3" s="30">
        <v>-6.0170000000000001E-2</v>
      </c>
      <c r="Z3" s="30">
        <v>1.3243</v>
      </c>
      <c r="AA3" s="30" t="s">
        <v>23</v>
      </c>
      <c r="AB3" s="30">
        <v>100</v>
      </c>
      <c r="AC3" s="30">
        <v>100</v>
      </c>
      <c r="AD3" s="30">
        <v>0.25</v>
      </c>
      <c r="AE3" s="30">
        <v>100</v>
      </c>
      <c r="AF3" s="30">
        <v>0.02</v>
      </c>
      <c r="AG3" s="30">
        <v>0.2</v>
      </c>
      <c r="AH3" s="30">
        <v>0.1</v>
      </c>
      <c r="AI3" s="35" t="s">
        <v>65</v>
      </c>
      <c r="AJ3" s="36">
        <v>0</v>
      </c>
      <c r="AK3" s="35" t="s">
        <v>65</v>
      </c>
      <c r="AL3" s="30">
        <f>AG3</f>
        <v>0.2</v>
      </c>
      <c r="AM3" s="27"/>
      <c r="AN3" s="37"/>
      <c r="AO3" s="38">
        <v>0.15</v>
      </c>
      <c r="AP3" s="39">
        <v>0.2</v>
      </c>
      <c r="AQ3" s="38">
        <v>0.15</v>
      </c>
      <c r="AR3" s="40">
        <v>0.2</v>
      </c>
      <c r="AS3" s="38">
        <v>0.15</v>
      </c>
      <c r="AT3" s="41">
        <v>0.2</v>
      </c>
      <c r="AU3" s="27"/>
      <c r="AV3" s="27"/>
    </row>
    <row r="4" spans="1:48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102"/>
      <c r="U4" s="30">
        <v>-3.7539999999999997E-2</v>
      </c>
      <c r="V4" s="30">
        <v>0.33809</v>
      </c>
      <c r="W4" s="30">
        <v>-0.59731999999999996</v>
      </c>
      <c r="X4" s="30">
        <v>-0.83006999999999997</v>
      </c>
      <c r="Y4" s="30">
        <v>-0.19685</v>
      </c>
      <c r="Z4" s="30">
        <v>1.44709</v>
      </c>
      <c r="AA4" s="30" t="s">
        <v>24</v>
      </c>
      <c r="AB4" s="30">
        <v>100</v>
      </c>
      <c r="AC4" s="30">
        <v>100</v>
      </c>
      <c r="AD4" s="30">
        <v>0.25</v>
      </c>
      <c r="AE4" s="30">
        <v>100</v>
      </c>
      <c r="AF4" s="30">
        <v>0.02</v>
      </c>
      <c r="AG4" s="30">
        <v>0.2</v>
      </c>
      <c r="AH4" s="30">
        <v>0.1</v>
      </c>
      <c r="AI4" s="35" t="s">
        <v>65</v>
      </c>
      <c r="AJ4" s="30">
        <v>5.0000000000000001E-3</v>
      </c>
      <c r="AK4" s="35" t="s">
        <v>65</v>
      </c>
      <c r="AL4" s="30">
        <f t="shared" ref="AL4:AL10" si="0">AG4</f>
        <v>0.2</v>
      </c>
      <c r="AM4" s="27"/>
      <c r="AN4" s="37"/>
      <c r="AO4" s="96" t="s">
        <v>72</v>
      </c>
      <c r="AP4" s="98"/>
      <c r="AQ4" s="96" t="s">
        <v>73</v>
      </c>
      <c r="AR4" s="98"/>
      <c r="AS4" s="96" t="s">
        <v>85</v>
      </c>
      <c r="AT4" s="98"/>
      <c r="AU4" s="27"/>
      <c r="AV4" s="27"/>
    </row>
    <row r="5" spans="1:48" ht="22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102"/>
      <c r="U5" s="30">
        <v>-0.20272000000000001</v>
      </c>
      <c r="V5" s="30">
        <v>0.34816999999999998</v>
      </c>
      <c r="W5" s="30">
        <v>-0.81047999999999998</v>
      </c>
      <c r="X5" s="30">
        <v>-1.03867</v>
      </c>
      <c r="Y5" s="30">
        <v>-0.42435</v>
      </c>
      <c r="Z5" s="30">
        <v>1.5671200000000001</v>
      </c>
      <c r="AA5" s="30" t="s">
        <v>25</v>
      </c>
      <c r="AB5" s="30">
        <v>100</v>
      </c>
      <c r="AC5" s="30">
        <v>100</v>
      </c>
      <c r="AD5" s="30">
        <v>0.25</v>
      </c>
      <c r="AE5" s="30">
        <v>100</v>
      </c>
      <c r="AF5" s="30">
        <v>0.02</v>
      </c>
      <c r="AG5" s="30">
        <v>0.2</v>
      </c>
      <c r="AH5" s="30">
        <v>0.1</v>
      </c>
      <c r="AI5" s="35" t="s">
        <v>65</v>
      </c>
      <c r="AJ5" s="36">
        <v>0.05</v>
      </c>
      <c r="AK5" s="35" t="s">
        <v>65</v>
      </c>
      <c r="AL5" s="30">
        <f t="shared" si="0"/>
        <v>0.2</v>
      </c>
      <c r="AM5" s="27"/>
      <c r="AN5" s="42" t="s">
        <v>18</v>
      </c>
      <c r="AO5" s="43">
        <f t="array" ref="AO5:AO10">TRANSPOSE(U11:Z11)</f>
        <v>0.93696000000000002</v>
      </c>
      <c r="AP5" s="44">
        <f t="array" ref="AP5:AP10">TRANSPOSE(U4:Z4)</f>
        <v>-3.7539999999999997E-2</v>
      </c>
      <c r="AQ5" s="43">
        <f t="array" ref="AQ5:AQ10">TRANSPOSE(U21:Z21)</f>
        <v>0.93235000000000001</v>
      </c>
      <c r="AR5" s="45">
        <f t="array" ref="AR5:AR10">TRANSPOSE(U14:Z14)</f>
        <v>-4.215E-2</v>
      </c>
      <c r="AS5" s="43">
        <f t="shared" ref="AS5:AT10" si="1">AO5-AQ5</f>
        <v>4.610000000000003E-3</v>
      </c>
      <c r="AT5" s="45">
        <f t="shared" si="1"/>
        <v>4.610000000000003E-3</v>
      </c>
      <c r="AU5" s="27"/>
      <c r="AV5" s="27"/>
    </row>
    <row r="6" spans="1:48" ht="22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102"/>
      <c r="U6" s="30">
        <v>-0.2087</v>
      </c>
      <c r="V6" s="30">
        <v>0.93545999999999996</v>
      </c>
      <c r="W6" s="30">
        <v>-1.83358</v>
      </c>
      <c r="X6" s="30">
        <v>-2.4458500000000001</v>
      </c>
      <c r="Y6" s="30">
        <v>-0.48557</v>
      </c>
      <c r="Z6" s="30">
        <v>0.96184000000000003</v>
      </c>
      <c r="AA6" s="30" t="s">
        <v>26</v>
      </c>
      <c r="AB6" s="36">
        <v>10</v>
      </c>
      <c r="AC6" s="30">
        <v>100</v>
      </c>
      <c r="AD6" s="30">
        <v>0.25</v>
      </c>
      <c r="AE6" s="30">
        <v>100</v>
      </c>
      <c r="AF6" s="30">
        <v>0.02</v>
      </c>
      <c r="AG6" s="30">
        <v>0.2</v>
      </c>
      <c r="AH6" s="30">
        <v>0.1</v>
      </c>
      <c r="AI6" s="35" t="s">
        <v>65</v>
      </c>
      <c r="AJ6" s="30">
        <v>5.0000000000000001E-3</v>
      </c>
      <c r="AK6" s="35" t="s">
        <v>65</v>
      </c>
      <c r="AL6" s="30">
        <f t="shared" si="0"/>
        <v>0.2</v>
      </c>
      <c r="AM6" s="27"/>
      <c r="AN6" s="42" t="s">
        <v>19</v>
      </c>
      <c r="AO6" s="46">
        <v>0.39329999999999998</v>
      </c>
      <c r="AP6" s="47">
        <v>0.33809</v>
      </c>
      <c r="AQ6" s="46">
        <v>0.41339999999999999</v>
      </c>
      <c r="AR6" s="48">
        <v>0.34997</v>
      </c>
      <c r="AS6" s="46">
        <f t="shared" si="1"/>
        <v>-2.0100000000000007E-2</v>
      </c>
      <c r="AT6" s="48">
        <f t="shared" si="1"/>
        <v>-1.1880000000000002E-2</v>
      </c>
      <c r="AU6" s="27"/>
      <c r="AV6" s="27"/>
    </row>
    <row r="7" spans="1:48" ht="22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102"/>
      <c r="U7" s="30">
        <v>-4.5760000000000002E-2</v>
      </c>
      <c r="V7" s="30">
        <v>0.19977</v>
      </c>
      <c r="W7" s="30">
        <v>-0.37497999999999998</v>
      </c>
      <c r="X7" s="30">
        <v>-0.50553999999999999</v>
      </c>
      <c r="Y7" s="30">
        <v>-0.15714</v>
      </c>
      <c r="Z7" s="30">
        <v>1.6112</v>
      </c>
      <c r="AA7" s="30" t="s">
        <v>27</v>
      </c>
      <c r="AB7" s="36">
        <v>300</v>
      </c>
      <c r="AC7" s="30">
        <v>100</v>
      </c>
      <c r="AD7" s="30">
        <v>0.25</v>
      </c>
      <c r="AE7" s="30">
        <v>100</v>
      </c>
      <c r="AF7" s="30">
        <v>0.02</v>
      </c>
      <c r="AG7" s="30">
        <v>0.2</v>
      </c>
      <c r="AH7" s="30">
        <v>0.1</v>
      </c>
      <c r="AI7" s="35" t="s">
        <v>65</v>
      </c>
      <c r="AJ7" s="30">
        <v>5.0000000000000001E-3</v>
      </c>
      <c r="AK7" s="35" t="s">
        <v>65</v>
      </c>
      <c r="AL7" s="30">
        <f t="shared" si="0"/>
        <v>0.2</v>
      </c>
      <c r="AM7" s="27"/>
      <c r="AN7" s="42" t="s">
        <v>20</v>
      </c>
      <c r="AO7" s="46">
        <v>0.34303</v>
      </c>
      <c r="AP7" s="47">
        <v>-0.59731999999999996</v>
      </c>
      <c r="AQ7" s="46">
        <v>0.30158000000000001</v>
      </c>
      <c r="AR7" s="48">
        <v>-0.62255000000000005</v>
      </c>
      <c r="AS7" s="46">
        <f t="shared" si="1"/>
        <v>4.1449999999999987E-2</v>
      </c>
      <c r="AT7" s="48">
        <f t="shared" si="1"/>
        <v>2.5230000000000086E-2</v>
      </c>
      <c r="AU7" s="27"/>
      <c r="AV7" s="27"/>
    </row>
    <row r="8" spans="1:48" ht="22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102"/>
      <c r="U8" s="30">
        <v>-4.0620000000000003E-2</v>
      </c>
      <c r="V8" s="30">
        <v>0.16597999999999999</v>
      </c>
      <c r="W8" s="30">
        <v>-0.30671999999999999</v>
      </c>
      <c r="X8" s="30">
        <v>-0.42971999999999999</v>
      </c>
      <c r="Y8" s="30">
        <v>-0.29221000000000003</v>
      </c>
      <c r="Z8" s="30">
        <v>1.91143</v>
      </c>
      <c r="AA8" s="30" t="s">
        <v>28</v>
      </c>
      <c r="AB8" s="30">
        <v>100</v>
      </c>
      <c r="AC8" s="30">
        <v>100</v>
      </c>
      <c r="AD8" s="30">
        <v>0.25</v>
      </c>
      <c r="AE8" s="30">
        <v>100</v>
      </c>
      <c r="AF8" s="30">
        <v>0.02</v>
      </c>
      <c r="AG8" s="36">
        <v>0.1</v>
      </c>
      <c r="AH8" s="30">
        <v>0.1</v>
      </c>
      <c r="AI8" s="35" t="s">
        <v>65</v>
      </c>
      <c r="AJ8" s="30">
        <v>5.0000000000000001E-3</v>
      </c>
      <c r="AK8" s="35" t="s">
        <v>65</v>
      </c>
      <c r="AL8" s="30">
        <f t="shared" si="0"/>
        <v>0.1</v>
      </c>
      <c r="AM8" s="27"/>
      <c r="AN8" s="42" t="s">
        <v>21</v>
      </c>
      <c r="AO8" s="46">
        <v>0.23891000000000001</v>
      </c>
      <c r="AP8" s="47">
        <v>-0.83006999999999997</v>
      </c>
      <c r="AQ8" s="46">
        <v>0.17186999999999999</v>
      </c>
      <c r="AR8" s="48">
        <v>-0.82823999999999998</v>
      </c>
      <c r="AS8" s="46">
        <f t="shared" si="1"/>
        <v>6.7040000000000016E-2</v>
      </c>
      <c r="AT8" s="48">
        <f t="shared" si="1"/>
        <v>-1.8299999999999983E-3</v>
      </c>
      <c r="AU8" s="27"/>
      <c r="AV8" s="27"/>
    </row>
    <row r="9" spans="1:48" ht="25" customHeight="1" x14ac:dyDescent="0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102"/>
      <c r="U9" s="30">
        <v>-4.6109999999999998E-2</v>
      </c>
      <c r="V9" s="30">
        <v>0.50451999999999997</v>
      </c>
      <c r="W9" s="30">
        <v>-0.86809000000000003</v>
      </c>
      <c r="X9" s="30">
        <v>-1.19475</v>
      </c>
      <c r="Y9" s="30">
        <v>-0.21099999999999999</v>
      </c>
      <c r="Z9" s="30">
        <v>1.33324</v>
      </c>
      <c r="AA9" s="30" t="s">
        <v>29</v>
      </c>
      <c r="AB9" s="30">
        <v>100</v>
      </c>
      <c r="AC9" s="30">
        <v>100</v>
      </c>
      <c r="AD9" s="30">
        <v>0.25</v>
      </c>
      <c r="AE9" s="30">
        <v>100</v>
      </c>
      <c r="AF9" s="30">
        <v>0.02</v>
      </c>
      <c r="AG9" s="36">
        <v>0.3</v>
      </c>
      <c r="AH9" s="30">
        <v>0.1</v>
      </c>
      <c r="AI9" s="35" t="s">
        <v>65</v>
      </c>
      <c r="AJ9" s="30">
        <v>5.0000000000000001E-3</v>
      </c>
      <c r="AK9" s="35" t="s">
        <v>65</v>
      </c>
      <c r="AL9" s="30">
        <f t="shared" si="0"/>
        <v>0.3</v>
      </c>
      <c r="AM9" s="27"/>
      <c r="AN9" s="42" t="s">
        <v>45</v>
      </c>
      <c r="AO9" s="46">
        <v>0.29152</v>
      </c>
      <c r="AP9" s="47">
        <v>-0.19685</v>
      </c>
      <c r="AQ9" s="46">
        <v>0.23819000000000001</v>
      </c>
      <c r="AR9" s="48">
        <v>-0.13739000000000001</v>
      </c>
      <c r="AS9" s="46">
        <f t="shared" si="1"/>
        <v>5.3329999999999989E-2</v>
      </c>
      <c r="AT9" s="48">
        <f t="shared" si="1"/>
        <v>-5.9459999999999985E-2</v>
      </c>
      <c r="AU9" s="27"/>
      <c r="AV9" s="27"/>
    </row>
    <row r="10" spans="1:48" ht="22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102"/>
      <c r="U10" s="30">
        <v>-6.0929999999999998E-2</v>
      </c>
      <c r="V10" s="30">
        <v>0.65873000000000004</v>
      </c>
      <c r="W10" s="30">
        <v>-1.12592</v>
      </c>
      <c r="X10" s="30">
        <v>-1.56654</v>
      </c>
      <c r="Y10" s="30">
        <v>-0.20613999999999999</v>
      </c>
      <c r="Z10" s="30">
        <v>1.3837200000000001</v>
      </c>
      <c r="AA10" s="30" t="s">
        <v>30</v>
      </c>
      <c r="AB10" s="30">
        <v>100</v>
      </c>
      <c r="AC10" s="30">
        <v>100</v>
      </c>
      <c r="AD10" s="30">
        <v>0.25</v>
      </c>
      <c r="AE10" s="30">
        <v>100</v>
      </c>
      <c r="AF10" s="30">
        <v>0.02</v>
      </c>
      <c r="AG10" s="36">
        <v>0.4</v>
      </c>
      <c r="AH10" s="30">
        <v>0.1</v>
      </c>
      <c r="AI10" s="35" t="s">
        <v>65</v>
      </c>
      <c r="AJ10" s="30">
        <v>5.0000000000000001E-3</v>
      </c>
      <c r="AK10" s="35" t="s">
        <v>65</v>
      </c>
      <c r="AL10" s="30">
        <f t="shared" si="0"/>
        <v>0.4</v>
      </c>
      <c r="AM10" s="27"/>
      <c r="AN10" s="49" t="s">
        <v>46</v>
      </c>
      <c r="AO10" s="50">
        <v>-0.34943000000000002</v>
      </c>
      <c r="AP10" s="51">
        <v>1.44709</v>
      </c>
      <c r="AQ10" s="50">
        <v>-0.33750999999999998</v>
      </c>
      <c r="AR10" s="52">
        <v>1.01566</v>
      </c>
      <c r="AS10" s="50">
        <f t="shared" si="1"/>
        <v>-1.1920000000000042E-2</v>
      </c>
      <c r="AT10" s="52">
        <f t="shared" si="1"/>
        <v>0.43142999999999998</v>
      </c>
      <c r="AU10" s="27"/>
      <c r="AV10" s="27"/>
    </row>
    <row r="11" spans="1:48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103"/>
      <c r="U11" s="30">
        <v>0.93696000000000002</v>
      </c>
      <c r="V11" s="30">
        <v>0.39329999999999998</v>
      </c>
      <c r="W11" s="30">
        <v>0.34303</v>
      </c>
      <c r="X11" s="30">
        <v>0.23891000000000001</v>
      </c>
      <c r="Y11" s="30">
        <v>0.29152</v>
      </c>
      <c r="Z11" s="30">
        <v>-0.34943000000000002</v>
      </c>
      <c r="AA11" s="30" t="s">
        <v>66</v>
      </c>
      <c r="AB11" s="30">
        <v>100</v>
      </c>
      <c r="AC11" s="30">
        <v>100</v>
      </c>
      <c r="AD11" s="30">
        <v>0.25</v>
      </c>
      <c r="AE11" s="30">
        <v>100</v>
      </c>
      <c r="AF11" s="30">
        <v>0.02</v>
      </c>
      <c r="AG11" s="30">
        <v>0.2</v>
      </c>
      <c r="AH11" s="30">
        <v>0.1</v>
      </c>
      <c r="AI11" s="35" t="s">
        <v>65</v>
      </c>
      <c r="AJ11" s="30">
        <v>5.0000000000000001E-3</v>
      </c>
      <c r="AK11" s="35" t="s">
        <v>65</v>
      </c>
      <c r="AL11" s="36">
        <v>0.15</v>
      </c>
      <c r="AM11" s="27"/>
      <c r="AN11" s="37"/>
      <c r="AO11" s="96" t="s">
        <v>86</v>
      </c>
      <c r="AP11" s="98"/>
      <c r="AQ11" s="96" t="s">
        <v>87</v>
      </c>
      <c r="AR11" s="98"/>
      <c r="AS11" s="96" t="s">
        <v>85</v>
      </c>
      <c r="AT11" s="98"/>
      <c r="AU11" s="27"/>
      <c r="AV11" s="27"/>
    </row>
    <row r="12" spans="1:48" ht="22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33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27"/>
      <c r="AN12" s="42" t="s">
        <v>18</v>
      </c>
      <c r="AO12" s="53">
        <f t="array" ref="AO12:AO17">TRANSPOSE(U36:Z36)</f>
        <v>-0.12386</v>
      </c>
      <c r="AP12" s="54">
        <f t="array" ref="AP12:AP17">TRANSPOSE(U29:Z29)</f>
        <v>-0.14032</v>
      </c>
      <c r="AQ12" s="53">
        <f t="array" ref="AQ12:AQ17">TRANSPOSE(U46:Z46)</f>
        <v>-0.11466999999999999</v>
      </c>
      <c r="AR12" s="54">
        <f t="array" ref="AR12:AR17">TRANSPOSE(U39:Z39)</f>
        <v>-0.13173000000000001</v>
      </c>
      <c r="AS12" s="43">
        <f t="shared" ref="AS12:AT17" si="2">AO12-AQ12</f>
        <v>-9.1900000000000037E-3</v>
      </c>
      <c r="AT12" s="45">
        <f t="shared" si="2"/>
        <v>-8.5899999999999865E-3</v>
      </c>
      <c r="AU12" s="27"/>
      <c r="AV12" s="27"/>
    </row>
    <row r="13" spans="1:48" ht="22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99" t="s">
        <v>42</v>
      </c>
      <c r="U13" s="30">
        <v>-2.2679999999999999E-2</v>
      </c>
      <c r="V13" s="30">
        <v>0.34633999999999998</v>
      </c>
      <c r="W13" s="30">
        <v>-0.59177000000000002</v>
      </c>
      <c r="X13" s="30">
        <v>-0.78447999999999996</v>
      </c>
      <c r="Y13" s="30">
        <v>-9.4539999999999999E-2</v>
      </c>
      <c r="Z13" s="30">
        <v>0.72019</v>
      </c>
      <c r="AA13" s="30" t="s">
        <v>23</v>
      </c>
      <c r="AB13" s="30">
        <v>100</v>
      </c>
      <c r="AC13" s="30">
        <v>100</v>
      </c>
      <c r="AD13" s="30">
        <v>0.25</v>
      </c>
      <c r="AE13" s="30">
        <v>100</v>
      </c>
      <c r="AF13" s="30">
        <v>0.02</v>
      </c>
      <c r="AG13" s="30">
        <v>0.2</v>
      </c>
      <c r="AH13" s="30">
        <v>0.1</v>
      </c>
      <c r="AI13" s="30">
        <v>0.05</v>
      </c>
      <c r="AJ13" s="36">
        <v>0</v>
      </c>
      <c r="AK13" s="35" t="s">
        <v>65</v>
      </c>
      <c r="AL13" s="30">
        <f>AG13</f>
        <v>0.2</v>
      </c>
      <c r="AM13" s="27"/>
      <c r="AN13" s="42" t="s">
        <v>19</v>
      </c>
      <c r="AO13" s="53">
        <v>3.7539999999999997E-2</v>
      </c>
      <c r="AP13" s="54">
        <v>6.3939999999999997E-2</v>
      </c>
      <c r="AQ13" s="53">
        <v>3.8359999999999998E-2</v>
      </c>
      <c r="AR13" s="54">
        <v>6.1960000000000001E-2</v>
      </c>
      <c r="AS13" s="46">
        <f t="shared" si="2"/>
        <v>-8.2000000000000128E-4</v>
      </c>
      <c r="AT13" s="48">
        <f t="shared" si="2"/>
        <v>1.9799999999999957E-3</v>
      </c>
      <c r="AU13" s="27"/>
      <c r="AV13" s="27"/>
    </row>
    <row r="14" spans="1:48" ht="22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99"/>
      <c r="U14" s="30">
        <v>-4.215E-2</v>
      </c>
      <c r="V14" s="30">
        <v>0.34997</v>
      </c>
      <c r="W14" s="30">
        <v>-0.62255000000000005</v>
      </c>
      <c r="X14" s="30">
        <v>-0.82823999999999998</v>
      </c>
      <c r="Y14" s="30">
        <v>-0.13739000000000001</v>
      </c>
      <c r="Z14" s="30">
        <v>1.01566</v>
      </c>
      <c r="AA14" s="30" t="s">
        <v>24</v>
      </c>
      <c r="AB14" s="30">
        <v>100</v>
      </c>
      <c r="AC14" s="30">
        <v>100</v>
      </c>
      <c r="AD14" s="30">
        <v>0.25</v>
      </c>
      <c r="AE14" s="30">
        <v>100</v>
      </c>
      <c r="AF14" s="30">
        <v>0.02</v>
      </c>
      <c r="AG14" s="30">
        <v>0.2</v>
      </c>
      <c r="AH14" s="30">
        <v>0.1</v>
      </c>
      <c r="AI14" s="30">
        <v>0.05</v>
      </c>
      <c r="AJ14" s="30">
        <v>5.0000000000000001E-3</v>
      </c>
      <c r="AK14" s="35" t="s">
        <v>65</v>
      </c>
      <c r="AL14" s="30">
        <f t="shared" ref="AL14:AL20" si="3">AG14</f>
        <v>0.2</v>
      </c>
      <c r="AM14" s="27"/>
      <c r="AN14" s="42" t="s">
        <v>20</v>
      </c>
      <c r="AO14" s="53">
        <v>-0.19270000000000001</v>
      </c>
      <c r="AP14" s="54">
        <v>-0.26062999999999997</v>
      </c>
      <c r="AQ14" s="53">
        <v>-0.18568999999999999</v>
      </c>
      <c r="AR14" s="54">
        <v>-0.24956999999999999</v>
      </c>
      <c r="AS14" s="46">
        <f t="shared" si="2"/>
        <v>-7.0100000000000162E-3</v>
      </c>
      <c r="AT14" s="48">
        <f t="shared" si="2"/>
        <v>-1.1059999999999987E-2</v>
      </c>
      <c r="AU14" s="27"/>
      <c r="AV14" s="27"/>
    </row>
    <row r="15" spans="1:48" ht="22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99"/>
      <c r="U15" s="30">
        <v>-0.18737999999999999</v>
      </c>
      <c r="V15" s="30">
        <v>0.35285</v>
      </c>
      <c r="W15" s="30">
        <v>-0.78756999999999999</v>
      </c>
      <c r="X15" s="30">
        <v>-0.99475999999999998</v>
      </c>
      <c r="Y15" s="30">
        <v>-0.26124999999999998</v>
      </c>
      <c r="Z15" s="30">
        <v>0.71982999999999997</v>
      </c>
      <c r="AA15" s="30" t="s">
        <v>25</v>
      </c>
      <c r="AB15" s="30">
        <v>100</v>
      </c>
      <c r="AC15" s="30">
        <v>100</v>
      </c>
      <c r="AD15" s="30">
        <v>0.25</v>
      </c>
      <c r="AE15" s="30">
        <v>100</v>
      </c>
      <c r="AF15" s="30">
        <v>0.02</v>
      </c>
      <c r="AG15" s="30">
        <v>0.2</v>
      </c>
      <c r="AH15" s="30">
        <v>0.1</v>
      </c>
      <c r="AI15" s="30">
        <v>0.05</v>
      </c>
      <c r="AJ15" s="36">
        <v>0.05</v>
      </c>
      <c r="AK15" s="35" t="s">
        <v>65</v>
      </c>
      <c r="AL15" s="30">
        <f t="shared" si="3"/>
        <v>0.2</v>
      </c>
      <c r="AM15" s="27"/>
      <c r="AN15" s="42" t="s">
        <v>21</v>
      </c>
      <c r="AO15" s="53">
        <v>-0.21484</v>
      </c>
      <c r="AP15" s="54">
        <v>-0.31415999999999999</v>
      </c>
      <c r="AQ15" s="53">
        <v>-0.21018999999999999</v>
      </c>
      <c r="AR15" s="54">
        <v>-0.29771999999999998</v>
      </c>
      <c r="AS15" s="46">
        <f t="shared" si="2"/>
        <v>-4.6500000000000152E-3</v>
      </c>
      <c r="AT15" s="48">
        <f t="shared" si="2"/>
        <v>-1.644000000000001E-2</v>
      </c>
      <c r="AU15" s="27"/>
      <c r="AV15" s="27"/>
    </row>
    <row r="16" spans="1:48" ht="22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99"/>
      <c r="U16" s="30">
        <v>-0.18149999999999999</v>
      </c>
      <c r="V16" s="30">
        <v>0.9466</v>
      </c>
      <c r="W16" s="30">
        <v>-1.77986</v>
      </c>
      <c r="X16" s="30">
        <v>-2.4071799999999999</v>
      </c>
      <c r="Y16" s="30">
        <v>-0.43570999999999999</v>
      </c>
      <c r="Z16" s="30">
        <v>0.66288999999999998</v>
      </c>
      <c r="AA16" s="30" t="s">
        <v>26</v>
      </c>
      <c r="AB16" s="36">
        <v>10</v>
      </c>
      <c r="AC16" s="30">
        <v>100</v>
      </c>
      <c r="AD16" s="30">
        <v>0.25</v>
      </c>
      <c r="AE16" s="30">
        <v>100</v>
      </c>
      <c r="AF16" s="30">
        <v>0.02</v>
      </c>
      <c r="AG16" s="30">
        <v>0.2</v>
      </c>
      <c r="AH16" s="30">
        <v>0.1</v>
      </c>
      <c r="AI16" s="30">
        <v>0.05</v>
      </c>
      <c r="AJ16" s="30">
        <v>5.0000000000000001E-3</v>
      </c>
      <c r="AK16" s="35" t="s">
        <v>65</v>
      </c>
      <c r="AL16" s="30">
        <f t="shared" si="3"/>
        <v>0.2</v>
      </c>
      <c r="AM16" s="27"/>
      <c r="AN16" s="42" t="s">
        <v>45</v>
      </c>
      <c r="AO16" s="53">
        <v>-0.83448999999999995</v>
      </c>
      <c r="AP16" s="54">
        <v>-1.4919100000000001</v>
      </c>
      <c r="AQ16" s="53">
        <v>-0.80464999999999998</v>
      </c>
      <c r="AR16" s="54">
        <v>-1.4327300000000001</v>
      </c>
      <c r="AS16" s="46">
        <f t="shared" si="2"/>
        <v>-2.9839999999999978E-2</v>
      </c>
      <c r="AT16" s="48">
        <f t="shared" si="2"/>
        <v>-5.918000000000001E-2</v>
      </c>
      <c r="AU16" s="27"/>
      <c r="AV16" s="27"/>
    </row>
    <row r="17" spans="1:48" ht="22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99"/>
      <c r="U17" s="30">
        <v>-3.7699999999999997E-2</v>
      </c>
      <c r="V17" s="30">
        <v>0.22700999999999999</v>
      </c>
      <c r="W17" s="30">
        <v>-0.42027999999999999</v>
      </c>
      <c r="X17" s="30">
        <v>-0.54910000000000003</v>
      </c>
      <c r="Y17" s="30">
        <v>-0.14357</v>
      </c>
      <c r="Z17" s="30">
        <v>0.87917999999999996</v>
      </c>
      <c r="AA17" s="30" t="s">
        <v>27</v>
      </c>
      <c r="AB17" s="36">
        <v>300</v>
      </c>
      <c r="AC17" s="30">
        <v>100</v>
      </c>
      <c r="AD17" s="30">
        <v>0.25</v>
      </c>
      <c r="AE17" s="30">
        <v>100</v>
      </c>
      <c r="AF17" s="30">
        <v>0.02</v>
      </c>
      <c r="AG17" s="30">
        <v>0.2</v>
      </c>
      <c r="AH17" s="30">
        <v>0.1</v>
      </c>
      <c r="AI17" s="30">
        <v>0.05</v>
      </c>
      <c r="AJ17" s="30">
        <v>5.0000000000000001E-3</v>
      </c>
      <c r="AK17" s="35" t="s">
        <v>65</v>
      </c>
      <c r="AL17" s="30">
        <f t="shared" si="3"/>
        <v>0.2</v>
      </c>
      <c r="AM17" s="27"/>
      <c r="AN17" s="49" t="s">
        <v>46</v>
      </c>
      <c r="AO17" s="55">
        <v>0.89387000000000005</v>
      </c>
      <c r="AP17" s="56">
        <v>4.5999100000000004</v>
      </c>
      <c r="AQ17" s="55">
        <v>1.35815</v>
      </c>
      <c r="AR17" s="56">
        <v>6.4957500000000001</v>
      </c>
      <c r="AS17" s="50">
        <f t="shared" si="2"/>
        <v>-0.46427999999999991</v>
      </c>
      <c r="AT17" s="52">
        <f t="shared" si="2"/>
        <v>-1.8958399999999997</v>
      </c>
      <c r="AU17" s="27"/>
      <c r="AV17" s="27"/>
    </row>
    <row r="18" spans="1:48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99"/>
      <c r="U18" s="30">
        <v>-3.8440000000000002E-2</v>
      </c>
      <c r="V18" s="30">
        <v>0.17441000000000001</v>
      </c>
      <c r="W18" s="30">
        <v>-0.32239000000000001</v>
      </c>
      <c r="X18" s="30">
        <v>-0.43607000000000001</v>
      </c>
      <c r="Y18" s="30">
        <v>-0.16095999999999999</v>
      </c>
      <c r="Z18" s="30">
        <v>1.26414</v>
      </c>
      <c r="AA18" s="30" t="s">
        <v>28</v>
      </c>
      <c r="AB18" s="30">
        <v>100</v>
      </c>
      <c r="AC18" s="30">
        <v>100</v>
      </c>
      <c r="AD18" s="30">
        <v>0.25</v>
      </c>
      <c r="AE18" s="30">
        <v>100</v>
      </c>
      <c r="AF18" s="30">
        <v>0.02</v>
      </c>
      <c r="AG18" s="36">
        <v>0.1</v>
      </c>
      <c r="AH18" s="30">
        <v>0.1</v>
      </c>
      <c r="AI18" s="30">
        <v>0.05</v>
      </c>
      <c r="AJ18" s="30">
        <v>5.0000000000000001E-3</v>
      </c>
      <c r="AK18" s="35" t="s">
        <v>65</v>
      </c>
      <c r="AL18" s="30">
        <f t="shared" si="3"/>
        <v>0.1</v>
      </c>
      <c r="AM18" s="27"/>
      <c r="AN18" s="37"/>
      <c r="AO18" s="96" t="s">
        <v>89</v>
      </c>
      <c r="AP18" s="98"/>
      <c r="AQ18" s="96" t="s">
        <v>89</v>
      </c>
      <c r="AR18" s="98"/>
      <c r="AS18" s="96" t="s">
        <v>88</v>
      </c>
      <c r="AT18" s="98"/>
      <c r="AU18" s="27"/>
      <c r="AV18" s="27"/>
    </row>
    <row r="19" spans="1:48" ht="22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99"/>
      <c r="U19" s="30">
        <v>-4.8759999999999998E-2</v>
      </c>
      <c r="V19" s="30">
        <v>0.52161999999999997</v>
      </c>
      <c r="W19" s="30">
        <v>-0.89119999999999999</v>
      </c>
      <c r="X19" s="30">
        <v>-1.2609999999999999</v>
      </c>
      <c r="Y19" s="30">
        <v>-0.33545000000000003</v>
      </c>
      <c r="Z19" s="30">
        <v>1.57341</v>
      </c>
      <c r="AA19" s="30" t="s">
        <v>29</v>
      </c>
      <c r="AB19" s="30">
        <v>100</v>
      </c>
      <c r="AC19" s="30">
        <v>100</v>
      </c>
      <c r="AD19" s="30">
        <v>0.25</v>
      </c>
      <c r="AE19" s="30">
        <v>100</v>
      </c>
      <c r="AF19" s="30">
        <v>0.02</v>
      </c>
      <c r="AG19" s="36">
        <v>0.3</v>
      </c>
      <c r="AH19" s="30">
        <v>0.1</v>
      </c>
      <c r="AI19" s="30">
        <v>0.05</v>
      </c>
      <c r="AJ19" s="30">
        <v>5.0000000000000001E-3</v>
      </c>
      <c r="AK19" s="35" t="s">
        <v>65</v>
      </c>
      <c r="AL19" s="30">
        <f t="shared" si="3"/>
        <v>0.3</v>
      </c>
      <c r="AM19" s="27"/>
      <c r="AN19" s="42" t="s">
        <v>18</v>
      </c>
      <c r="AO19" s="46">
        <f>AO5-AO12</f>
        <v>1.0608200000000001</v>
      </c>
      <c r="AP19" s="48">
        <f t="shared" ref="AP19:AR19" si="4">AP5-AP12</f>
        <v>0.10278000000000001</v>
      </c>
      <c r="AQ19" s="46">
        <f>AQ5-AQ12</f>
        <v>1.0470200000000001</v>
      </c>
      <c r="AR19" s="48">
        <f t="shared" si="4"/>
        <v>8.9580000000000021E-2</v>
      </c>
      <c r="AS19" s="46">
        <f>AS5-AS12</f>
        <v>1.3800000000000007E-2</v>
      </c>
      <c r="AT19" s="48">
        <f>AT5-AT12</f>
        <v>1.319999999999999E-2</v>
      </c>
      <c r="AU19" s="27"/>
      <c r="AV19" s="27"/>
    </row>
    <row r="20" spans="1:48" ht="22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99"/>
      <c r="U20" s="30">
        <v>-4.8419999999999998E-2</v>
      </c>
      <c r="V20" s="30">
        <v>0.69998000000000005</v>
      </c>
      <c r="W20" s="30">
        <v>-1.22227</v>
      </c>
      <c r="X20" s="30">
        <v>-1.58931</v>
      </c>
      <c r="Y20" s="30">
        <v>-9.5060000000000006E-2</v>
      </c>
      <c r="Z20" s="30">
        <v>0.85174000000000005</v>
      </c>
      <c r="AA20" s="30" t="s">
        <v>30</v>
      </c>
      <c r="AB20" s="30">
        <v>100</v>
      </c>
      <c r="AC20" s="30">
        <v>100</v>
      </c>
      <c r="AD20" s="30">
        <v>0.25</v>
      </c>
      <c r="AE20" s="30">
        <v>100</v>
      </c>
      <c r="AF20" s="30">
        <v>0.02</v>
      </c>
      <c r="AG20" s="36">
        <v>0.4</v>
      </c>
      <c r="AH20" s="30">
        <v>0.1</v>
      </c>
      <c r="AI20" s="30">
        <v>0.05</v>
      </c>
      <c r="AJ20" s="30">
        <v>5.0000000000000001E-3</v>
      </c>
      <c r="AK20" s="35" t="s">
        <v>65</v>
      </c>
      <c r="AL20" s="30">
        <f t="shared" si="3"/>
        <v>0.4</v>
      </c>
      <c r="AM20" s="27"/>
      <c r="AN20" s="42" t="s">
        <v>19</v>
      </c>
      <c r="AO20" s="46">
        <f t="shared" ref="AO20:AT24" si="5">AO6-AO13</f>
        <v>0.35575999999999997</v>
      </c>
      <c r="AP20" s="48">
        <f t="shared" si="5"/>
        <v>0.27415</v>
      </c>
      <c r="AQ20" s="46">
        <f t="shared" si="5"/>
        <v>0.37503999999999998</v>
      </c>
      <c r="AR20" s="48">
        <f t="shared" si="5"/>
        <v>0.28800999999999999</v>
      </c>
      <c r="AS20" s="46">
        <f t="shared" si="5"/>
        <v>-1.9280000000000005E-2</v>
      </c>
      <c r="AT20" s="48">
        <f t="shared" si="5"/>
        <v>-1.3859999999999997E-2</v>
      </c>
      <c r="AU20" s="27"/>
      <c r="AV20" s="27"/>
    </row>
    <row r="21" spans="1:48" ht="22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99"/>
      <c r="U21" s="30">
        <v>0.93235000000000001</v>
      </c>
      <c r="V21" s="30">
        <v>0.41339999999999999</v>
      </c>
      <c r="W21" s="30">
        <v>0.30158000000000001</v>
      </c>
      <c r="X21" s="30">
        <v>0.17186999999999999</v>
      </c>
      <c r="Y21" s="30">
        <v>0.23819000000000001</v>
      </c>
      <c r="Z21" s="30">
        <v>-0.33750999999999998</v>
      </c>
      <c r="AA21" s="30" t="s">
        <v>66</v>
      </c>
      <c r="AB21" s="30">
        <v>100</v>
      </c>
      <c r="AC21" s="30">
        <v>100</v>
      </c>
      <c r="AD21" s="30">
        <v>0.25</v>
      </c>
      <c r="AE21" s="30">
        <v>100</v>
      </c>
      <c r="AF21" s="30">
        <v>0.02</v>
      </c>
      <c r="AG21" s="30">
        <v>0.2</v>
      </c>
      <c r="AH21" s="30">
        <v>0.1</v>
      </c>
      <c r="AI21" s="30">
        <v>0.05</v>
      </c>
      <c r="AJ21" s="30">
        <v>5.0000000000000001E-3</v>
      </c>
      <c r="AK21" s="35" t="s">
        <v>65</v>
      </c>
      <c r="AL21" s="36">
        <v>0.15</v>
      </c>
      <c r="AM21" s="27"/>
      <c r="AN21" s="42" t="s">
        <v>20</v>
      </c>
      <c r="AO21" s="46">
        <f t="shared" si="5"/>
        <v>0.53573000000000004</v>
      </c>
      <c r="AP21" s="48">
        <f t="shared" si="5"/>
        <v>-0.33668999999999999</v>
      </c>
      <c r="AQ21" s="46">
        <f t="shared" si="5"/>
        <v>0.48726999999999998</v>
      </c>
      <c r="AR21" s="48">
        <f t="shared" si="5"/>
        <v>-0.37298000000000009</v>
      </c>
      <c r="AS21" s="46">
        <f t="shared" si="5"/>
        <v>4.8460000000000003E-2</v>
      </c>
      <c r="AT21" s="48">
        <f t="shared" si="5"/>
        <v>3.6290000000000072E-2</v>
      </c>
      <c r="AU21" s="27"/>
      <c r="AV21" s="27"/>
    </row>
    <row r="22" spans="1:48" ht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99"/>
      <c r="U22" s="30">
        <v>-4.666E-2</v>
      </c>
      <c r="V22" s="30">
        <v>0.33843000000000001</v>
      </c>
      <c r="W22" s="30">
        <v>-0.60951999999999995</v>
      </c>
      <c r="X22" s="30">
        <v>-0.81891000000000003</v>
      </c>
      <c r="Y22" s="30">
        <v>-0.15629999999999999</v>
      </c>
      <c r="Z22" s="30">
        <v>1.29213</v>
      </c>
      <c r="AA22" s="30" t="s">
        <v>67</v>
      </c>
      <c r="AB22" s="30">
        <v>100</v>
      </c>
      <c r="AC22" s="30">
        <v>100</v>
      </c>
      <c r="AD22" s="30">
        <v>0.25</v>
      </c>
      <c r="AE22" s="30">
        <v>100</v>
      </c>
      <c r="AF22" s="30">
        <v>0.02</v>
      </c>
      <c r="AG22" s="30">
        <v>0.2</v>
      </c>
      <c r="AH22" s="30">
        <v>0.1</v>
      </c>
      <c r="AI22" s="36">
        <v>0.01</v>
      </c>
      <c r="AJ22" s="30">
        <v>5.0000000000000001E-3</v>
      </c>
      <c r="AK22" s="35" t="s">
        <v>65</v>
      </c>
      <c r="AL22" s="30">
        <f>AG22</f>
        <v>0.2</v>
      </c>
      <c r="AM22" s="27"/>
      <c r="AN22" s="42" t="s">
        <v>21</v>
      </c>
      <c r="AO22" s="46">
        <f t="shared" si="5"/>
        <v>0.45374999999999999</v>
      </c>
      <c r="AP22" s="48">
        <f t="shared" si="5"/>
        <v>-0.51590999999999998</v>
      </c>
      <c r="AQ22" s="46">
        <f t="shared" si="5"/>
        <v>0.38205999999999996</v>
      </c>
      <c r="AR22" s="48">
        <f t="shared" si="5"/>
        <v>-0.53051999999999999</v>
      </c>
      <c r="AS22" s="46">
        <f t="shared" si="5"/>
        <v>7.1690000000000031E-2</v>
      </c>
      <c r="AT22" s="48">
        <f t="shared" si="5"/>
        <v>1.4610000000000012E-2</v>
      </c>
      <c r="AU22" s="27"/>
      <c r="AV22" s="27"/>
    </row>
    <row r="23" spans="1:48" ht="22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99"/>
      <c r="U23" s="30">
        <v>-3.773E-2</v>
      </c>
      <c r="V23" s="30">
        <v>0.41476000000000002</v>
      </c>
      <c r="W23" s="30">
        <v>-0.71099000000000001</v>
      </c>
      <c r="X23" s="30">
        <v>-0.93835999999999997</v>
      </c>
      <c r="Y23" s="30">
        <v>-0.10006</v>
      </c>
      <c r="Z23" s="30">
        <v>0.39648</v>
      </c>
      <c r="AA23" s="30" t="s">
        <v>68</v>
      </c>
      <c r="AB23" s="30">
        <v>100</v>
      </c>
      <c r="AC23" s="30">
        <v>100</v>
      </c>
      <c r="AD23" s="30">
        <v>0.25</v>
      </c>
      <c r="AE23" s="30">
        <v>100</v>
      </c>
      <c r="AF23" s="30">
        <v>0.02</v>
      </c>
      <c r="AG23" s="30">
        <v>0.2</v>
      </c>
      <c r="AH23" s="30">
        <v>0.1</v>
      </c>
      <c r="AI23" s="36">
        <v>0.1</v>
      </c>
      <c r="AJ23" s="30">
        <v>5.0000000000000001E-3</v>
      </c>
      <c r="AK23" s="35" t="s">
        <v>65</v>
      </c>
      <c r="AL23" s="30">
        <f>AG23</f>
        <v>0.2</v>
      </c>
      <c r="AM23" s="27"/>
      <c r="AN23" s="42" t="s">
        <v>45</v>
      </c>
      <c r="AO23" s="46">
        <f t="shared" si="5"/>
        <v>1.12601</v>
      </c>
      <c r="AP23" s="48">
        <f t="shared" si="5"/>
        <v>1.2950600000000001</v>
      </c>
      <c r="AQ23" s="46">
        <f t="shared" si="5"/>
        <v>1.04284</v>
      </c>
      <c r="AR23" s="48">
        <f t="shared" si="5"/>
        <v>1.2953399999999999</v>
      </c>
      <c r="AS23" s="46">
        <f t="shared" si="5"/>
        <v>8.3169999999999966E-2</v>
      </c>
      <c r="AT23" s="48">
        <f t="shared" si="5"/>
        <v>-2.7999999999997471E-4</v>
      </c>
      <c r="AU23" s="27"/>
      <c r="AV23" s="27"/>
    </row>
    <row r="24" spans="1:48" ht="22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99"/>
      <c r="U24" s="30">
        <v>-4.6809999999999997E-2</v>
      </c>
      <c r="V24" s="30">
        <v>0.58867999999999998</v>
      </c>
      <c r="W24" s="30">
        <v>-1.0243100000000001</v>
      </c>
      <c r="X24" s="30">
        <v>-1.3025199999999999</v>
      </c>
      <c r="Y24" s="30">
        <v>-0.14262</v>
      </c>
      <c r="Z24" s="30">
        <v>7.0739999999999997E-2</v>
      </c>
      <c r="AA24" s="30" t="s">
        <v>82</v>
      </c>
      <c r="AB24" s="30">
        <v>100</v>
      </c>
      <c r="AC24" s="30">
        <v>100</v>
      </c>
      <c r="AD24" s="30">
        <v>0.25</v>
      </c>
      <c r="AE24" s="30">
        <v>100</v>
      </c>
      <c r="AF24" s="30">
        <v>0.02</v>
      </c>
      <c r="AG24" s="30">
        <v>0.2</v>
      </c>
      <c r="AH24" s="30">
        <v>0.1</v>
      </c>
      <c r="AI24" s="36">
        <v>0.2</v>
      </c>
      <c r="AJ24" s="30">
        <v>5.0000000000000001E-3</v>
      </c>
      <c r="AK24" s="35"/>
      <c r="AL24" s="30">
        <f>AG24</f>
        <v>0.2</v>
      </c>
      <c r="AM24" s="27"/>
      <c r="AN24" s="49" t="s">
        <v>46</v>
      </c>
      <c r="AO24" s="50">
        <f t="shared" si="5"/>
        <v>-1.2433000000000001</v>
      </c>
      <c r="AP24" s="52">
        <f t="shared" si="5"/>
        <v>-3.1528200000000002</v>
      </c>
      <c r="AQ24" s="50">
        <f t="shared" si="5"/>
        <v>-1.6956599999999999</v>
      </c>
      <c r="AR24" s="52">
        <f t="shared" si="5"/>
        <v>-5.4800900000000006</v>
      </c>
      <c r="AS24" s="50">
        <f t="shared" si="5"/>
        <v>0.45235999999999987</v>
      </c>
      <c r="AT24" s="52">
        <f t="shared" si="5"/>
        <v>2.3272699999999995</v>
      </c>
      <c r="AU24" s="27"/>
      <c r="AV24" s="27"/>
    </row>
    <row r="25" spans="1:48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57"/>
      <c r="U25" s="29"/>
      <c r="V25" s="29"/>
      <c r="W25" s="29"/>
      <c r="X25" s="29"/>
      <c r="Y25" s="29"/>
      <c r="Z25" s="29"/>
      <c r="AA25" s="27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27"/>
      <c r="AN25" s="30"/>
      <c r="AO25" s="30"/>
      <c r="AP25" s="30"/>
      <c r="AQ25" s="30"/>
      <c r="AR25" s="30"/>
      <c r="AS25" s="30"/>
      <c r="AT25" s="30"/>
      <c r="AU25" s="27"/>
      <c r="AV25" s="27"/>
    </row>
    <row r="26" spans="1:48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57"/>
      <c r="U26" s="29"/>
      <c r="V26" s="29"/>
      <c r="W26" s="29"/>
      <c r="X26" s="29"/>
      <c r="Y26" s="29"/>
      <c r="Z26" s="29"/>
      <c r="AA26" s="27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27"/>
      <c r="AN26" s="30"/>
      <c r="AO26" s="30"/>
      <c r="AP26" s="30"/>
      <c r="AQ26" s="30"/>
      <c r="AR26" s="30"/>
      <c r="AS26" s="30"/>
      <c r="AT26" s="30"/>
      <c r="AU26" s="27"/>
      <c r="AV26" s="27"/>
    </row>
    <row r="27" spans="1:48" ht="58" customHeight="1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31"/>
      <c r="U27" s="32" t="s">
        <v>18</v>
      </c>
      <c r="V27" s="31" t="s">
        <v>19</v>
      </c>
      <c r="W27" s="31" t="s">
        <v>20</v>
      </c>
      <c r="X27" s="31" t="s">
        <v>21</v>
      </c>
      <c r="Y27" s="31" t="s">
        <v>45</v>
      </c>
      <c r="Z27" s="31" t="s">
        <v>46</v>
      </c>
      <c r="AA27" s="30"/>
      <c r="AB27" s="34" t="s">
        <v>47</v>
      </c>
      <c r="AC27" s="31" t="s">
        <v>48</v>
      </c>
      <c r="AD27" s="31" t="s">
        <v>49</v>
      </c>
      <c r="AE27" s="31" t="s">
        <v>50</v>
      </c>
      <c r="AF27" s="31" t="s">
        <v>51</v>
      </c>
      <c r="AG27" s="34" t="s">
        <v>69</v>
      </c>
      <c r="AH27" s="31" t="s">
        <v>52</v>
      </c>
      <c r="AI27" s="34" t="s">
        <v>53</v>
      </c>
      <c r="AJ27" s="34" t="s">
        <v>54</v>
      </c>
      <c r="AK27" s="34" t="s">
        <v>55</v>
      </c>
      <c r="AL27" s="34" t="s">
        <v>71</v>
      </c>
      <c r="AM27" s="27"/>
      <c r="AN27" s="30"/>
      <c r="AO27" s="30"/>
      <c r="AP27" s="30"/>
      <c r="AQ27" s="30"/>
      <c r="AR27" s="30"/>
      <c r="AS27" s="30"/>
      <c r="AT27" s="30"/>
      <c r="AU27" s="27"/>
      <c r="AV27" s="27"/>
    </row>
    <row r="28" spans="1:4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101" t="s">
        <v>43</v>
      </c>
      <c r="U28" s="30">
        <v>6.9800000000000001E-3</v>
      </c>
      <c r="V28" s="30">
        <v>3.6589999999999998E-2</v>
      </c>
      <c r="W28" s="30">
        <v>-3.5209999999999998E-2</v>
      </c>
      <c r="X28" s="30">
        <v>-7.4969999999999995E-2</v>
      </c>
      <c r="Y28" s="30">
        <v>-1.1539600000000001</v>
      </c>
      <c r="Z28" s="30">
        <v>40.813740000000003</v>
      </c>
      <c r="AA28" s="30" t="s">
        <v>23</v>
      </c>
      <c r="AB28" s="30">
        <v>100</v>
      </c>
      <c r="AC28" s="30">
        <v>100</v>
      </c>
      <c r="AD28" s="30">
        <v>0.25</v>
      </c>
      <c r="AE28" s="30">
        <v>100</v>
      </c>
      <c r="AF28" s="30">
        <v>0.02</v>
      </c>
      <c r="AG28" s="30">
        <v>0.2</v>
      </c>
      <c r="AH28" s="30">
        <v>0.1</v>
      </c>
      <c r="AI28" s="35" t="s">
        <v>65</v>
      </c>
      <c r="AJ28" s="36">
        <v>0</v>
      </c>
      <c r="AK28" s="36">
        <v>0</v>
      </c>
      <c r="AL28" s="30">
        <f>AG28</f>
        <v>0.2</v>
      </c>
      <c r="AM28" s="27"/>
      <c r="AN28" s="30"/>
      <c r="AO28" s="30"/>
      <c r="AP28" s="30"/>
      <c r="AQ28" s="30"/>
      <c r="AR28" s="30"/>
      <c r="AS28" s="30"/>
      <c r="AT28" s="30"/>
      <c r="AU28" s="27"/>
      <c r="AV28" s="27"/>
    </row>
    <row r="29" spans="1:48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102"/>
      <c r="U29" s="30">
        <v>-0.14032</v>
      </c>
      <c r="V29" s="30">
        <v>6.3939999999999997E-2</v>
      </c>
      <c r="W29" s="30">
        <v>-0.26062999999999997</v>
      </c>
      <c r="X29" s="30">
        <v>-0.31415999999999999</v>
      </c>
      <c r="Y29" s="30">
        <v>-1.4919100000000001</v>
      </c>
      <c r="Z29" s="30">
        <v>4.5999100000000004</v>
      </c>
      <c r="AA29" s="30" t="s">
        <v>24</v>
      </c>
      <c r="AB29" s="30">
        <v>100</v>
      </c>
      <c r="AC29" s="30">
        <v>100</v>
      </c>
      <c r="AD29" s="30">
        <v>0.25</v>
      </c>
      <c r="AE29" s="30">
        <v>100</v>
      </c>
      <c r="AF29" s="30">
        <v>0.02</v>
      </c>
      <c r="AG29" s="30">
        <v>0.2</v>
      </c>
      <c r="AH29" s="30">
        <v>0.1</v>
      </c>
      <c r="AI29" s="35" t="s">
        <v>65</v>
      </c>
      <c r="AJ29" s="30">
        <v>5.0000000000000001E-3</v>
      </c>
      <c r="AK29" s="30">
        <v>0.01</v>
      </c>
      <c r="AL29" s="30">
        <f t="shared" ref="AL29:AL35" si="6">AG29</f>
        <v>0.2</v>
      </c>
      <c r="AM29" s="27"/>
      <c r="AN29" s="30"/>
      <c r="AO29" s="30"/>
      <c r="AP29" s="30"/>
      <c r="AQ29" s="30"/>
      <c r="AR29" s="30"/>
      <c r="AS29" s="30"/>
      <c r="AT29" s="30"/>
      <c r="AU29" s="27"/>
      <c r="AV29" s="27"/>
    </row>
    <row r="30" spans="1:48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102"/>
      <c r="U30" s="30">
        <v>-1.4662200000000001</v>
      </c>
      <c r="V30" s="30">
        <v>0.54308999999999996</v>
      </c>
      <c r="W30" s="30">
        <v>-2.5029499999999998</v>
      </c>
      <c r="X30" s="30">
        <v>-2.7314799999999999</v>
      </c>
      <c r="Y30" s="30">
        <v>-0.69150999999999996</v>
      </c>
      <c r="Z30" s="30">
        <v>-0.16158</v>
      </c>
      <c r="AA30" s="30" t="s">
        <v>25</v>
      </c>
      <c r="AB30" s="30">
        <v>100</v>
      </c>
      <c r="AC30" s="30">
        <v>100</v>
      </c>
      <c r="AD30" s="30">
        <v>0.25</v>
      </c>
      <c r="AE30" s="30">
        <v>100</v>
      </c>
      <c r="AF30" s="30">
        <v>0.02</v>
      </c>
      <c r="AG30" s="30">
        <v>0.2</v>
      </c>
      <c r="AH30" s="30">
        <v>0.1</v>
      </c>
      <c r="AI30" s="35" t="s">
        <v>65</v>
      </c>
      <c r="AJ30" s="36">
        <v>0.05</v>
      </c>
      <c r="AK30" s="36">
        <v>0.1</v>
      </c>
      <c r="AL30" s="30">
        <f t="shared" si="6"/>
        <v>0.2</v>
      </c>
      <c r="AM30" s="27"/>
      <c r="AN30" s="30"/>
      <c r="AO30" s="30"/>
      <c r="AP30" s="30"/>
      <c r="AQ30" s="30"/>
      <c r="AR30" s="30"/>
      <c r="AS30" s="30"/>
      <c r="AT30" s="30"/>
      <c r="AU30" s="27"/>
      <c r="AV30" s="27"/>
    </row>
    <row r="31" spans="1:48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102"/>
      <c r="U31" s="30">
        <v>2.9399999999999999E-3</v>
      </c>
      <c r="V31" s="30">
        <v>0.12164999999999999</v>
      </c>
      <c r="W31" s="30">
        <v>-0.14654</v>
      </c>
      <c r="X31" s="30">
        <v>-0.27184000000000003</v>
      </c>
      <c r="Y31" s="30">
        <v>8.7090000000000001E-2</v>
      </c>
      <c r="Z31" s="30">
        <v>13.39287</v>
      </c>
      <c r="AA31" s="30" t="s">
        <v>26</v>
      </c>
      <c r="AB31" s="36">
        <v>10</v>
      </c>
      <c r="AC31" s="30">
        <v>100</v>
      </c>
      <c r="AD31" s="30">
        <v>0.25</v>
      </c>
      <c r="AE31" s="30">
        <v>100</v>
      </c>
      <c r="AF31" s="30">
        <v>0.02</v>
      </c>
      <c r="AG31" s="30">
        <v>0.2</v>
      </c>
      <c r="AH31" s="30">
        <v>0.1</v>
      </c>
      <c r="AI31" s="35" t="s">
        <v>65</v>
      </c>
      <c r="AJ31" s="30">
        <v>5.0000000000000001E-3</v>
      </c>
      <c r="AK31" s="30">
        <v>0.01</v>
      </c>
      <c r="AL31" s="30">
        <f t="shared" si="6"/>
        <v>0.2</v>
      </c>
      <c r="AM31" s="27"/>
      <c r="AN31" s="30"/>
      <c r="AO31" s="30"/>
      <c r="AP31" s="30"/>
      <c r="AQ31" s="30"/>
      <c r="AR31" s="30"/>
      <c r="AS31" s="30"/>
      <c r="AT31" s="30"/>
      <c r="AU31" s="27"/>
      <c r="AV31" s="27"/>
    </row>
    <row r="32" spans="1:48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102"/>
      <c r="U32" s="30">
        <v>-0.23533000000000001</v>
      </c>
      <c r="V32" s="30">
        <v>0.11032</v>
      </c>
      <c r="W32" s="30">
        <v>-0.45412000000000002</v>
      </c>
      <c r="X32" s="30">
        <v>-0.50829000000000002</v>
      </c>
      <c r="Y32" s="30">
        <v>-0.95726999999999995</v>
      </c>
      <c r="Z32" s="30">
        <v>0.42582999999999999</v>
      </c>
      <c r="AA32" s="30" t="s">
        <v>27</v>
      </c>
      <c r="AB32" s="36">
        <v>300</v>
      </c>
      <c r="AC32" s="30">
        <v>100</v>
      </c>
      <c r="AD32" s="30">
        <v>0.25</v>
      </c>
      <c r="AE32" s="30">
        <v>100</v>
      </c>
      <c r="AF32" s="30">
        <v>0.02</v>
      </c>
      <c r="AG32" s="30">
        <v>0.2</v>
      </c>
      <c r="AH32" s="30">
        <v>0.1</v>
      </c>
      <c r="AI32" s="35" t="s">
        <v>65</v>
      </c>
      <c r="AJ32" s="30">
        <v>5.0000000000000001E-3</v>
      </c>
      <c r="AK32" s="30">
        <v>0.01</v>
      </c>
      <c r="AL32" s="30">
        <f t="shared" si="6"/>
        <v>0.2</v>
      </c>
      <c r="AM32" s="27"/>
      <c r="AN32" s="30"/>
      <c r="AO32" s="30"/>
      <c r="AP32" s="30"/>
      <c r="AQ32" s="30"/>
      <c r="AR32" s="30"/>
      <c r="AS32" s="30"/>
      <c r="AT32" s="30"/>
      <c r="AU32" s="27"/>
      <c r="AV32" s="27"/>
    </row>
    <row r="33" spans="1:48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102"/>
      <c r="U33" s="30">
        <v>-0.13779</v>
      </c>
      <c r="V33" s="30">
        <v>5.6000000000000001E-2</v>
      </c>
      <c r="W33" s="30">
        <v>-0.24213000000000001</v>
      </c>
      <c r="X33" s="30">
        <v>-0.27666000000000002</v>
      </c>
      <c r="Y33" s="30">
        <v>-0.95545999999999998</v>
      </c>
      <c r="Z33" s="30">
        <v>1.0899399999999999</v>
      </c>
      <c r="AA33" s="30" t="s">
        <v>28</v>
      </c>
      <c r="AB33" s="29">
        <v>100</v>
      </c>
      <c r="AC33" s="29">
        <v>100</v>
      </c>
      <c r="AD33" s="29">
        <v>0.25</v>
      </c>
      <c r="AE33" s="29">
        <v>100</v>
      </c>
      <c r="AF33" s="29">
        <v>0.02</v>
      </c>
      <c r="AG33" s="58">
        <v>0.1</v>
      </c>
      <c r="AH33" s="29">
        <v>0.1</v>
      </c>
      <c r="AI33" s="59" t="s">
        <v>65</v>
      </c>
      <c r="AJ33" s="29">
        <v>5.0000000000000001E-3</v>
      </c>
      <c r="AK33" s="29">
        <v>0.01</v>
      </c>
      <c r="AL33" s="27">
        <f t="shared" si="6"/>
        <v>0.1</v>
      </c>
      <c r="AM33" s="27"/>
      <c r="AN33" s="30"/>
      <c r="AO33" s="21" t="s">
        <v>101</v>
      </c>
      <c r="AP33" s="21" t="s">
        <v>102</v>
      </c>
      <c r="AQ33" s="21"/>
      <c r="AR33" s="21" t="s">
        <v>103</v>
      </c>
      <c r="AS33" s="30"/>
      <c r="AT33" s="30"/>
      <c r="AU33" s="27"/>
      <c r="AV33" s="27"/>
    </row>
    <row r="34" spans="1:48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102"/>
      <c r="U34" s="30">
        <v>-0.14032</v>
      </c>
      <c r="V34" s="30">
        <v>7.1139999999999995E-2</v>
      </c>
      <c r="W34" s="30">
        <v>-0.27287</v>
      </c>
      <c r="X34" s="30">
        <v>-0.33388000000000001</v>
      </c>
      <c r="Y34" s="30">
        <v>-1.2332700000000001</v>
      </c>
      <c r="Z34" s="30">
        <v>5.9378599999999997</v>
      </c>
      <c r="AA34" s="30" t="s">
        <v>29</v>
      </c>
      <c r="AB34" s="29">
        <v>100</v>
      </c>
      <c r="AC34" s="29">
        <v>100</v>
      </c>
      <c r="AD34" s="29">
        <v>0.25</v>
      </c>
      <c r="AE34" s="29">
        <v>100</v>
      </c>
      <c r="AF34" s="29">
        <v>0.02</v>
      </c>
      <c r="AG34" s="58">
        <v>0.3</v>
      </c>
      <c r="AH34" s="29">
        <v>0.1</v>
      </c>
      <c r="AI34" s="59" t="s">
        <v>65</v>
      </c>
      <c r="AJ34" s="29">
        <v>5.0000000000000001E-3</v>
      </c>
      <c r="AK34" s="29">
        <v>0.01</v>
      </c>
      <c r="AL34" s="27">
        <f t="shared" si="6"/>
        <v>0.3</v>
      </c>
      <c r="AM34" s="27"/>
      <c r="AN34" s="30"/>
      <c r="AO34" s="30" t="s">
        <v>104</v>
      </c>
      <c r="AP34" s="36" t="s">
        <v>105</v>
      </c>
      <c r="AQ34" s="30"/>
      <c r="AR34" s="30" t="s">
        <v>106</v>
      </c>
      <c r="AS34" s="30"/>
      <c r="AT34" s="30"/>
      <c r="AU34" s="27"/>
      <c r="AV34" s="27"/>
    </row>
    <row r="35" spans="1:48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102"/>
      <c r="U35" s="30">
        <v>-0.14197000000000001</v>
      </c>
      <c r="V35" s="30">
        <v>8.4879999999999997E-2</v>
      </c>
      <c r="W35" s="30">
        <v>-0.29287999999999997</v>
      </c>
      <c r="X35" s="30">
        <v>-0.37748999999999999</v>
      </c>
      <c r="Y35" s="30">
        <v>-1.6968700000000001</v>
      </c>
      <c r="Z35" s="30">
        <v>8.50136</v>
      </c>
      <c r="AA35" s="30" t="s">
        <v>30</v>
      </c>
      <c r="AB35" s="30">
        <v>100</v>
      </c>
      <c r="AC35" s="30">
        <v>100</v>
      </c>
      <c r="AD35" s="30">
        <v>0.25</v>
      </c>
      <c r="AE35" s="30">
        <v>100</v>
      </c>
      <c r="AF35" s="30">
        <v>0.02</v>
      </c>
      <c r="AG35" s="36">
        <v>0.4</v>
      </c>
      <c r="AH35" s="30">
        <v>0.1</v>
      </c>
      <c r="AI35" s="35" t="s">
        <v>65</v>
      </c>
      <c r="AJ35" s="30">
        <v>5.0000000000000001E-3</v>
      </c>
      <c r="AK35" s="30">
        <v>0.01</v>
      </c>
      <c r="AL35" s="30">
        <f t="shared" si="6"/>
        <v>0.4</v>
      </c>
      <c r="AM35" s="27"/>
      <c r="AN35" s="30"/>
      <c r="AO35" s="30"/>
      <c r="AP35" s="30">
        <v>0.15</v>
      </c>
      <c r="AQ35" s="30" t="s">
        <v>107</v>
      </c>
      <c r="AR35" s="30"/>
      <c r="AS35" s="30"/>
      <c r="AT35" s="30"/>
      <c r="AU35" s="27"/>
      <c r="AV35" s="27"/>
    </row>
    <row r="36" spans="1:48" x14ac:dyDescent="0.2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103"/>
      <c r="U36" s="30">
        <v>-0.12386</v>
      </c>
      <c r="V36" s="30">
        <v>3.7539999999999997E-2</v>
      </c>
      <c r="W36" s="30">
        <v>-0.19270000000000001</v>
      </c>
      <c r="X36" s="30">
        <v>-0.21484</v>
      </c>
      <c r="Y36" s="30">
        <v>-0.83448999999999995</v>
      </c>
      <c r="Z36" s="30">
        <v>0.89387000000000005</v>
      </c>
      <c r="AA36" s="30" t="s">
        <v>66</v>
      </c>
      <c r="AB36" s="30">
        <v>100</v>
      </c>
      <c r="AC36" s="30">
        <v>100</v>
      </c>
      <c r="AD36" s="30">
        <v>0.25</v>
      </c>
      <c r="AE36" s="30">
        <v>100</v>
      </c>
      <c r="AF36" s="30">
        <v>0.02</v>
      </c>
      <c r="AG36" s="30">
        <v>0.2</v>
      </c>
      <c r="AH36" s="30">
        <v>0.1</v>
      </c>
      <c r="AI36" s="35" t="s">
        <v>65</v>
      </c>
      <c r="AJ36" s="30">
        <v>5.0000000000000001E-3</v>
      </c>
      <c r="AK36" s="30">
        <v>0.01</v>
      </c>
      <c r="AL36" s="36">
        <v>0.15</v>
      </c>
      <c r="AM36" s="27"/>
      <c r="AN36" s="30"/>
      <c r="AO36" s="30"/>
      <c r="AP36" s="30"/>
      <c r="AQ36" s="30"/>
      <c r="AR36" s="30"/>
      <c r="AS36" s="30"/>
      <c r="AT36" s="30"/>
      <c r="AU36" s="27"/>
      <c r="AV36" s="27"/>
    </row>
    <row r="37" spans="1:48" x14ac:dyDescent="0.2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33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27"/>
      <c r="AN37" s="30"/>
      <c r="AO37" s="30"/>
      <c r="AP37" s="30"/>
      <c r="AQ37" s="30"/>
      <c r="AR37" s="30"/>
      <c r="AS37" s="30"/>
      <c r="AT37" s="30"/>
      <c r="AU37" s="27"/>
      <c r="AV37" s="27"/>
    </row>
    <row r="38" spans="1:48" x14ac:dyDescent="0.2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99" t="s">
        <v>44</v>
      </c>
      <c r="U38" s="30">
        <v>6.8399999999999997E-3</v>
      </c>
      <c r="V38" s="30">
        <v>4.1489999999999999E-2</v>
      </c>
      <c r="W38" s="30">
        <v>-4.6530000000000002E-2</v>
      </c>
      <c r="X38" s="30">
        <v>-8.2449999999999996E-2</v>
      </c>
      <c r="Y38" s="30">
        <v>-0.40921000000000002</v>
      </c>
      <c r="Z38" s="30">
        <v>16.373059999999999</v>
      </c>
      <c r="AA38" s="30" t="s">
        <v>23</v>
      </c>
      <c r="AB38" s="30">
        <v>100</v>
      </c>
      <c r="AC38" s="30">
        <v>100</v>
      </c>
      <c r="AD38" s="30">
        <v>0.25</v>
      </c>
      <c r="AE38" s="30">
        <v>100</v>
      </c>
      <c r="AF38" s="30">
        <v>0.02</v>
      </c>
      <c r="AG38" s="30">
        <v>0.2</v>
      </c>
      <c r="AH38" s="30">
        <v>0.1</v>
      </c>
      <c r="AI38" s="30">
        <v>0.05</v>
      </c>
      <c r="AJ38" s="36">
        <v>0</v>
      </c>
      <c r="AK38" s="36">
        <v>0</v>
      </c>
      <c r="AL38" s="30">
        <f>AG38</f>
        <v>0.2</v>
      </c>
      <c r="AM38" s="27"/>
      <c r="AN38" s="30"/>
      <c r="AO38" s="30"/>
      <c r="AP38" s="30"/>
      <c r="AQ38" s="30"/>
      <c r="AR38" s="30"/>
      <c r="AS38" s="30"/>
      <c r="AT38" s="30"/>
      <c r="AU38" s="27"/>
      <c r="AV38" s="27"/>
    </row>
    <row r="39" spans="1:48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99"/>
      <c r="U39" s="30">
        <v>-0.13173000000000001</v>
      </c>
      <c r="V39" s="30">
        <v>6.1960000000000001E-2</v>
      </c>
      <c r="W39" s="30">
        <v>-0.24956999999999999</v>
      </c>
      <c r="X39" s="30">
        <v>-0.29771999999999998</v>
      </c>
      <c r="Y39" s="30">
        <v>-1.4327300000000001</v>
      </c>
      <c r="Z39" s="30">
        <v>6.4957500000000001</v>
      </c>
      <c r="AA39" s="30" t="s">
        <v>24</v>
      </c>
      <c r="AB39" s="30">
        <v>100</v>
      </c>
      <c r="AC39" s="30">
        <v>100</v>
      </c>
      <c r="AD39" s="30">
        <v>0.25</v>
      </c>
      <c r="AE39" s="30">
        <v>100</v>
      </c>
      <c r="AF39" s="30">
        <v>0.02</v>
      </c>
      <c r="AG39" s="30">
        <v>0.2</v>
      </c>
      <c r="AH39" s="30">
        <v>0.1</v>
      </c>
      <c r="AI39" s="30">
        <v>0.05</v>
      </c>
      <c r="AJ39" s="30">
        <v>5.0000000000000001E-3</v>
      </c>
      <c r="AK39" s="30">
        <v>0.01</v>
      </c>
      <c r="AL39" s="30">
        <f t="shared" ref="AL39:AL45" si="7">AG39</f>
        <v>0.2</v>
      </c>
      <c r="AM39" s="27"/>
      <c r="AN39" s="30"/>
      <c r="AO39" s="30"/>
      <c r="AP39" s="30"/>
      <c r="AQ39" s="30"/>
      <c r="AR39" s="30"/>
      <c r="AS39" s="30"/>
      <c r="AT39" s="30"/>
      <c r="AU39" s="27"/>
      <c r="AV39" s="27"/>
    </row>
    <row r="40" spans="1:48" x14ac:dyDescent="0.2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99"/>
      <c r="U40" s="30">
        <v>-1.3643400000000001</v>
      </c>
      <c r="V40" s="30">
        <v>0.54349000000000003</v>
      </c>
      <c r="W40" s="30">
        <v>-2.3889300000000002</v>
      </c>
      <c r="X40" s="30">
        <v>-2.6251099999999998</v>
      </c>
      <c r="Y40" s="30">
        <v>-0.68047999999999997</v>
      </c>
      <c r="Z40" s="30">
        <v>-0.11863</v>
      </c>
      <c r="AA40" s="30" t="s">
        <v>25</v>
      </c>
      <c r="AB40" s="30">
        <v>100</v>
      </c>
      <c r="AC40" s="30">
        <v>100</v>
      </c>
      <c r="AD40" s="30">
        <v>0.25</v>
      </c>
      <c r="AE40" s="30">
        <v>100</v>
      </c>
      <c r="AF40" s="30">
        <v>0.02</v>
      </c>
      <c r="AG40" s="30">
        <v>0.2</v>
      </c>
      <c r="AH40" s="30">
        <v>0.1</v>
      </c>
      <c r="AI40" s="30">
        <v>0.05</v>
      </c>
      <c r="AJ40" s="36">
        <v>0.05</v>
      </c>
      <c r="AK40" s="36">
        <v>0.1</v>
      </c>
      <c r="AL40" s="30">
        <f t="shared" si="7"/>
        <v>0.2</v>
      </c>
      <c r="AM40" s="27"/>
      <c r="AN40" s="30"/>
      <c r="AO40" s="30"/>
      <c r="AP40" s="30"/>
      <c r="AQ40" s="30"/>
      <c r="AR40" s="30"/>
      <c r="AS40" s="30"/>
      <c r="AT40" s="30"/>
      <c r="AU40" s="27"/>
      <c r="AV40" s="27"/>
    </row>
    <row r="41" spans="1:48" x14ac:dyDescent="0.2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99"/>
      <c r="U41" s="30">
        <v>6.6699999999999997E-3</v>
      </c>
      <c r="V41" s="30">
        <v>0.13708000000000001</v>
      </c>
      <c r="W41" s="30">
        <v>-0.16664000000000001</v>
      </c>
      <c r="X41" s="30">
        <v>-0.26541999999999999</v>
      </c>
      <c r="Y41" s="30">
        <v>1.15401</v>
      </c>
      <c r="Z41" s="30">
        <v>23.389569999999999</v>
      </c>
      <c r="AA41" s="30" t="s">
        <v>26</v>
      </c>
      <c r="AB41" s="36">
        <v>10</v>
      </c>
      <c r="AC41" s="30">
        <v>100</v>
      </c>
      <c r="AD41" s="30">
        <v>0.25</v>
      </c>
      <c r="AE41" s="30">
        <v>100</v>
      </c>
      <c r="AF41" s="30">
        <v>0.02</v>
      </c>
      <c r="AG41" s="30">
        <v>0.2</v>
      </c>
      <c r="AH41" s="30">
        <v>0.1</v>
      </c>
      <c r="AI41" s="30">
        <v>0.05</v>
      </c>
      <c r="AJ41" s="30">
        <v>5.0000000000000001E-3</v>
      </c>
      <c r="AK41" s="30">
        <v>0.01</v>
      </c>
      <c r="AL41" s="30">
        <f t="shared" si="7"/>
        <v>0.2</v>
      </c>
      <c r="AM41" s="27"/>
      <c r="AN41" s="30"/>
      <c r="AO41" s="30"/>
      <c r="AP41" s="30"/>
      <c r="AQ41" s="30"/>
      <c r="AR41" s="30"/>
      <c r="AS41" s="30"/>
      <c r="AT41" s="30"/>
      <c r="AU41" s="27"/>
      <c r="AV41" s="27"/>
    </row>
    <row r="42" spans="1:48" x14ac:dyDescent="0.2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99"/>
      <c r="U42" s="30">
        <v>-0.21121999999999999</v>
      </c>
      <c r="V42" s="30">
        <v>0.10823000000000001</v>
      </c>
      <c r="W42" s="30">
        <v>-0.42826999999999998</v>
      </c>
      <c r="X42" s="30">
        <v>-0.47709000000000001</v>
      </c>
      <c r="Y42" s="30">
        <v>-0.89951999999999999</v>
      </c>
      <c r="Z42" s="30">
        <v>0.30780000000000002</v>
      </c>
      <c r="AA42" s="30" t="s">
        <v>27</v>
      </c>
      <c r="AB42" s="36">
        <v>300</v>
      </c>
      <c r="AC42" s="30">
        <v>100</v>
      </c>
      <c r="AD42" s="30">
        <v>0.25</v>
      </c>
      <c r="AE42" s="30">
        <v>100</v>
      </c>
      <c r="AF42" s="30">
        <v>0.02</v>
      </c>
      <c r="AG42" s="30">
        <v>0.2</v>
      </c>
      <c r="AH42" s="30">
        <v>0.1</v>
      </c>
      <c r="AI42" s="30">
        <v>0.05</v>
      </c>
      <c r="AJ42" s="30">
        <v>5.0000000000000001E-3</v>
      </c>
      <c r="AK42" s="30">
        <v>0.01</v>
      </c>
      <c r="AL42" s="30">
        <f t="shared" si="7"/>
        <v>0.2</v>
      </c>
      <c r="AM42" s="27"/>
      <c r="AN42" s="30"/>
      <c r="AO42" s="30"/>
      <c r="AP42" s="30"/>
      <c r="AQ42" s="30"/>
      <c r="AR42" s="30"/>
      <c r="AS42" s="30"/>
      <c r="AT42" s="30"/>
      <c r="AU42" s="27"/>
      <c r="AV42" s="27"/>
    </row>
    <row r="43" spans="1:48" x14ac:dyDescent="0.2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99"/>
      <c r="U43" s="30">
        <v>-0.1305</v>
      </c>
      <c r="V43" s="30">
        <v>5.4989999999999997E-2</v>
      </c>
      <c r="W43" s="30">
        <v>-0.23508000000000001</v>
      </c>
      <c r="X43" s="30">
        <v>-0.26690999999999998</v>
      </c>
      <c r="Y43" s="30">
        <v>-0.95096999999999998</v>
      </c>
      <c r="Z43" s="30">
        <v>0.92373000000000005</v>
      </c>
      <c r="AA43" s="30" t="s">
        <v>28</v>
      </c>
      <c r="AB43" s="30">
        <v>100</v>
      </c>
      <c r="AC43" s="30">
        <v>100</v>
      </c>
      <c r="AD43" s="30">
        <v>0.25</v>
      </c>
      <c r="AE43" s="30">
        <v>100</v>
      </c>
      <c r="AF43" s="30">
        <v>0.02</v>
      </c>
      <c r="AG43" s="36">
        <v>0.1</v>
      </c>
      <c r="AH43" s="30">
        <v>0.1</v>
      </c>
      <c r="AI43" s="30">
        <v>0.05</v>
      </c>
      <c r="AJ43" s="30">
        <v>5.0000000000000001E-3</v>
      </c>
      <c r="AK43" s="30">
        <v>0.01</v>
      </c>
      <c r="AL43" s="30">
        <f t="shared" si="7"/>
        <v>0.1</v>
      </c>
      <c r="AM43" s="27"/>
      <c r="AN43" s="30"/>
      <c r="AO43" s="30"/>
      <c r="AP43" s="30"/>
      <c r="AQ43" s="30"/>
      <c r="AR43" s="30"/>
      <c r="AS43" s="30"/>
      <c r="AT43" s="30"/>
      <c r="AU43" s="27"/>
      <c r="AV43" s="27"/>
    </row>
    <row r="44" spans="1:48" x14ac:dyDescent="0.2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99"/>
      <c r="U44" s="30">
        <v>-0.1305</v>
      </c>
      <c r="V44" s="30">
        <v>7.2690000000000005E-2</v>
      </c>
      <c r="W44" s="30">
        <v>-0.26194000000000001</v>
      </c>
      <c r="X44" s="30">
        <v>-0.32795999999999997</v>
      </c>
      <c r="Y44" s="30">
        <v>-1.2095800000000001</v>
      </c>
      <c r="Z44" s="30">
        <v>5.06792</v>
      </c>
      <c r="AA44" s="30" t="s">
        <v>29</v>
      </c>
      <c r="AB44" s="30">
        <v>100</v>
      </c>
      <c r="AC44" s="30">
        <v>100</v>
      </c>
      <c r="AD44" s="30">
        <v>0.25</v>
      </c>
      <c r="AE44" s="30">
        <v>100</v>
      </c>
      <c r="AF44" s="30">
        <v>0.02</v>
      </c>
      <c r="AG44" s="36">
        <v>0.3</v>
      </c>
      <c r="AH44" s="30">
        <v>0.1</v>
      </c>
      <c r="AI44" s="30">
        <v>0.05</v>
      </c>
      <c r="AJ44" s="30">
        <v>5.0000000000000001E-3</v>
      </c>
      <c r="AK44" s="30">
        <v>0.01</v>
      </c>
      <c r="AL44" s="30">
        <f t="shared" si="7"/>
        <v>0.3</v>
      </c>
      <c r="AM44" s="27"/>
      <c r="AN44" s="30"/>
      <c r="AO44" s="30"/>
      <c r="AP44" s="30"/>
      <c r="AQ44" s="30"/>
      <c r="AR44" s="30"/>
      <c r="AS44" s="30"/>
      <c r="AT44" s="30"/>
      <c r="AU44" s="27"/>
      <c r="AV44" s="27"/>
    </row>
    <row r="45" spans="1:48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99"/>
      <c r="U45" s="30">
        <v>-0.13327</v>
      </c>
      <c r="V45" s="30">
        <v>8.9020000000000002E-2</v>
      </c>
      <c r="W45" s="30">
        <v>-0.28732000000000002</v>
      </c>
      <c r="X45" s="30">
        <v>-0.36892000000000003</v>
      </c>
      <c r="Y45" s="30">
        <v>-1.16587</v>
      </c>
      <c r="Z45" s="30">
        <v>8.6016100000000009</v>
      </c>
      <c r="AA45" s="30" t="s">
        <v>30</v>
      </c>
      <c r="AB45" s="30">
        <v>100</v>
      </c>
      <c r="AC45" s="30">
        <v>100</v>
      </c>
      <c r="AD45" s="30">
        <v>0.25</v>
      </c>
      <c r="AE45" s="30">
        <v>100</v>
      </c>
      <c r="AF45" s="30">
        <v>0.02</v>
      </c>
      <c r="AG45" s="36">
        <v>0.4</v>
      </c>
      <c r="AH45" s="30">
        <v>0.1</v>
      </c>
      <c r="AI45" s="30">
        <v>0.05</v>
      </c>
      <c r="AJ45" s="30">
        <v>5.0000000000000001E-3</v>
      </c>
      <c r="AK45" s="30">
        <v>0.01</v>
      </c>
      <c r="AL45" s="30">
        <f t="shared" si="7"/>
        <v>0.4</v>
      </c>
      <c r="AM45" s="27"/>
      <c r="AN45" s="30"/>
      <c r="AO45" s="30"/>
      <c r="AP45" s="30"/>
      <c r="AQ45" s="30"/>
      <c r="AR45" s="30"/>
      <c r="AS45" s="30"/>
      <c r="AT45" s="30"/>
      <c r="AU45" s="27"/>
      <c r="AV45" s="27"/>
    </row>
    <row r="46" spans="1:48" x14ac:dyDescent="0.2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99"/>
      <c r="U46" s="30">
        <v>-0.11466999999999999</v>
      </c>
      <c r="V46" s="30">
        <v>3.8359999999999998E-2</v>
      </c>
      <c r="W46" s="30">
        <v>-0.18568999999999999</v>
      </c>
      <c r="X46" s="30">
        <v>-0.21018999999999999</v>
      </c>
      <c r="Y46" s="30">
        <v>-0.80464999999999998</v>
      </c>
      <c r="Z46" s="30">
        <v>1.35815</v>
      </c>
      <c r="AA46" s="30" t="s">
        <v>66</v>
      </c>
      <c r="AB46" s="30">
        <v>100</v>
      </c>
      <c r="AC46" s="30">
        <v>100</v>
      </c>
      <c r="AD46" s="30">
        <v>0.25</v>
      </c>
      <c r="AE46" s="30">
        <v>100</v>
      </c>
      <c r="AF46" s="30">
        <v>0.02</v>
      </c>
      <c r="AG46" s="30">
        <v>0.2</v>
      </c>
      <c r="AH46" s="30">
        <v>0.1</v>
      </c>
      <c r="AI46" s="30">
        <v>0.05</v>
      </c>
      <c r="AJ46" s="30">
        <v>5.0000000000000001E-3</v>
      </c>
      <c r="AK46" s="30">
        <v>0.01</v>
      </c>
      <c r="AL46" s="36">
        <v>0.15</v>
      </c>
      <c r="AM46" s="27"/>
      <c r="AN46" s="30"/>
      <c r="AO46" s="30"/>
      <c r="AP46" s="30"/>
      <c r="AQ46" s="30"/>
      <c r="AR46" s="30"/>
      <c r="AS46" s="30"/>
      <c r="AT46" s="30"/>
      <c r="AU46" s="27"/>
      <c r="AV46" s="27"/>
    </row>
    <row r="47" spans="1:48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99"/>
      <c r="U47" s="30">
        <v>-0.14113999999999999</v>
      </c>
      <c r="V47" s="30">
        <v>6.2799999999999995E-2</v>
      </c>
      <c r="W47" s="30">
        <v>-0.25508999999999998</v>
      </c>
      <c r="X47" s="30">
        <v>-0.30401</v>
      </c>
      <c r="Y47" s="30">
        <v>-1.1062099999999999</v>
      </c>
      <c r="Z47" s="30">
        <v>3.2550500000000002</v>
      </c>
      <c r="AA47" s="30" t="s">
        <v>67</v>
      </c>
      <c r="AB47" s="30">
        <v>100</v>
      </c>
      <c r="AC47" s="30">
        <v>100</v>
      </c>
      <c r="AD47" s="30">
        <v>0.25</v>
      </c>
      <c r="AE47" s="30">
        <v>100</v>
      </c>
      <c r="AF47" s="30">
        <v>0.02</v>
      </c>
      <c r="AG47" s="30">
        <v>0.2</v>
      </c>
      <c r="AH47" s="30">
        <v>0.1</v>
      </c>
      <c r="AI47" s="36">
        <v>0.01</v>
      </c>
      <c r="AJ47" s="30">
        <v>5.0000000000000001E-3</v>
      </c>
      <c r="AK47" s="30">
        <v>0.01</v>
      </c>
      <c r="AL47" s="30">
        <f>AG47</f>
        <v>0.2</v>
      </c>
      <c r="AM47" s="27"/>
      <c r="AN47" s="30"/>
      <c r="AO47" s="30"/>
      <c r="AP47" s="30"/>
      <c r="AQ47" s="30"/>
      <c r="AR47" s="30"/>
      <c r="AS47" s="30"/>
      <c r="AT47" s="30"/>
      <c r="AU47" s="27"/>
      <c r="AV47" s="27"/>
    </row>
    <row r="48" spans="1:48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99"/>
      <c r="U48" s="30">
        <v>-0.12155000000000001</v>
      </c>
      <c r="V48" s="30">
        <v>6.7119999999999999E-2</v>
      </c>
      <c r="W48" s="30">
        <v>-0.23945</v>
      </c>
      <c r="X48" s="30">
        <v>-0.29069</v>
      </c>
      <c r="Y48" s="30">
        <v>-0.64327999999999996</v>
      </c>
      <c r="Z48" s="30">
        <v>3.1290300000000002</v>
      </c>
      <c r="AA48" s="30" t="s">
        <v>68</v>
      </c>
      <c r="AB48" s="30">
        <v>100</v>
      </c>
      <c r="AC48" s="30">
        <v>100</v>
      </c>
      <c r="AD48" s="30">
        <v>0.25</v>
      </c>
      <c r="AE48" s="30">
        <v>100</v>
      </c>
      <c r="AF48" s="30">
        <v>0.02</v>
      </c>
      <c r="AG48" s="30">
        <v>0.2</v>
      </c>
      <c r="AH48" s="30">
        <v>0.1</v>
      </c>
      <c r="AI48" s="36">
        <v>0.1</v>
      </c>
      <c r="AJ48" s="30">
        <v>5.0000000000000001E-3</v>
      </c>
      <c r="AK48" s="30">
        <v>0.01</v>
      </c>
      <c r="AL48" s="30">
        <f>AG48</f>
        <v>0.2</v>
      </c>
      <c r="AM48" s="27"/>
      <c r="AN48" s="30"/>
      <c r="AO48" s="30"/>
      <c r="AP48" s="30"/>
      <c r="AQ48" s="30"/>
      <c r="AR48" s="30"/>
      <c r="AS48" s="30"/>
      <c r="AT48" s="30"/>
      <c r="AU48" s="27"/>
      <c r="AV48" s="27"/>
    </row>
    <row r="49" spans="1:48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99"/>
      <c r="U49" s="30">
        <v>-0.10546999999999999</v>
      </c>
      <c r="V49" s="30">
        <v>9.2799999999999994E-2</v>
      </c>
      <c r="W49" s="30">
        <v>-0.26443</v>
      </c>
      <c r="X49" s="30">
        <v>-0.31595000000000001</v>
      </c>
      <c r="Y49" s="30">
        <v>6.4610000000000001E-2</v>
      </c>
      <c r="Z49" s="30">
        <v>2.9345400000000001</v>
      </c>
      <c r="AA49" s="30" t="s">
        <v>82</v>
      </c>
      <c r="AB49" s="30">
        <v>100</v>
      </c>
      <c r="AC49" s="30">
        <v>100</v>
      </c>
      <c r="AD49" s="30">
        <v>0.25</v>
      </c>
      <c r="AE49" s="30">
        <v>100</v>
      </c>
      <c r="AF49" s="30">
        <v>0.02</v>
      </c>
      <c r="AG49" s="30">
        <v>0.2</v>
      </c>
      <c r="AH49" s="30">
        <v>0.1</v>
      </c>
      <c r="AI49" s="36">
        <v>0.2</v>
      </c>
      <c r="AJ49" s="30">
        <v>5.0000000000000001E-3</v>
      </c>
      <c r="AK49" s="30">
        <v>0.01</v>
      </c>
      <c r="AL49" s="30">
        <f>AG49</f>
        <v>0.2</v>
      </c>
      <c r="AM49" s="27"/>
      <c r="AN49" s="30"/>
      <c r="AO49" s="30"/>
      <c r="AP49" s="30"/>
      <c r="AQ49" s="30"/>
      <c r="AR49" s="30"/>
      <c r="AS49" s="30"/>
      <c r="AT49" s="30"/>
      <c r="AU49" s="27"/>
      <c r="AV49" s="27"/>
    </row>
    <row r="50" spans="1:48" x14ac:dyDescent="0.25">
      <c r="T50" s="22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48" ht="66" x14ac:dyDescent="0.25">
      <c r="T51" s="23" t="s">
        <v>64</v>
      </c>
      <c r="U51" s="4" t="str">
        <f t="shared" ref="U51:Z51" si="8">U2</f>
        <v>Mean</v>
      </c>
      <c r="V51" s="4" t="str">
        <f t="shared" si="8"/>
        <v xml:space="preserve"> Std</v>
      </c>
      <c r="W51" s="4" t="str">
        <f t="shared" si="8"/>
        <v xml:space="preserve"> VaR</v>
      </c>
      <c r="X51" s="4" t="str">
        <f t="shared" si="8"/>
        <v xml:space="preserve"> CVaR</v>
      </c>
      <c r="Y51" s="4" t="str">
        <f t="shared" si="8"/>
        <v>Skewness</v>
      </c>
      <c r="Z51" s="4" t="str">
        <f t="shared" si="8"/>
        <v>Kurtosis</v>
      </c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48" ht="44" x14ac:dyDescent="0.25">
      <c r="T52" s="17" t="str">
        <f>T3</f>
        <v>Time delta</v>
      </c>
      <c r="U52" s="4">
        <f t="shared" ref="U52:Z52" si="9">U4</f>
        <v>-3.7539999999999997E-2</v>
      </c>
      <c r="V52" s="4">
        <f t="shared" si="9"/>
        <v>0.33809</v>
      </c>
      <c r="W52" s="4">
        <f t="shared" si="9"/>
        <v>-0.59731999999999996</v>
      </c>
      <c r="X52" s="4">
        <f t="shared" si="9"/>
        <v>-0.83006999999999997</v>
      </c>
      <c r="Y52" s="4">
        <f t="shared" si="9"/>
        <v>-0.19685</v>
      </c>
      <c r="Z52" s="4">
        <f t="shared" si="9"/>
        <v>1.44709</v>
      </c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48" ht="44" x14ac:dyDescent="0.25">
      <c r="T53" s="17" t="str">
        <f>T13</f>
        <v>Move delta</v>
      </c>
      <c r="U53" s="4">
        <f t="shared" ref="U53:Z53" si="10">U14</f>
        <v>-4.215E-2</v>
      </c>
      <c r="V53" s="4">
        <f t="shared" si="10"/>
        <v>0.34997</v>
      </c>
      <c r="W53" s="4">
        <f t="shared" si="10"/>
        <v>-0.62255000000000005</v>
      </c>
      <c r="X53" s="4">
        <f t="shared" si="10"/>
        <v>-0.82823999999999998</v>
      </c>
      <c r="Y53" s="4">
        <f t="shared" si="10"/>
        <v>-0.13739000000000001</v>
      </c>
      <c r="Z53" s="4">
        <f t="shared" si="10"/>
        <v>1.01566</v>
      </c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48" ht="66" x14ac:dyDescent="0.25">
      <c r="T54" s="17" t="s">
        <v>43</v>
      </c>
      <c r="U54" s="4">
        <f t="shared" ref="U54:Z54" si="11">U29</f>
        <v>-0.14032</v>
      </c>
      <c r="V54" s="4">
        <f t="shared" si="11"/>
        <v>6.3939999999999997E-2</v>
      </c>
      <c r="W54" s="4">
        <f t="shared" si="11"/>
        <v>-0.26062999999999997</v>
      </c>
      <c r="X54" s="4">
        <f t="shared" si="11"/>
        <v>-0.31415999999999999</v>
      </c>
      <c r="Y54" s="4">
        <f t="shared" si="11"/>
        <v>-1.4919100000000001</v>
      </c>
      <c r="Z54" s="4">
        <f t="shared" si="11"/>
        <v>4.5999100000000004</v>
      </c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48" ht="66" x14ac:dyDescent="0.25">
      <c r="T55" s="17" t="str">
        <f>T38</f>
        <v>Move delta gamma</v>
      </c>
      <c r="U55" s="4">
        <f>U39</f>
        <v>-0.13173000000000001</v>
      </c>
      <c r="V55" s="4">
        <f t="shared" ref="V55:Z55" si="12">V39</f>
        <v>6.1960000000000001E-2</v>
      </c>
      <c r="W55" s="4">
        <f t="shared" si="12"/>
        <v>-0.24956999999999999</v>
      </c>
      <c r="X55" s="4">
        <f t="shared" si="12"/>
        <v>-0.29771999999999998</v>
      </c>
      <c r="Y55" s="4">
        <f t="shared" si="12"/>
        <v>-1.4327300000000001</v>
      </c>
      <c r="Z55" s="4">
        <f t="shared" si="12"/>
        <v>6.4957500000000001</v>
      </c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48" x14ac:dyDescent="0.25"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48" x14ac:dyDescent="0.25"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48" x14ac:dyDescent="0.25"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48" x14ac:dyDescent="0.25"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48" x14ac:dyDescent="0.25"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48" x14ac:dyDescent="0.25"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48" x14ac:dyDescent="0.25"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48" x14ac:dyDescent="0.25"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</row>
  </sheetData>
  <mergeCells count="13">
    <mergeCell ref="T28:T36"/>
    <mergeCell ref="T38:T49"/>
    <mergeCell ref="AO4:AP4"/>
    <mergeCell ref="AQ4:AR4"/>
    <mergeCell ref="AS4:AT4"/>
    <mergeCell ref="T3:T11"/>
    <mergeCell ref="T13:T24"/>
    <mergeCell ref="AO11:AP11"/>
    <mergeCell ref="AQ11:AR11"/>
    <mergeCell ref="AS11:AT11"/>
    <mergeCell ref="AO18:AP18"/>
    <mergeCell ref="AQ18:AR18"/>
    <mergeCell ref="AS18:AT18"/>
  </mergeCells>
  <conditionalFormatting sqref="AS5:AT10">
    <cfRule type="cellIs" dxfId="2" priority="3" operator="lessThan">
      <formula>0</formula>
    </cfRule>
  </conditionalFormatting>
  <conditionalFormatting sqref="AS12:AT17">
    <cfRule type="cellIs" dxfId="1" priority="2" operator="lessThan">
      <formula>0</formula>
    </cfRule>
  </conditionalFormatting>
  <conditionalFormatting sqref="AO19:AT24">
    <cfRule type="cellIs" dxfId="0" priority="1" operator="less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Allocation</vt:lpstr>
      <vt:lpstr>Option Fundamentals</vt:lpstr>
      <vt:lpstr>Delta Hedging</vt:lpstr>
      <vt:lpstr>Delta Gamma Hedgng</vt:lpstr>
      <vt:lpstr>Numerical Summary</vt:lpstr>
      <vt:lpstr>Rebalancing Band</vt:lpstr>
      <vt:lpstr>Realized Volatility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2021-10-21T17:45:16Z</dcterms:created>
  <dcterms:modified xsi:type="dcterms:W3CDTF">2021-10-27T21:46:56Z</dcterms:modified>
</cp:coreProperties>
</file>