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hateSpeech\data\"/>
    </mc:Choice>
  </mc:AlternateContent>
  <bookViews>
    <workbookView xWindow="0" yWindow="0" windowWidth="14610" windowHeight="7185" activeTab="4"/>
  </bookViews>
  <sheets>
    <sheet name="Latih" sheetId="1" r:id="rId1"/>
    <sheet name="pre-processing" sheetId="2" r:id="rId2"/>
    <sheet name="TF-IDF" sheetId="3" r:id="rId3"/>
    <sheet name="UJI" sheetId="4" r:id="rId4"/>
    <sheet name="EUCLIDEAN DISTANCE " sheetId="5" r:id="rId5"/>
    <sheet name="HASIL" sheetId="6" r:id="rId6"/>
  </sheets>
  <definedNames>
    <definedName name="_xlnm._FilterDatabase" localSheetId="5" hidden="1">HASIL!$A$1:$D$13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5" l="1"/>
  <c r="Z111" i="5"/>
  <c r="Z102" i="5"/>
  <c r="Z94" i="5"/>
  <c r="Z85" i="5"/>
  <c r="Z73" i="5"/>
  <c r="Z60" i="5"/>
  <c r="Z49" i="5"/>
  <c r="Z36" i="5"/>
  <c r="Z20" i="5"/>
  <c r="Z9" i="5"/>
  <c r="W110" i="5"/>
  <c r="X110" i="5" s="1"/>
  <c r="X109" i="5"/>
  <c r="W109" i="5"/>
  <c r="W108" i="5"/>
  <c r="X108" i="5" s="1"/>
  <c r="X107" i="5"/>
  <c r="W107" i="5"/>
  <c r="W106" i="5"/>
  <c r="X106" i="5" s="1"/>
  <c r="W101" i="5"/>
  <c r="X101" i="5" s="1"/>
  <c r="W100" i="5"/>
  <c r="X100" i="5" s="1"/>
  <c r="W99" i="5"/>
  <c r="X99" i="5" s="1"/>
  <c r="W98" i="5"/>
  <c r="X98" i="5" s="1"/>
  <c r="W93" i="5"/>
  <c r="X93" i="5" s="1"/>
  <c r="X92" i="5"/>
  <c r="W92" i="5"/>
  <c r="W91" i="5"/>
  <c r="X91" i="5" s="1"/>
  <c r="X90" i="5"/>
  <c r="W90" i="5"/>
  <c r="W89" i="5"/>
  <c r="X89" i="5" s="1"/>
  <c r="W84" i="5"/>
  <c r="X84" i="5" s="1"/>
  <c r="W83" i="5"/>
  <c r="X83" i="5" s="1"/>
  <c r="W82" i="5"/>
  <c r="X82" i="5" s="1"/>
  <c r="W81" i="5"/>
  <c r="X81" i="5" s="1"/>
  <c r="W80" i="5"/>
  <c r="X80" i="5" s="1"/>
  <c r="W79" i="5"/>
  <c r="X79" i="5" s="1"/>
  <c r="W78" i="5"/>
  <c r="X78" i="5" s="1"/>
  <c r="W77" i="5"/>
  <c r="X77" i="5" s="1"/>
  <c r="W72" i="5"/>
  <c r="X72" i="5" s="1"/>
  <c r="X71" i="5"/>
  <c r="W71" i="5"/>
  <c r="W70" i="5"/>
  <c r="X70" i="5" s="1"/>
  <c r="X69" i="5"/>
  <c r="W69" i="5"/>
  <c r="W68" i="5"/>
  <c r="X68" i="5" s="1"/>
  <c r="X67" i="5"/>
  <c r="W67" i="5"/>
  <c r="W66" i="5"/>
  <c r="X66" i="5" s="1"/>
  <c r="X65" i="5"/>
  <c r="W65" i="5"/>
  <c r="W64" i="5"/>
  <c r="X64" i="5" s="1"/>
  <c r="W59" i="5"/>
  <c r="X59" i="5" s="1"/>
  <c r="W58" i="5"/>
  <c r="X58" i="5" s="1"/>
  <c r="W57" i="5"/>
  <c r="X57" i="5" s="1"/>
  <c r="W56" i="5"/>
  <c r="X56" i="5" s="1"/>
  <c r="W55" i="5"/>
  <c r="X55" i="5" s="1"/>
  <c r="W54" i="5"/>
  <c r="X54" i="5" s="1"/>
  <c r="W53" i="5"/>
  <c r="X53" i="5" s="1"/>
  <c r="X48" i="5"/>
  <c r="W48" i="5"/>
  <c r="W47" i="5"/>
  <c r="X47" i="5" s="1"/>
  <c r="X46" i="5"/>
  <c r="W46" i="5"/>
  <c r="W45" i="5"/>
  <c r="X45" i="5" s="1"/>
  <c r="X44" i="5"/>
  <c r="W44" i="5"/>
  <c r="W43" i="5"/>
  <c r="X43" i="5" s="1"/>
  <c r="X42" i="5"/>
  <c r="W42" i="5"/>
  <c r="W41" i="5"/>
  <c r="X41" i="5" s="1"/>
  <c r="X40" i="5"/>
  <c r="W40" i="5"/>
  <c r="W35" i="5"/>
  <c r="X35" i="5" s="1"/>
  <c r="W34" i="5"/>
  <c r="X34" i="5" s="1"/>
  <c r="W33" i="5"/>
  <c r="X33" i="5" s="1"/>
  <c r="W32" i="5"/>
  <c r="X32" i="5" s="1"/>
  <c r="W31" i="5"/>
  <c r="X31" i="5" s="1"/>
  <c r="W30" i="5"/>
  <c r="X30" i="5" s="1"/>
  <c r="W29" i="5"/>
  <c r="X29" i="5" s="1"/>
  <c r="W28" i="5"/>
  <c r="X28" i="5" s="1"/>
  <c r="W27" i="5"/>
  <c r="X27" i="5" s="1"/>
  <c r="W26" i="5"/>
  <c r="X26" i="5" s="1"/>
  <c r="W25" i="5"/>
  <c r="X25" i="5" s="1"/>
  <c r="W24" i="5"/>
  <c r="X24" i="5" s="1"/>
  <c r="W23" i="5"/>
  <c r="X23" i="5" s="1"/>
  <c r="W19" i="5"/>
  <c r="X19" i="5" s="1"/>
  <c r="X18" i="5"/>
  <c r="W18" i="5"/>
  <c r="W17" i="5"/>
  <c r="X17" i="5" s="1"/>
  <c r="X16" i="5"/>
  <c r="W16" i="5"/>
  <c r="W15" i="5"/>
  <c r="X15" i="5" s="1"/>
  <c r="X14" i="5"/>
  <c r="W14" i="5"/>
  <c r="W13" i="5"/>
  <c r="X13" i="5" s="1"/>
  <c r="X12" i="5"/>
  <c r="X20" i="5" s="1"/>
  <c r="W12" i="5"/>
  <c r="W8" i="5"/>
  <c r="X8" i="5" s="1"/>
  <c r="W7" i="5"/>
  <c r="X7" i="5" s="1"/>
  <c r="W6" i="5"/>
  <c r="X6" i="5" s="1"/>
  <c r="W5" i="5"/>
  <c r="X5" i="5" s="1"/>
  <c r="W4" i="5"/>
  <c r="X4" i="5" s="1"/>
  <c r="R110" i="5"/>
  <c r="S110" i="5" s="1"/>
  <c r="S109" i="5"/>
  <c r="R109" i="5"/>
  <c r="R108" i="5"/>
  <c r="S108" i="5" s="1"/>
  <c r="S107" i="5"/>
  <c r="R107" i="5"/>
  <c r="R106" i="5"/>
  <c r="S106" i="5" s="1"/>
  <c r="R101" i="5"/>
  <c r="S101" i="5" s="1"/>
  <c r="R100" i="5"/>
  <c r="S100" i="5" s="1"/>
  <c r="R99" i="5"/>
  <c r="S99" i="5" s="1"/>
  <c r="R98" i="5"/>
  <c r="S98" i="5" s="1"/>
  <c r="R93" i="5"/>
  <c r="S93" i="5" s="1"/>
  <c r="S92" i="5"/>
  <c r="R92" i="5"/>
  <c r="R91" i="5"/>
  <c r="S91" i="5" s="1"/>
  <c r="S90" i="5"/>
  <c r="R90" i="5"/>
  <c r="R89" i="5"/>
  <c r="S89" i="5" s="1"/>
  <c r="R84" i="5"/>
  <c r="S84" i="5" s="1"/>
  <c r="R83" i="5"/>
  <c r="S83" i="5" s="1"/>
  <c r="R82" i="5"/>
  <c r="S82" i="5" s="1"/>
  <c r="R81" i="5"/>
  <c r="S81" i="5" s="1"/>
  <c r="R80" i="5"/>
  <c r="S80" i="5" s="1"/>
  <c r="R79" i="5"/>
  <c r="S79" i="5" s="1"/>
  <c r="R78" i="5"/>
  <c r="S78" i="5" s="1"/>
  <c r="R77" i="5"/>
  <c r="S77" i="5" s="1"/>
  <c r="R72" i="5"/>
  <c r="S72" i="5" s="1"/>
  <c r="S71" i="5"/>
  <c r="R71" i="5"/>
  <c r="R70" i="5"/>
  <c r="S70" i="5" s="1"/>
  <c r="S69" i="5"/>
  <c r="R69" i="5"/>
  <c r="R68" i="5"/>
  <c r="S68" i="5" s="1"/>
  <c r="S67" i="5"/>
  <c r="R67" i="5"/>
  <c r="R66" i="5"/>
  <c r="S66" i="5" s="1"/>
  <c r="S65" i="5"/>
  <c r="R65" i="5"/>
  <c r="R64" i="5"/>
  <c r="S64" i="5" s="1"/>
  <c r="R59" i="5"/>
  <c r="S59" i="5" s="1"/>
  <c r="R58" i="5"/>
  <c r="S58" i="5" s="1"/>
  <c r="R57" i="5"/>
  <c r="S57" i="5" s="1"/>
  <c r="R56" i="5"/>
  <c r="S56" i="5" s="1"/>
  <c r="R55" i="5"/>
  <c r="S55" i="5" s="1"/>
  <c r="R54" i="5"/>
  <c r="S54" i="5" s="1"/>
  <c r="R53" i="5"/>
  <c r="S53" i="5" s="1"/>
  <c r="S48" i="5"/>
  <c r="R48" i="5"/>
  <c r="R47" i="5"/>
  <c r="S47" i="5" s="1"/>
  <c r="S46" i="5"/>
  <c r="R46" i="5"/>
  <c r="R45" i="5"/>
  <c r="S45" i="5" s="1"/>
  <c r="S44" i="5"/>
  <c r="R44" i="5"/>
  <c r="R43" i="5"/>
  <c r="S43" i="5" s="1"/>
  <c r="S42" i="5"/>
  <c r="R42" i="5"/>
  <c r="R41" i="5"/>
  <c r="S41" i="5" s="1"/>
  <c r="S40" i="5"/>
  <c r="R40" i="5"/>
  <c r="R35" i="5"/>
  <c r="S35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8" i="5"/>
  <c r="S28" i="5" s="1"/>
  <c r="R27" i="5"/>
  <c r="S27" i="5" s="1"/>
  <c r="R26" i="5"/>
  <c r="S26" i="5" s="1"/>
  <c r="R25" i="5"/>
  <c r="S25" i="5" s="1"/>
  <c r="R24" i="5"/>
  <c r="S24" i="5" s="1"/>
  <c r="R23" i="5"/>
  <c r="S23" i="5" s="1"/>
  <c r="R19" i="5"/>
  <c r="S19" i="5" s="1"/>
  <c r="S18" i="5"/>
  <c r="R18" i="5"/>
  <c r="R17" i="5"/>
  <c r="S17" i="5" s="1"/>
  <c r="S16" i="5"/>
  <c r="R16" i="5"/>
  <c r="R15" i="5"/>
  <c r="S15" i="5" s="1"/>
  <c r="S14" i="5"/>
  <c r="R14" i="5"/>
  <c r="R13" i="5"/>
  <c r="S13" i="5" s="1"/>
  <c r="S12" i="5"/>
  <c r="S20" i="5" s="1"/>
  <c r="R12" i="5"/>
  <c r="R8" i="5"/>
  <c r="S8" i="5" s="1"/>
  <c r="R7" i="5"/>
  <c r="S7" i="5" s="1"/>
  <c r="R6" i="5"/>
  <c r="S6" i="5" s="1"/>
  <c r="R5" i="5"/>
  <c r="S5" i="5" s="1"/>
  <c r="R4" i="5"/>
  <c r="S4" i="5" s="1"/>
  <c r="M110" i="5"/>
  <c r="N110" i="5" s="1"/>
  <c r="N109" i="5"/>
  <c r="M109" i="5"/>
  <c r="M108" i="5"/>
  <c r="N108" i="5" s="1"/>
  <c r="N107" i="5"/>
  <c r="M107" i="5"/>
  <c r="M106" i="5"/>
  <c r="N106" i="5" s="1"/>
  <c r="M101" i="5"/>
  <c r="N101" i="5" s="1"/>
  <c r="N100" i="5"/>
  <c r="M100" i="5"/>
  <c r="M99" i="5"/>
  <c r="N99" i="5" s="1"/>
  <c r="N98" i="5"/>
  <c r="M98" i="5"/>
  <c r="M93" i="5"/>
  <c r="N93" i="5" s="1"/>
  <c r="M92" i="5"/>
  <c r="N92" i="5" s="1"/>
  <c r="M91" i="5"/>
  <c r="N91" i="5" s="1"/>
  <c r="M90" i="5"/>
  <c r="N90" i="5" s="1"/>
  <c r="M89" i="5"/>
  <c r="N89" i="5" s="1"/>
  <c r="M84" i="5"/>
  <c r="N84" i="5" s="1"/>
  <c r="N83" i="5"/>
  <c r="M83" i="5"/>
  <c r="M82" i="5"/>
  <c r="N82" i="5" s="1"/>
  <c r="N81" i="5"/>
  <c r="M81" i="5"/>
  <c r="M80" i="5"/>
  <c r="N80" i="5" s="1"/>
  <c r="N79" i="5"/>
  <c r="M79" i="5"/>
  <c r="M78" i="5"/>
  <c r="N78" i="5" s="1"/>
  <c r="N77" i="5"/>
  <c r="M77" i="5"/>
  <c r="M72" i="5"/>
  <c r="N72" i="5" s="1"/>
  <c r="N71" i="5"/>
  <c r="M71" i="5"/>
  <c r="M70" i="5"/>
  <c r="N70" i="5" s="1"/>
  <c r="N69" i="5"/>
  <c r="M69" i="5"/>
  <c r="M68" i="5"/>
  <c r="N68" i="5" s="1"/>
  <c r="N67" i="5"/>
  <c r="M67" i="5"/>
  <c r="M66" i="5"/>
  <c r="N66" i="5" s="1"/>
  <c r="N65" i="5"/>
  <c r="M65" i="5"/>
  <c r="M64" i="5"/>
  <c r="N64" i="5" s="1"/>
  <c r="M59" i="5"/>
  <c r="N59" i="5" s="1"/>
  <c r="N58" i="5"/>
  <c r="M58" i="5"/>
  <c r="M57" i="5"/>
  <c r="N57" i="5" s="1"/>
  <c r="N56" i="5"/>
  <c r="M56" i="5"/>
  <c r="M55" i="5"/>
  <c r="N55" i="5" s="1"/>
  <c r="N54" i="5"/>
  <c r="M54" i="5"/>
  <c r="M53" i="5"/>
  <c r="N53" i="5" s="1"/>
  <c r="M48" i="5"/>
  <c r="N48" i="5" s="1"/>
  <c r="N47" i="5"/>
  <c r="M47" i="5"/>
  <c r="M46" i="5"/>
  <c r="N46" i="5" s="1"/>
  <c r="N45" i="5"/>
  <c r="M45" i="5"/>
  <c r="M44" i="5"/>
  <c r="N44" i="5" s="1"/>
  <c r="N43" i="5"/>
  <c r="M43" i="5"/>
  <c r="M42" i="5"/>
  <c r="N42" i="5" s="1"/>
  <c r="N41" i="5"/>
  <c r="M41" i="5"/>
  <c r="M40" i="5"/>
  <c r="N40" i="5" s="1"/>
  <c r="M35" i="5"/>
  <c r="N35" i="5" s="1"/>
  <c r="N34" i="5"/>
  <c r="M34" i="5"/>
  <c r="M33" i="5"/>
  <c r="N33" i="5" s="1"/>
  <c r="N32" i="5"/>
  <c r="M32" i="5"/>
  <c r="M31" i="5"/>
  <c r="N31" i="5" s="1"/>
  <c r="N30" i="5"/>
  <c r="M30" i="5"/>
  <c r="M29" i="5"/>
  <c r="N29" i="5" s="1"/>
  <c r="N28" i="5"/>
  <c r="M28" i="5"/>
  <c r="M27" i="5"/>
  <c r="N27" i="5" s="1"/>
  <c r="N26" i="5"/>
  <c r="M26" i="5"/>
  <c r="M25" i="5"/>
  <c r="N25" i="5" s="1"/>
  <c r="N24" i="5"/>
  <c r="M24" i="5"/>
  <c r="M23" i="5"/>
  <c r="N23" i="5" s="1"/>
  <c r="M19" i="5"/>
  <c r="N19" i="5" s="1"/>
  <c r="N18" i="5"/>
  <c r="M18" i="5"/>
  <c r="M17" i="5"/>
  <c r="N17" i="5" s="1"/>
  <c r="N16" i="5"/>
  <c r="M16" i="5"/>
  <c r="M15" i="5"/>
  <c r="N15" i="5" s="1"/>
  <c r="N14" i="5"/>
  <c r="M14" i="5"/>
  <c r="M13" i="5"/>
  <c r="N13" i="5" s="1"/>
  <c r="N12" i="5"/>
  <c r="M12" i="5"/>
  <c r="M8" i="5"/>
  <c r="N8" i="5" s="1"/>
  <c r="N7" i="5"/>
  <c r="M7" i="5"/>
  <c r="M6" i="5"/>
  <c r="N6" i="5" s="1"/>
  <c r="N5" i="5"/>
  <c r="M5" i="5"/>
  <c r="M4" i="5"/>
  <c r="N4" i="5" s="1"/>
  <c r="O7" i="4"/>
  <c r="P7" i="4"/>
  <c r="Q7" i="4"/>
  <c r="X49" i="5" l="1"/>
  <c r="X73" i="5"/>
  <c r="X102" i="5"/>
  <c r="X111" i="5"/>
  <c r="X9" i="5"/>
  <c r="X60" i="5"/>
  <c r="X85" i="5"/>
  <c r="X94" i="5"/>
  <c r="X36" i="5"/>
  <c r="S73" i="5"/>
  <c r="S102" i="5"/>
  <c r="S111" i="5"/>
  <c r="S49" i="5"/>
  <c r="AA49" i="5" s="1"/>
  <c r="S9" i="5"/>
  <c r="S60" i="5"/>
  <c r="S85" i="5"/>
  <c r="AA85" i="5" s="1"/>
  <c r="S94" i="5"/>
  <c r="AA94" i="5" s="1"/>
  <c r="S36" i="5"/>
  <c r="N111" i="5"/>
  <c r="N102" i="5"/>
  <c r="N94" i="5"/>
  <c r="N85" i="5"/>
  <c r="N73" i="5"/>
  <c r="N60" i="5"/>
  <c r="N49" i="5"/>
  <c r="N36" i="5"/>
  <c r="N20" i="5"/>
  <c r="N9" i="5"/>
  <c r="AA111" i="5"/>
  <c r="H110" i="5"/>
  <c r="I110" i="5" s="1"/>
  <c r="H109" i="5"/>
  <c r="I109" i="5" s="1"/>
  <c r="H108" i="5"/>
  <c r="I108" i="5" s="1"/>
  <c r="H107" i="5"/>
  <c r="I107" i="5" s="1"/>
  <c r="H106" i="5"/>
  <c r="I106" i="5" s="1"/>
  <c r="D111" i="5"/>
  <c r="D107" i="5"/>
  <c r="D108" i="5"/>
  <c r="D109" i="5"/>
  <c r="D110" i="5"/>
  <c r="D106" i="5"/>
  <c r="C107" i="5"/>
  <c r="C108" i="5"/>
  <c r="C109" i="5"/>
  <c r="C110" i="5"/>
  <c r="C106" i="5"/>
  <c r="AA102" i="5"/>
  <c r="H101" i="5"/>
  <c r="I101" i="5" s="1"/>
  <c r="H100" i="5"/>
  <c r="I100" i="5" s="1"/>
  <c r="H99" i="5"/>
  <c r="I99" i="5" s="1"/>
  <c r="H98" i="5"/>
  <c r="I98" i="5" s="1"/>
  <c r="D98" i="5"/>
  <c r="D99" i="5"/>
  <c r="C98" i="5"/>
  <c r="D101" i="5"/>
  <c r="C101" i="5"/>
  <c r="C100" i="5"/>
  <c r="D100" i="5" s="1"/>
  <c r="C99" i="5"/>
  <c r="H93" i="5"/>
  <c r="I93" i="5" s="1"/>
  <c r="H92" i="5"/>
  <c r="I92" i="5" s="1"/>
  <c r="H91" i="5"/>
  <c r="I91" i="5" s="1"/>
  <c r="H90" i="5"/>
  <c r="I90" i="5" s="1"/>
  <c r="H89" i="5"/>
  <c r="I89" i="5" s="1"/>
  <c r="D94" i="5"/>
  <c r="D90" i="5"/>
  <c r="D91" i="5"/>
  <c r="D92" i="5"/>
  <c r="D93" i="5"/>
  <c r="D89" i="5"/>
  <c r="C90" i="5"/>
  <c r="C91" i="5"/>
  <c r="C92" i="5"/>
  <c r="C93" i="5"/>
  <c r="C89" i="5"/>
  <c r="I85" i="5"/>
  <c r="I78" i="5"/>
  <c r="I79" i="5"/>
  <c r="I80" i="5"/>
  <c r="I81" i="5"/>
  <c r="I82" i="5"/>
  <c r="I83" i="5"/>
  <c r="I84" i="5"/>
  <c r="I77" i="5"/>
  <c r="H78" i="5"/>
  <c r="H79" i="5"/>
  <c r="H80" i="5"/>
  <c r="H81" i="5"/>
  <c r="H82" i="5"/>
  <c r="H83" i="5"/>
  <c r="H84" i="5"/>
  <c r="H77" i="5"/>
  <c r="D77" i="5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77" i="5"/>
  <c r="AA73" i="5"/>
  <c r="H72" i="5"/>
  <c r="I72" i="5" s="1"/>
  <c r="H71" i="5"/>
  <c r="I71" i="5" s="1"/>
  <c r="H70" i="5"/>
  <c r="I70" i="5" s="1"/>
  <c r="H69" i="5"/>
  <c r="I69" i="5" s="1"/>
  <c r="H68" i="5"/>
  <c r="I68" i="5" s="1"/>
  <c r="I67" i="5"/>
  <c r="H67" i="5"/>
  <c r="H66" i="5"/>
  <c r="I66" i="5" s="1"/>
  <c r="H65" i="5"/>
  <c r="I65" i="5" s="1"/>
  <c r="H64" i="5"/>
  <c r="I64" i="5" s="1"/>
  <c r="D73" i="5"/>
  <c r="D65" i="5"/>
  <c r="D66" i="5"/>
  <c r="D67" i="5"/>
  <c r="D68" i="5"/>
  <c r="D69" i="5"/>
  <c r="D70" i="5"/>
  <c r="D71" i="5"/>
  <c r="D72" i="5"/>
  <c r="D64" i="5"/>
  <c r="C67" i="5"/>
  <c r="C65" i="5"/>
  <c r="C66" i="5"/>
  <c r="C68" i="5"/>
  <c r="C69" i="5"/>
  <c r="C70" i="5"/>
  <c r="C71" i="5"/>
  <c r="C72" i="5"/>
  <c r="C64" i="5"/>
  <c r="AA60" i="5"/>
  <c r="I60" i="5"/>
  <c r="I54" i="5"/>
  <c r="I55" i="5"/>
  <c r="I56" i="5"/>
  <c r="I57" i="5"/>
  <c r="I58" i="5"/>
  <c r="I59" i="5"/>
  <c r="I53" i="5"/>
  <c r="H54" i="5"/>
  <c r="H55" i="5"/>
  <c r="H56" i="5"/>
  <c r="H57" i="5"/>
  <c r="H58" i="5"/>
  <c r="H59" i="5"/>
  <c r="H53" i="5"/>
  <c r="D60" i="5"/>
  <c r="D54" i="5"/>
  <c r="D55" i="5"/>
  <c r="D56" i="5"/>
  <c r="D57" i="5"/>
  <c r="D58" i="5"/>
  <c r="D59" i="5"/>
  <c r="D53" i="5"/>
  <c r="C54" i="5"/>
  <c r="C55" i="5"/>
  <c r="C56" i="5"/>
  <c r="C57" i="5"/>
  <c r="C58" i="5"/>
  <c r="C59" i="5"/>
  <c r="C53" i="5"/>
  <c r="I49" i="5"/>
  <c r="I41" i="5"/>
  <c r="I42" i="5"/>
  <c r="I43" i="5"/>
  <c r="I44" i="5"/>
  <c r="I45" i="5"/>
  <c r="I46" i="5"/>
  <c r="I47" i="5"/>
  <c r="I48" i="5"/>
  <c r="I40" i="5"/>
  <c r="H41" i="5"/>
  <c r="H42" i="5"/>
  <c r="H43" i="5"/>
  <c r="H44" i="5"/>
  <c r="H45" i="5"/>
  <c r="H46" i="5"/>
  <c r="H47" i="5"/>
  <c r="H48" i="5"/>
  <c r="H40" i="5"/>
  <c r="D49" i="5"/>
  <c r="D41" i="5"/>
  <c r="D42" i="5"/>
  <c r="D43" i="5"/>
  <c r="D44" i="5"/>
  <c r="D45" i="5"/>
  <c r="D46" i="5"/>
  <c r="D47" i="5"/>
  <c r="D48" i="5"/>
  <c r="D40" i="5"/>
  <c r="C41" i="5"/>
  <c r="C42" i="5"/>
  <c r="C43" i="5"/>
  <c r="C44" i="5"/>
  <c r="C45" i="5"/>
  <c r="C46" i="5"/>
  <c r="C47" i="5"/>
  <c r="C48" i="5"/>
  <c r="C40" i="5"/>
  <c r="AA36" i="5"/>
  <c r="I36" i="5"/>
  <c r="I24" i="5"/>
  <c r="I25" i="5"/>
  <c r="I26" i="5"/>
  <c r="I27" i="5"/>
  <c r="I28" i="5"/>
  <c r="I29" i="5"/>
  <c r="I30" i="5"/>
  <c r="I31" i="5"/>
  <c r="I32" i="5"/>
  <c r="I33" i="5"/>
  <c r="I34" i="5"/>
  <c r="I35" i="5"/>
  <c r="I23" i="5"/>
  <c r="H24" i="5"/>
  <c r="H25" i="5"/>
  <c r="H26" i="5"/>
  <c r="H27" i="5"/>
  <c r="H28" i="5"/>
  <c r="H29" i="5"/>
  <c r="H30" i="5"/>
  <c r="H31" i="5"/>
  <c r="H32" i="5"/>
  <c r="H33" i="5"/>
  <c r="H34" i="5"/>
  <c r="H35" i="5"/>
  <c r="H23" i="5"/>
  <c r="I111" i="5" l="1"/>
  <c r="I102" i="5"/>
  <c r="D102" i="5"/>
  <c r="I94" i="5"/>
  <c r="D85" i="5"/>
  <c r="I73" i="5"/>
  <c r="D36" i="5"/>
  <c r="D24" i="5"/>
  <c r="D25" i="5"/>
  <c r="D26" i="5"/>
  <c r="D27" i="5"/>
  <c r="D28" i="5"/>
  <c r="D29" i="5"/>
  <c r="D30" i="5"/>
  <c r="D31" i="5"/>
  <c r="D32" i="5"/>
  <c r="D33" i="5"/>
  <c r="D34" i="5"/>
  <c r="D35" i="5"/>
  <c r="D23" i="5"/>
  <c r="C24" i="5"/>
  <c r="C25" i="5"/>
  <c r="C26" i="5"/>
  <c r="C27" i="5"/>
  <c r="C28" i="5"/>
  <c r="C29" i="5"/>
  <c r="C30" i="5"/>
  <c r="C31" i="5"/>
  <c r="C32" i="5"/>
  <c r="C33" i="5"/>
  <c r="C34" i="5"/>
  <c r="C35" i="5"/>
  <c r="C23" i="5"/>
  <c r="AA20" i="5"/>
  <c r="I20" i="5"/>
  <c r="I13" i="5"/>
  <c r="I14" i="5"/>
  <c r="I15" i="5"/>
  <c r="I16" i="5"/>
  <c r="I17" i="5"/>
  <c r="I18" i="5"/>
  <c r="I19" i="5"/>
  <c r="I12" i="5"/>
  <c r="H13" i="5"/>
  <c r="H14" i="5"/>
  <c r="H15" i="5"/>
  <c r="H16" i="5"/>
  <c r="H17" i="5"/>
  <c r="H18" i="5"/>
  <c r="H19" i="5"/>
  <c r="H12" i="5"/>
  <c r="D20" i="5"/>
  <c r="D13" i="5"/>
  <c r="D14" i="5"/>
  <c r="D15" i="5"/>
  <c r="D16" i="5"/>
  <c r="D17" i="5"/>
  <c r="D18" i="5"/>
  <c r="D19" i="5"/>
  <c r="D12" i="5"/>
  <c r="C13" i="5"/>
  <c r="C14" i="5"/>
  <c r="C15" i="5"/>
  <c r="C16" i="5"/>
  <c r="C17" i="5"/>
  <c r="C18" i="5"/>
  <c r="C19" i="5"/>
  <c r="C12" i="5"/>
  <c r="I9" i="5"/>
  <c r="I5" i="5"/>
  <c r="I6" i="5"/>
  <c r="I7" i="5"/>
  <c r="I8" i="5"/>
  <c r="I4" i="5"/>
  <c r="H5" i="5"/>
  <c r="H6" i="5"/>
  <c r="H7" i="5"/>
  <c r="H8" i="5"/>
  <c r="H4" i="5"/>
  <c r="D9" i="5"/>
  <c r="D5" i="5"/>
  <c r="D6" i="5"/>
  <c r="D7" i="5"/>
  <c r="D8" i="5"/>
  <c r="D4" i="5"/>
  <c r="C5" i="5"/>
  <c r="C6" i="5"/>
  <c r="C7" i="5"/>
  <c r="C8" i="5"/>
  <c r="C4" i="5"/>
  <c r="Q3" i="4" l="1"/>
  <c r="Q4" i="4"/>
  <c r="Q6" i="4"/>
  <c r="P4" i="4"/>
  <c r="P6" i="4"/>
  <c r="P3" i="4"/>
  <c r="O6" i="4"/>
  <c r="O5" i="4"/>
  <c r="P5" i="4" s="1"/>
  <c r="Q5" i="4" s="1"/>
  <c r="O4" i="4"/>
  <c r="O3" i="4"/>
  <c r="AP4" i="3"/>
  <c r="AO4" i="3"/>
  <c r="AN4" i="3"/>
  <c r="AM4" i="3"/>
  <c r="AL4" i="3"/>
  <c r="AK4" i="3"/>
  <c r="AI4" i="3"/>
  <c r="AH4" i="3"/>
  <c r="AJ4" i="3"/>
  <c r="AG4" i="3"/>
  <c r="S5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3" i="3"/>
  <c r="X66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3" i="3"/>
  <c r="S4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3" i="3"/>
  <c r="N3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</calcChain>
</file>

<file path=xl/sharedStrings.xml><?xml version="1.0" encoding="utf-8"?>
<sst xmlns="http://schemas.openxmlformats.org/spreadsheetml/2006/main" count="1064" uniqueCount="359">
  <si>
    <t>DATA LATIH</t>
  </si>
  <si>
    <t>No.</t>
  </si>
  <si>
    <t>Username</t>
  </si>
  <si>
    <t>Tweet</t>
  </si>
  <si>
    <t>Kelas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</si>
  <si>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</si>
  <si>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</si>
  <si>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</si>
  <si>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</si>
  <si>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</si>
  <si>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</si>
  <si>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</si>
  <si>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</si>
  <si>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</si>
  <si>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</si>
  <si>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yovaldifebry</t>
  </si>
  <si>
    <t>Pada gamau Papua merdeka dari Indo, tapi masih rasis aja sama orang Papua.</t>
  </si>
  <si>
    <t>HantuApasii</t>
  </si>
  <si>
    <t>KreatedAlK</t>
  </si>
  <si>
    <t>Netral</t>
  </si>
  <si>
    <t>AntonCh89918022</t>
  </si>
  <si>
    <t>Kayaknya Kalau dana Haji udah lunas ke pihak Arab,indonesia bakal di kasih izin</t>
  </si>
  <si>
    <t>AyangS5</t>
  </si>
  <si>
    <t>miraz1068</t>
  </si>
  <si>
    <t>Jaman orba pemerintah ucapkan selamat hanya pd 5 agama yg diakui secara resmi, sekrg Baha'i yg bukan termasuk</t>
  </si>
  <si>
    <t>Putra_bangsa822</t>
  </si>
  <si>
    <t>CLEANING</t>
  </si>
  <si>
    <t xml:space="preserve">Tweet </t>
  </si>
  <si>
    <t xml:space="preserve">Hasil </t>
  </si>
  <si>
    <t>Jadi menurutku nder lah, agama udah kada kawa lagi dijadiakan tolak ukur, kecuali inya memang benar2 melanggar syariat https://t.co/dDfGGBsw2s</t>
  </si>
  <si>
    <t>Dedikasi 2010 Event di Rumah Taman Delima, Cahaya Masai Pasir Gudang 🏮Ustaz Hamdi Yaacob, Pensyarah Agama SEM 1 &amp;amp; T… https://t.co/q5lAzJPZOb</t>
  </si>
  <si>
    <t>Jangan TASYABBUH jika tidak mau segolongan dengan orang kafir. Islam mengajarkan mengingat KEMATIAN bukan kelahiran 
https://t.co/QrEXWKKrLI</t>
  </si>
  <si>
    <t xml:space="preserve">Saya sllu bertanya
Slmt sore bpk ibu
Agama apa itu baha,i
Baru denger N mlht pak mentri mngucapkn slmt kpda agama… 
https://t.co/b2GsP1wBhk
</t>
  </si>
  <si>
    <t>Semangat pak PM, kasian jga jdi korban video parsial :(</t>
  </si>
  <si>
    <t xml:space="preserve"> irzam0001 </t>
  </si>
  <si>
    <t>kiontrol</t>
  </si>
  <si>
    <t>@cadtatan ini anak aneh. tadi jelek, cantik terus jelek lagi</t>
  </si>
  <si>
    <t>_H_N_D_K_8</t>
  </si>
  <si>
    <t>Gak ada hubungannya antara pemerintah dan rakyat china dgn agama Buddha dan dari dulu gak pernah bawa2 agama dlm kebijakan ekonomi dan politiknya.Jgn samakan dgn yg di Indonesia laghh.</t>
  </si>
  <si>
    <t>pada gamau papua merdeka dari indo tapi masih rasis aja sama orang papua</t>
  </si>
  <si>
    <t>jadi menurutku nder lah agama udah kada kawa lagi dijadiakan tolak ukur kecuali inya memang benar melanggar syariat</t>
  </si>
  <si>
    <t>dedikasi event di rumah taman delima cahaya masai pasir gudang ustaz hamdi yaacob pensyarah agama sem amp T</t>
  </si>
  <si>
    <t xml:space="preserve">kayaknya kalau dana haji udah lunas ke pihak arab indonesia bakal di kasih izin </t>
  </si>
  <si>
    <t xml:space="preserve">jangan tasyabbuh jika tidak mau segolongan dengan orang kafir islam mengajarkan mengingat kematian bukan kelahiran </t>
  </si>
  <si>
    <t>saya sllu bertanya
slmt sore bpk ibu
agama apa itu bahai
baru denger N mlht pak mentri mngucapkn slmt kpda agama</t>
  </si>
  <si>
    <t xml:space="preserve">semangat pak pm kasian jga jdi korban video parsial </t>
  </si>
  <si>
    <t>ini anak aneh tadi jelek cantik terus jelek lagi</t>
  </si>
  <si>
    <t>Pada gamau Papua merdeka dari Indo tapi masih rasis aja sama orang Papua</t>
  </si>
  <si>
    <t>Jadi menurutku nder lah agama udah kada kawa lagi dijadiakan tolak ukur kecuali inya memang benar melanggar syariat</t>
  </si>
  <si>
    <t>Dedikasi Event di Rumah Taman Delima Cahaya Masai Pasir Gudang Ustaz Hamdi Yaacob Pensyarah Agama SEM amp  T</t>
  </si>
  <si>
    <t>Kayaknya Kalau dana Haji udah lunas ke pihak Arab indonesia bakal di kasih izin</t>
  </si>
  <si>
    <t>Jangan TASYABBUH jika tidak mau segolongan dengan orang kafir Islam mengajarkan mengingat KEMATIAN bukan kelahiran</t>
  </si>
  <si>
    <t>Jaman orba pemerintah ucapkan selamat hanya pd agama yg diakui secara resmi sekrg Bahai yg bukan termasuk</t>
  </si>
  <si>
    <t>Saya sllu bertanya
Slmt sore bpk ibu
Agama apa itu bahai
Baru denger N mlht pak mentri mngucapkn slmt kpda agama</t>
  </si>
  <si>
    <t>Semangat pak PM kasian jga jdi korban video parsial</t>
  </si>
  <si>
    <t>ini anak aneh. tadi jelek, cantik terus jelek lagi</t>
  </si>
  <si>
    <t>Gak ada hubungannya antara pemerintah dan rakyat china dgn agama Buddha dan dari dulu gak pernah bawa agama dlm kebijakan ekonomi dan politiknya Jgn samakan dgn yg di Indonesia laghh</t>
  </si>
  <si>
    <t>Case Folding</t>
  </si>
  <si>
    <t>gak ada hubungannya antara pemerintah dan rakyat china dgn agama buddha dan dari dulu gak pernah bawa agama dlm kebijakan ekonomi dan politiknya Jgn samakan dgn yg di indonesia laghh</t>
  </si>
  <si>
    <t>Tokenizing</t>
  </si>
  <si>
    <t>Data 1</t>
  </si>
  <si>
    <t>Data 2</t>
  </si>
  <si>
    <t>Data 3</t>
  </si>
  <si>
    <t>Data 4</t>
  </si>
  <si>
    <t>Data 5</t>
  </si>
  <si>
    <t>Data 6</t>
  </si>
  <si>
    <t xml:space="preserve"> Data 7</t>
  </si>
  <si>
    <t>Data 8</t>
  </si>
  <si>
    <t>Data 9</t>
  </si>
  <si>
    <t>Data 10</t>
  </si>
  <si>
    <t xml:space="preserve">pada </t>
  </si>
  <si>
    <t xml:space="preserve">gamau </t>
  </si>
  <si>
    <t xml:space="preserve">papua </t>
  </si>
  <si>
    <t xml:space="preserve">merdeka </t>
  </si>
  <si>
    <t>dari</t>
  </si>
  <si>
    <t xml:space="preserve"> indo </t>
  </si>
  <si>
    <t xml:space="preserve">tapi </t>
  </si>
  <si>
    <t xml:space="preserve">masih </t>
  </si>
  <si>
    <t xml:space="preserve">rasis </t>
  </si>
  <si>
    <t xml:space="preserve">aja </t>
  </si>
  <si>
    <t xml:space="preserve">sama </t>
  </si>
  <si>
    <t xml:space="preserve">orang </t>
  </si>
  <si>
    <t>papua</t>
  </si>
  <si>
    <t xml:space="preserve">jadi </t>
  </si>
  <si>
    <t xml:space="preserve">menurutku </t>
  </si>
  <si>
    <t xml:space="preserve">nder </t>
  </si>
  <si>
    <t xml:space="preserve">lah </t>
  </si>
  <si>
    <t xml:space="preserve">agama </t>
  </si>
  <si>
    <t xml:space="preserve">udah </t>
  </si>
  <si>
    <t xml:space="preserve">kada </t>
  </si>
  <si>
    <t xml:space="preserve">kawa </t>
  </si>
  <si>
    <t xml:space="preserve">lagi </t>
  </si>
  <si>
    <t xml:space="preserve">dijadiakan </t>
  </si>
  <si>
    <t xml:space="preserve">tolak </t>
  </si>
  <si>
    <t xml:space="preserve">ukur </t>
  </si>
  <si>
    <t xml:space="preserve">kecuali </t>
  </si>
  <si>
    <t xml:space="preserve">inya </t>
  </si>
  <si>
    <t xml:space="preserve">memang </t>
  </si>
  <si>
    <t xml:space="preserve">benar </t>
  </si>
  <si>
    <t xml:space="preserve">melanggar </t>
  </si>
  <si>
    <t>syariat</t>
  </si>
  <si>
    <t xml:space="preserve">dedikasi </t>
  </si>
  <si>
    <t xml:space="preserve">event </t>
  </si>
  <si>
    <t xml:space="preserve">di </t>
  </si>
  <si>
    <t xml:space="preserve">rumah </t>
  </si>
  <si>
    <t xml:space="preserve">taman </t>
  </si>
  <si>
    <t xml:space="preserve">delima </t>
  </si>
  <si>
    <t xml:space="preserve">cahaya </t>
  </si>
  <si>
    <t xml:space="preserve">masai </t>
  </si>
  <si>
    <t xml:space="preserve">pasir </t>
  </si>
  <si>
    <t xml:space="preserve">gudang </t>
  </si>
  <si>
    <t xml:space="preserve">ustaz </t>
  </si>
  <si>
    <t xml:space="preserve">hamdi </t>
  </si>
  <si>
    <t xml:space="preserve">yaacob </t>
  </si>
  <si>
    <t xml:space="preserve">pensyarah </t>
  </si>
  <si>
    <t xml:space="preserve">sem </t>
  </si>
  <si>
    <t xml:space="preserve">amp </t>
  </si>
  <si>
    <t>T</t>
  </si>
  <si>
    <t xml:space="preserve">kayaknya </t>
  </si>
  <si>
    <t xml:space="preserve">kalau </t>
  </si>
  <si>
    <t xml:space="preserve">dana </t>
  </si>
  <si>
    <t xml:space="preserve">haji </t>
  </si>
  <si>
    <t xml:space="preserve">udah  </t>
  </si>
  <si>
    <t xml:space="preserve">lunas </t>
  </si>
  <si>
    <t xml:space="preserve">ke </t>
  </si>
  <si>
    <t xml:space="preserve">pihak </t>
  </si>
  <si>
    <t xml:space="preserve">arab </t>
  </si>
  <si>
    <t xml:space="preserve">indonesia </t>
  </si>
  <si>
    <t xml:space="preserve">bakal </t>
  </si>
  <si>
    <t xml:space="preserve">kasih </t>
  </si>
  <si>
    <t>izin</t>
  </si>
  <si>
    <t xml:space="preserve">jangan </t>
  </si>
  <si>
    <t xml:space="preserve">tasyabbuh  </t>
  </si>
  <si>
    <t xml:space="preserve">jika </t>
  </si>
  <si>
    <t xml:space="preserve">tidak </t>
  </si>
  <si>
    <t xml:space="preserve">mau </t>
  </si>
  <si>
    <t xml:space="preserve">segolongan </t>
  </si>
  <si>
    <t xml:space="preserve">dengan </t>
  </si>
  <si>
    <t xml:space="preserve">kafir </t>
  </si>
  <si>
    <t xml:space="preserve">islam </t>
  </si>
  <si>
    <t xml:space="preserve">mengajarkan </t>
  </si>
  <si>
    <t xml:space="preserve">mengingat </t>
  </si>
  <si>
    <t xml:space="preserve">kematian </t>
  </si>
  <si>
    <t xml:space="preserve">bukan </t>
  </si>
  <si>
    <t>kelahiran</t>
  </si>
  <si>
    <t xml:space="preserve">jaman </t>
  </si>
  <si>
    <t xml:space="preserve">orba </t>
  </si>
  <si>
    <t xml:space="preserve">pemerintah </t>
  </si>
  <si>
    <t xml:space="preserve">ucapkan </t>
  </si>
  <si>
    <t xml:space="preserve">selamat </t>
  </si>
  <si>
    <t xml:space="preserve">hanya </t>
  </si>
  <si>
    <t xml:space="preserve">pd </t>
  </si>
  <si>
    <t xml:space="preserve">yg </t>
  </si>
  <si>
    <t xml:space="preserve">diakui </t>
  </si>
  <si>
    <t xml:space="preserve">secara </t>
  </si>
  <si>
    <t xml:space="preserve">resmi </t>
  </si>
  <si>
    <t>jaman orba pemerintah ucapkan selamat hanya pd agama yg diakui secara resmi sekrg bahai yg bukan termasuk</t>
  </si>
  <si>
    <t xml:space="preserve">sekrg </t>
  </si>
  <si>
    <t>termasuk</t>
  </si>
  <si>
    <t xml:space="preserve">bahai </t>
  </si>
  <si>
    <t xml:space="preserve">saya </t>
  </si>
  <si>
    <t xml:space="preserve">sllu </t>
  </si>
  <si>
    <t xml:space="preserve">bertanya
</t>
  </si>
  <si>
    <t xml:space="preserve">slmt </t>
  </si>
  <si>
    <t xml:space="preserve">sore </t>
  </si>
  <si>
    <t>bpk</t>
  </si>
  <si>
    <t xml:space="preserve"> ibu
</t>
  </si>
  <si>
    <t xml:space="preserve">apa </t>
  </si>
  <si>
    <t xml:space="preserve">itu </t>
  </si>
  <si>
    <t>bahai</t>
  </si>
  <si>
    <t xml:space="preserve">baru </t>
  </si>
  <si>
    <t xml:space="preserve">denger </t>
  </si>
  <si>
    <t xml:space="preserve">N </t>
  </si>
  <si>
    <t xml:space="preserve">mlht </t>
  </si>
  <si>
    <t xml:space="preserve">pak </t>
  </si>
  <si>
    <t xml:space="preserve">mentri </t>
  </si>
  <si>
    <t xml:space="preserve">mngucapkn </t>
  </si>
  <si>
    <t xml:space="preserve">kpda </t>
  </si>
  <si>
    <t>agama</t>
  </si>
  <si>
    <t xml:space="preserve">semangat </t>
  </si>
  <si>
    <t xml:space="preserve">pm </t>
  </si>
  <si>
    <t xml:space="preserve">kasian </t>
  </si>
  <si>
    <t xml:space="preserve">jga </t>
  </si>
  <si>
    <t xml:space="preserve">jdi </t>
  </si>
  <si>
    <t xml:space="preserve">korban  </t>
  </si>
  <si>
    <t xml:space="preserve">video </t>
  </si>
  <si>
    <t>parsial</t>
  </si>
  <si>
    <t xml:space="preserve">ini </t>
  </si>
  <si>
    <t xml:space="preserve">anak </t>
  </si>
  <si>
    <t xml:space="preserve">aneh </t>
  </si>
  <si>
    <t xml:space="preserve">tadi </t>
  </si>
  <si>
    <t xml:space="preserve">jelek </t>
  </si>
  <si>
    <t xml:space="preserve">cantik </t>
  </si>
  <si>
    <t xml:space="preserve">terus </t>
  </si>
  <si>
    <t>lagi</t>
  </si>
  <si>
    <t xml:space="preserve">gak </t>
  </si>
  <si>
    <t xml:space="preserve">ada </t>
  </si>
  <si>
    <t xml:space="preserve">hubungannya </t>
  </si>
  <si>
    <t xml:space="preserve">antara </t>
  </si>
  <si>
    <t xml:space="preserve">dan </t>
  </si>
  <si>
    <t xml:space="preserve">rakyat </t>
  </si>
  <si>
    <t xml:space="preserve">china </t>
  </si>
  <si>
    <t xml:space="preserve">dgn </t>
  </si>
  <si>
    <t xml:space="preserve">buddha </t>
  </si>
  <si>
    <t xml:space="preserve">dari </t>
  </si>
  <si>
    <t xml:space="preserve">dulu </t>
  </si>
  <si>
    <t xml:space="preserve">pernah </t>
  </si>
  <si>
    <t xml:space="preserve">bawa </t>
  </si>
  <si>
    <t>NORMALISASI</t>
  </si>
  <si>
    <t xml:space="preserve"> indonesia </t>
  </si>
  <si>
    <t>pada</t>
  </si>
  <si>
    <t>yang</t>
  </si>
  <si>
    <t>sekarang</t>
  </si>
  <si>
    <t>selalu</t>
  </si>
  <si>
    <t>selamat</t>
  </si>
  <si>
    <t>bapak</t>
  </si>
  <si>
    <t>melihat</t>
  </si>
  <si>
    <t xml:space="preserve">mengucapkan </t>
  </si>
  <si>
    <t>kepada</t>
  </si>
  <si>
    <t>juga</t>
  </si>
  <si>
    <t>jadi</t>
  </si>
  <si>
    <t>tidak</t>
  </si>
  <si>
    <t>STEMMING</t>
  </si>
  <si>
    <t xml:space="preserve">nurut </t>
  </si>
  <si>
    <t xml:space="preserve">langgar </t>
  </si>
  <si>
    <t xml:space="preserve">lima </t>
  </si>
  <si>
    <t>masa</t>
  </si>
  <si>
    <t xml:space="preserve">syarah </t>
  </si>
  <si>
    <t>kayak</t>
  </si>
  <si>
    <t>golongan</t>
  </si>
  <si>
    <t>ajar</t>
  </si>
  <si>
    <t>ingat</t>
  </si>
  <si>
    <t>mati</t>
  </si>
  <si>
    <t>lahir</t>
  </si>
  <si>
    <t>ucap</t>
  </si>
  <si>
    <t>aku</t>
  </si>
  <si>
    <t>masuk</t>
  </si>
  <si>
    <t xml:space="preserve">tanya
</t>
  </si>
  <si>
    <t>lihat</t>
  </si>
  <si>
    <t>hubungan</t>
  </si>
  <si>
    <t>REMOVE STOPWORD</t>
  </si>
  <si>
    <t>No</t>
  </si>
  <si>
    <t>Kata</t>
  </si>
  <si>
    <t>TF</t>
  </si>
  <si>
    <t>IDF  (log (n/df))</t>
  </si>
  <si>
    <t>data1</t>
  </si>
  <si>
    <t>data 2</t>
  </si>
  <si>
    <t>data 3</t>
  </si>
  <si>
    <t>data 4</t>
  </si>
  <si>
    <t>data 5</t>
  </si>
  <si>
    <t>Data 7</t>
  </si>
  <si>
    <t>data 8</t>
  </si>
  <si>
    <t>data 9</t>
  </si>
  <si>
    <t>data 10</t>
  </si>
  <si>
    <t>DF</t>
  </si>
  <si>
    <t>IDF +1</t>
  </si>
  <si>
    <t>TF-IDF (tf*(idf+1))</t>
  </si>
  <si>
    <t>FEATURE SELECTION</t>
  </si>
  <si>
    <t>KATA</t>
  </si>
  <si>
    <t>TF-IDF (tf*idf)</t>
  </si>
  <si>
    <t>DATA UJI</t>
  </si>
  <si>
    <t>TOKENIZING</t>
  </si>
  <si>
    <t>PEMBOBOTAN KATA DATA UJI</t>
  </si>
  <si>
    <t>Sebelum</t>
  </si>
  <si>
    <t>Hasil</t>
  </si>
  <si>
    <t>kata</t>
  </si>
  <si>
    <t>tf</t>
  </si>
  <si>
    <t>df</t>
  </si>
  <si>
    <t>IDFlog(n/df)</t>
  </si>
  <si>
    <t>?</t>
  </si>
  <si>
    <t>IDF+1</t>
  </si>
  <si>
    <t>hasil tf*(idf +1)</t>
  </si>
  <si>
    <t>Data Uji</t>
  </si>
  <si>
    <t>Data Latih</t>
  </si>
  <si>
    <t>Menghitung jarak data latih ke data uji dengan nilai k-7</t>
  </si>
  <si>
    <t>Total Euclidean  data  1</t>
  </si>
  <si>
    <t>tresholt (Ambang batas) = &gt;2</t>
  </si>
  <si>
    <t>Total Euclidean  data  2</t>
  </si>
  <si>
    <t>Total Euclidean  data  3</t>
  </si>
  <si>
    <t>Total Euclidean  data  4</t>
  </si>
  <si>
    <t>Total Euclidean  data  5</t>
  </si>
  <si>
    <t>Total Euclidean  data  6</t>
  </si>
  <si>
    <t>Total Euclidean  data  7</t>
  </si>
  <si>
    <t>Total Euclidean  data  8</t>
  </si>
  <si>
    <t>Total Euclidean  data  9</t>
  </si>
  <si>
    <t>Total Euclidean  data  10</t>
  </si>
  <si>
    <t>Tabel nilai Euclidean</t>
  </si>
  <si>
    <t>Urutan</t>
  </si>
  <si>
    <t>Data</t>
  </si>
  <si>
    <t>Jarak Euclidean</t>
  </si>
  <si>
    <t>Hatespeech Ras Positive</t>
  </si>
  <si>
    <t>Hatespeech Agama Positive</t>
  </si>
  <si>
    <t>Hatespeech Agama Negative</t>
  </si>
  <si>
    <t>Hatespeech Ras Negative</t>
  </si>
  <si>
    <t>Kesimpulan hasil uji menunjukan bahwa data tersebut masuk pada kategori Netral</t>
  </si>
  <si>
    <t>indonesia</t>
  </si>
  <si>
    <t xml:space="preserve">terhadap </t>
  </si>
  <si>
    <t xml:space="preserve">apakah </t>
  </si>
  <si>
    <t>merdeka</t>
  </si>
  <si>
    <t xml:space="preserve">hadap </t>
  </si>
  <si>
    <t>apa</t>
  </si>
  <si>
    <t>@Indonesiamajuu Indonesia masih rasis terhadap papua. APAKAH INI MERDEKA??</t>
  </si>
  <si>
    <t>Indonesia  masih  rasis terhadap papua APAKAH INI MERDEKA</t>
  </si>
  <si>
    <t>Indonesia masih rasis terhadap papua APAKAH INI MERDEKA</t>
  </si>
  <si>
    <t>indonesia masih rasis terhadap papua apakah ini merdeka</t>
  </si>
  <si>
    <t>masih</t>
  </si>
  <si>
    <t xml:space="preserve">n = jumlah data latih </t>
  </si>
  <si>
    <t>tf = jumlah kata pada data tersebut (misal data uji 1)</t>
  </si>
  <si>
    <t>df = jumlah kata pada df data latih. Dapat di liat di slide TF-IDF data latih</t>
  </si>
  <si>
    <t>KATA  UJI  "INDONESIA" DATA 1</t>
  </si>
  <si>
    <t>KATA  UJI  "INDONESIA" DATA 2</t>
  </si>
  <si>
    <t>KATA  UJI  "INDONESIA" DATA 3</t>
  </si>
  <si>
    <t>KATA  UJI  "INDONESIA" DATA 4</t>
  </si>
  <si>
    <t>KATA  UJI  "INDONESIA" DATA 5</t>
  </si>
  <si>
    <t>KATA  UJI  "INDONESIA" DATA 6</t>
  </si>
  <si>
    <t>KATA  UJI  "INDONESIA" DATA 7</t>
  </si>
  <si>
    <t>KATA  UJI  "INDONESIA" DATA 8</t>
  </si>
  <si>
    <t>KATA  UJI  "MASIH" DATA 1</t>
  </si>
  <si>
    <t>KATA  UJI  "MASIH" DATA 2</t>
  </si>
  <si>
    <t>KATA  UJI  "MASIH" DATA 3</t>
  </si>
  <si>
    <t>KATA  UJI  "MASIH" DATA 4</t>
  </si>
  <si>
    <t>KATA  UJI  "MASIH" DATA 5</t>
  </si>
  <si>
    <t>KATA  UJI  "MASIH" DATA 6</t>
  </si>
  <si>
    <t>KATA  UJI  "MASIH" DATA 7</t>
  </si>
  <si>
    <t>KATA  UJI  "MASIH" DATA 8</t>
  </si>
  <si>
    <t>KATA  UJI  "MASIH" DATA 9</t>
  </si>
  <si>
    <t>KATA  UJI  "MASIH" DATA 10</t>
  </si>
  <si>
    <t>KATA  UJI  "RASIS" DATA 1</t>
  </si>
  <si>
    <t>KATA  UJI  RASIS" DATA 10</t>
  </si>
  <si>
    <t>KATA  UJI  "RASIS" DATA 9</t>
  </si>
  <si>
    <t>KATA  UJI  "INDONESIA" DATA 9</t>
  </si>
  <si>
    <t>KATA  UJI  "INDONESIA" DATA 10</t>
  </si>
  <si>
    <t>KATA  UJI  "RASIS" DATA 8</t>
  </si>
  <si>
    <t>KATA  UJI  "RASIS" DATA 7</t>
  </si>
  <si>
    <t>KATA  UJI  "RASIS" DATA 6</t>
  </si>
  <si>
    <t>KATA  UJI  "RASIS" DATA 5</t>
  </si>
  <si>
    <t>KATA  UJI  "RASIS" DATA 4</t>
  </si>
  <si>
    <t>KATA  UJI  "RASIS" DATA 3</t>
  </si>
  <si>
    <t>KATA  UJI  "RASIS" DATA 2</t>
  </si>
  <si>
    <t>KATA  UJI  "PAPUA" DATA 1</t>
  </si>
  <si>
    <t>KATA  UJI  "PAPUA" DATA 2</t>
  </si>
  <si>
    <t>KATA  UJI  "PAPUA" DATA 3</t>
  </si>
  <si>
    <t>KATA  UJI  "PAPUA" DATA 7</t>
  </si>
  <si>
    <t>KATA  UJI  "PAPUA" DATA 6</t>
  </si>
  <si>
    <t>KATA  UJI  "PAPUA" DATA 5</t>
  </si>
  <si>
    <t>KATA  UJI  "PAPUA" DATA 4</t>
  </si>
  <si>
    <t>KATA  UJI  "PAPUA" DATA 8</t>
  </si>
  <si>
    <t>KATA  UJI  "PAPUA" DATA 9</t>
  </si>
  <si>
    <t>KATA  UJI  PAPUA" DATA 10</t>
  </si>
  <si>
    <t>KATA  UJI  "MERDEKA" DATA 1</t>
  </si>
  <si>
    <t>KATA  UJI  "MERDEKA" DATA 2</t>
  </si>
  <si>
    <t>KATA  UJI  "MERDEKA" DATA 3</t>
  </si>
  <si>
    <t>KATA  UJI  "MERDEKA" DATA 4</t>
  </si>
  <si>
    <t>KATA  UJI  "MERDEKA" DATA 5</t>
  </si>
  <si>
    <t>KATA  UJI  "MERDEKA" DATA 6</t>
  </si>
  <si>
    <t>KATA  UJI  "MERDEKA" DATA 7</t>
  </si>
  <si>
    <t>KATA  UJI  "MERDEKA" DATA 8</t>
  </si>
  <si>
    <t>KATA  UJI  "MERDEKA" DATA 9</t>
  </si>
  <si>
    <t>KATA  UJI  MERDEKA" DATA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</si>
</sst>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justify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0" fontId="5" fillId="0" borderId="1" xfId="0" applyFont="1" applyFill="1" applyBorder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0" fillId="0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/>
    <xf numFmtId="0" fontId="0" fillId="5" borderId="1" xfId="0" applyFill="1" applyBorder="1"/>
    <xf numFmtId="0" fontId="5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/>
    <xf numFmtId="0" fontId="6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3" fillId="0" borderId="0" xfId="0" applyFont="1" applyFill="1" applyBorder="1" applyAlignment="1"/>
    <xf numFmtId="0" fontId="0" fillId="0" borderId="0" xfId="0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Border="1"/>
    <xf numFmtId="0" fontId="0" fillId="0" borderId="1" xfId="0" applyFill="1" applyBorder="1"/>
    <xf numFmtId="0" fontId="0" fillId="0" borderId="10" xfId="0" applyBorder="1"/>
    <xf numFmtId="0" fontId="1" fillId="6" borderId="1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0" borderId="24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0" xfId="0" applyFill="1"/>
    <xf numFmtId="0" fontId="11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6" fillId="4" borderId="1" xfId="0" applyFont="1" applyFill="1" applyBorder="1"/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justify" vertical="center"/>
    </xf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6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0" fillId="9" borderId="1" xfId="0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vertical="center"/>
    </xf>
    <xf numFmtId="0" fontId="0" fillId="10" borderId="18" xfId="0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0" fillId="6" borderId="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152400</xdr:rowOff>
    </xdr:from>
    <xdr:to>
      <xdr:col>6</xdr:col>
      <xdr:colOff>235743</xdr:colOff>
      <xdr:row>8</xdr:row>
      <xdr:rowOff>173831</xdr:rowOff>
    </xdr:to>
    <xdr:sp macro="" textlink="">
      <xdr:nvSpPr>
        <xdr:cNvPr id="2" name="Right Arrow 1"/>
        <xdr:cNvSpPr/>
      </xdr:nvSpPr>
      <xdr:spPr>
        <a:xfrm>
          <a:off x="4229100" y="933450"/>
          <a:ext cx="988218" cy="82153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80" zoomScaleNormal="80" workbookViewId="0">
      <selection activeCell="C4" sqref="C4"/>
    </sheetView>
  </sheetViews>
  <sheetFormatPr defaultRowHeight="15" x14ac:dyDescent="0.25"/>
  <cols>
    <col min="1" max="1" width="4.42578125" customWidth="1"/>
    <col min="2" max="2" width="21.140625" customWidth="1"/>
    <col min="3" max="3" width="43" customWidth="1"/>
    <col min="4" max="4" width="19.42578125" customWidth="1"/>
  </cols>
  <sheetData>
    <row r="1" spans="1:4" ht="23.25" customHeight="1" x14ac:dyDescent="0.25">
      <c r="A1" s="91" t="s">
        <v>0</v>
      </c>
      <c r="B1" s="91"/>
      <c r="C1" s="91"/>
      <c r="D1" s="91"/>
    </row>
    <row r="2" spans="1:4" ht="21" customHeight="1" x14ac:dyDescent="0.25">
      <c r="A2" s="1"/>
      <c r="B2" s="1"/>
      <c r="C2" s="1"/>
      <c r="D2" s="1"/>
    </row>
    <row r="3" spans="1:4" ht="20.25" customHeight="1" x14ac:dyDescent="0.25">
      <c r="A3" s="12" t="s">
        <v>1</v>
      </c>
      <c r="B3" s="12" t="s">
        <v>2</v>
      </c>
      <c r="C3" s="12" t="s">
        <v>3</v>
      </c>
      <c r="D3" s="12" t="s">
        <v>4</v>
      </c>
    </row>
    <row r="4" spans="1:4" ht="31.5" x14ac:dyDescent="0.25">
      <c r="A4" s="13" t="s">
        <v>5</v>
      </c>
      <c r="B4" s="2" t="s">
        <v>15</v>
      </c>
      <c r="C4" s="2" t="s">
        <v>16</v>
      </c>
      <c r="D4" s="2" t="s">
        <v>290</v>
      </c>
    </row>
    <row r="5" spans="1:4" ht="63" x14ac:dyDescent="0.25">
      <c r="A5" s="13" t="s">
        <v>6</v>
      </c>
      <c r="B5" s="7" t="s">
        <v>17</v>
      </c>
      <c r="C5" s="9" t="s">
        <v>29</v>
      </c>
      <c r="D5" s="7" t="s">
        <v>291</v>
      </c>
    </row>
    <row r="6" spans="1:4" ht="63" x14ac:dyDescent="0.25">
      <c r="A6" s="13" t="s">
        <v>7</v>
      </c>
      <c r="B6" s="7" t="s">
        <v>18</v>
      </c>
      <c r="C6" s="2" t="s">
        <v>30</v>
      </c>
      <c r="D6" s="7" t="s">
        <v>19</v>
      </c>
    </row>
    <row r="7" spans="1:4" ht="35.25" customHeight="1" x14ac:dyDescent="0.25">
      <c r="A7" s="13" t="s">
        <v>8</v>
      </c>
      <c r="B7" s="7" t="s">
        <v>20</v>
      </c>
      <c r="C7" s="14" t="s">
        <v>21</v>
      </c>
      <c r="D7" s="11" t="s">
        <v>19</v>
      </c>
    </row>
    <row r="8" spans="1:4" ht="94.5" customHeight="1" x14ac:dyDescent="0.25">
      <c r="A8" s="13" t="s">
        <v>9</v>
      </c>
      <c r="B8" s="11" t="s">
        <v>22</v>
      </c>
      <c r="C8" s="2" t="s">
        <v>31</v>
      </c>
      <c r="D8" s="7" t="s">
        <v>292</v>
      </c>
    </row>
    <row r="9" spans="1:4" ht="72" customHeight="1" x14ac:dyDescent="0.25">
      <c r="A9" s="13" t="s">
        <v>10</v>
      </c>
      <c r="B9" s="2" t="s">
        <v>23</v>
      </c>
      <c r="C9" s="2" t="s">
        <v>24</v>
      </c>
      <c r="D9" s="2" t="s">
        <v>19</v>
      </c>
    </row>
    <row r="10" spans="1:4" ht="110.25" x14ac:dyDescent="0.25">
      <c r="A10" s="13" t="s">
        <v>11</v>
      </c>
      <c r="B10" s="7" t="s">
        <v>25</v>
      </c>
      <c r="C10" s="2" t="s">
        <v>32</v>
      </c>
      <c r="D10" s="8" t="s">
        <v>19</v>
      </c>
    </row>
    <row r="11" spans="1:4" ht="31.5" x14ac:dyDescent="0.25">
      <c r="A11" s="13" t="s">
        <v>12</v>
      </c>
      <c r="B11" s="7" t="s">
        <v>34</v>
      </c>
      <c r="C11" s="2" t="s">
        <v>33</v>
      </c>
      <c r="D11" s="8" t="s">
        <v>19</v>
      </c>
    </row>
    <row r="12" spans="1:4" ht="31.5" x14ac:dyDescent="0.25">
      <c r="A12" s="13" t="s">
        <v>13</v>
      </c>
      <c r="B12" s="2" t="s">
        <v>35</v>
      </c>
      <c r="C12" s="2" t="s">
        <v>36</v>
      </c>
      <c r="D12" s="2" t="s">
        <v>293</v>
      </c>
    </row>
    <row r="13" spans="1:4" ht="85.5" customHeight="1" x14ac:dyDescent="0.25">
      <c r="A13" s="13" t="s">
        <v>14</v>
      </c>
      <c r="B13" s="2" t="s">
        <v>37</v>
      </c>
      <c r="C13" s="2" t="s">
        <v>38</v>
      </c>
      <c r="D13" s="2" t="s">
        <v>19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zoomScale="80" zoomScaleNormal="80" workbookViewId="0">
      <selection activeCell="V6" sqref="V6"/>
    </sheetView>
  </sheetViews>
  <sheetFormatPr defaultRowHeight="15" x14ac:dyDescent="0.25"/>
  <cols>
    <col min="1" max="1" width="6.28515625" customWidth="1"/>
    <col min="2" max="2" width="54.85546875" customWidth="1"/>
    <col min="3" max="3" width="21.42578125" customWidth="1"/>
    <col min="4" max="4" width="53.5703125" customWidth="1"/>
    <col min="6" max="6" width="3.7109375" customWidth="1"/>
    <col min="7" max="7" width="52.7109375" customWidth="1"/>
    <col min="8" max="8" width="22.140625" customWidth="1"/>
    <col min="9" max="9" width="54.28515625" customWidth="1"/>
    <col min="12" max="12" width="12.28515625" customWidth="1"/>
    <col min="13" max="13" width="12.85546875" customWidth="1"/>
    <col min="14" max="14" width="11.85546875" customWidth="1"/>
    <col min="15" max="15" width="14.140625" customWidth="1"/>
    <col min="16" max="16" width="13.42578125" customWidth="1"/>
    <col min="17" max="17" width="14.140625" customWidth="1"/>
    <col min="18" max="18" width="11.28515625" customWidth="1"/>
    <col min="20" max="20" width="15.5703125" customWidth="1"/>
    <col min="22" max="22" width="12" customWidth="1"/>
    <col min="23" max="23" width="12.7109375" customWidth="1"/>
    <col min="24" max="24" width="13.140625" customWidth="1"/>
    <col min="25" max="25" width="14.5703125" customWidth="1"/>
    <col min="26" max="26" width="15.42578125" customWidth="1"/>
    <col min="27" max="27" width="13.140625" customWidth="1"/>
    <col min="28" max="28" width="15.5703125" customWidth="1"/>
    <col min="29" max="29" width="12.140625" customWidth="1"/>
    <col min="30" max="30" width="10.42578125" customWidth="1"/>
    <col min="31" max="31" width="17.5703125" customWidth="1"/>
    <col min="33" max="33" width="15" customWidth="1"/>
    <col min="34" max="34" width="12.7109375" customWidth="1"/>
    <col min="35" max="35" width="14.7109375" customWidth="1"/>
    <col min="36" max="36" width="12.42578125" customWidth="1"/>
    <col min="37" max="38" width="12.7109375" customWidth="1"/>
    <col min="39" max="39" width="11.42578125" customWidth="1"/>
    <col min="40" max="40" width="12.140625" customWidth="1"/>
    <col min="41" max="41" width="13.28515625" customWidth="1"/>
    <col min="42" max="42" width="19.5703125" customWidth="1"/>
    <col min="44" max="44" width="12.42578125" customWidth="1"/>
    <col min="45" max="45" width="14.140625" customWidth="1"/>
    <col min="46" max="46" width="12.5703125" customWidth="1"/>
    <col min="47" max="47" width="15.5703125" customWidth="1"/>
    <col min="48" max="48" width="13.5703125" customWidth="1"/>
    <col min="49" max="49" width="15.42578125" customWidth="1"/>
    <col min="51" max="51" width="12.42578125" customWidth="1"/>
    <col min="53" max="53" width="13.42578125" customWidth="1"/>
  </cols>
  <sheetData>
    <row r="1" spans="1:53" ht="18.75" x14ac:dyDescent="0.3">
      <c r="A1" s="93" t="s">
        <v>26</v>
      </c>
      <c r="B1" s="93"/>
      <c r="C1" s="93"/>
      <c r="D1" s="93"/>
      <c r="F1" s="94" t="s">
        <v>57</v>
      </c>
      <c r="G1" s="94"/>
      <c r="H1" s="94"/>
      <c r="I1" s="94"/>
      <c r="K1" s="92" t="s">
        <v>59</v>
      </c>
      <c r="L1" s="92"/>
      <c r="M1" s="92"/>
      <c r="N1" s="92"/>
      <c r="O1" s="92"/>
      <c r="P1" s="92"/>
      <c r="Q1" s="92"/>
      <c r="R1" s="92"/>
      <c r="S1" s="92"/>
      <c r="T1" s="92"/>
      <c r="V1" s="95" t="s">
        <v>208</v>
      </c>
      <c r="W1" s="96"/>
      <c r="X1" s="96"/>
      <c r="Y1" s="96"/>
      <c r="Z1" s="96"/>
      <c r="AA1" s="96"/>
      <c r="AB1" s="96"/>
      <c r="AC1" s="96"/>
      <c r="AD1" s="96"/>
      <c r="AE1" s="96"/>
      <c r="AG1" s="95" t="s">
        <v>222</v>
      </c>
      <c r="AH1" s="96"/>
      <c r="AI1" s="96"/>
      <c r="AJ1" s="96"/>
      <c r="AK1" s="96"/>
      <c r="AL1" s="96"/>
      <c r="AM1" s="96"/>
      <c r="AN1" s="96"/>
      <c r="AO1" s="96"/>
      <c r="AP1" s="96"/>
      <c r="AR1" s="92" t="s">
        <v>240</v>
      </c>
      <c r="AS1" s="92"/>
      <c r="AT1" s="92"/>
      <c r="AU1" s="92"/>
      <c r="AV1" s="92"/>
      <c r="AW1" s="92"/>
      <c r="AX1" s="92"/>
      <c r="AY1" s="92"/>
      <c r="AZ1" s="92"/>
      <c r="BA1" s="92"/>
    </row>
    <row r="2" spans="1:53" ht="15.75" x14ac:dyDescent="0.25">
      <c r="A2" s="15" t="s">
        <v>1</v>
      </c>
      <c r="B2" s="15" t="s">
        <v>27</v>
      </c>
      <c r="C2" s="12" t="s">
        <v>4</v>
      </c>
      <c r="D2" s="15" t="s">
        <v>28</v>
      </c>
      <c r="F2" s="3" t="s">
        <v>1</v>
      </c>
      <c r="G2" s="3" t="s">
        <v>27</v>
      </c>
      <c r="H2" s="12" t="s">
        <v>4</v>
      </c>
      <c r="I2" s="3" t="s">
        <v>28</v>
      </c>
      <c r="K2" s="24" t="s">
        <v>60</v>
      </c>
      <c r="L2" s="24" t="s">
        <v>61</v>
      </c>
      <c r="M2" s="24" t="s">
        <v>62</v>
      </c>
      <c r="N2" s="24" t="s">
        <v>63</v>
      </c>
      <c r="O2" s="24" t="s">
        <v>64</v>
      </c>
      <c r="P2" s="24" t="s">
        <v>65</v>
      </c>
      <c r="Q2" s="24" t="s">
        <v>66</v>
      </c>
      <c r="R2" s="24" t="s">
        <v>67</v>
      </c>
      <c r="S2" s="24" t="s">
        <v>68</v>
      </c>
      <c r="T2" s="24" t="s">
        <v>69</v>
      </c>
      <c r="V2" s="24" t="s">
        <v>60</v>
      </c>
      <c r="W2" s="24" t="s">
        <v>61</v>
      </c>
      <c r="X2" s="24" t="s">
        <v>62</v>
      </c>
      <c r="Y2" s="24" t="s">
        <v>63</v>
      </c>
      <c r="Z2" s="24" t="s">
        <v>64</v>
      </c>
      <c r="AA2" s="24" t="s">
        <v>65</v>
      </c>
      <c r="AB2" s="24" t="s">
        <v>66</v>
      </c>
      <c r="AC2" s="24" t="s">
        <v>67</v>
      </c>
      <c r="AD2" s="24" t="s">
        <v>68</v>
      </c>
      <c r="AE2" s="24" t="s">
        <v>69</v>
      </c>
      <c r="AG2" s="24" t="s">
        <v>60</v>
      </c>
      <c r="AH2" s="24" t="s">
        <v>61</v>
      </c>
      <c r="AI2" s="24" t="s">
        <v>62</v>
      </c>
      <c r="AJ2" s="24" t="s">
        <v>63</v>
      </c>
      <c r="AK2" s="24" t="s">
        <v>64</v>
      </c>
      <c r="AL2" s="24" t="s">
        <v>65</v>
      </c>
      <c r="AM2" s="24" t="s">
        <v>66</v>
      </c>
      <c r="AN2" s="24" t="s">
        <v>67</v>
      </c>
      <c r="AO2" s="24" t="s">
        <v>68</v>
      </c>
      <c r="AP2" s="24" t="s">
        <v>69</v>
      </c>
      <c r="AR2" s="24" t="s">
        <v>60</v>
      </c>
      <c r="AS2" s="24" t="s">
        <v>61</v>
      </c>
      <c r="AT2" s="24" t="s">
        <v>62</v>
      </c>
      <c r="AU2" s="24" t="s">
        <v>63</v>
      </c>
      <c r="AV2" s="24" t="s">
        <v>64</v>
      </c>
      <c r="AW2" s="24" t="s">
        <v>65</v>
      </c>
      <c r="AX2" s="24" t="s">
        <v>66</v>
      </c>
      <c r="AY2" s="24" t="s">
        <v>67</v>
      </c>
      <c r="AZ2" s="24" t="s">
        <v>68</v>
      </c>
      <c r="BA2" s="24" t="s">
        <v>69</v>
      </c>
    </row>
    <row r="3" spans="1:53" ht="42" customHeight="1" x14ac:dyDescent="0.25">
      <c r="A3" s="16" t="s">
        <v>5</v>
      </c>
      <c r="B3" s="2" t="s">
        <v>16</v>
      </c>
      <c r="C3" s="2" t="s">
        <v>290</v>
      </c>
      <c r="D3" s="2" t="s">
        <v>47</v>
      </c>
      <c r="F3" s="4" t="s">
        <v>5</v>
      </c>
      <c r="G3" s="2" t="s">
        <v>47</v>
      </c>
      <c r="H3" s="2" t="s">
        <v>290</v>
      </c>
      <c r="I3" s="17" t="s">
        <v>39</v>
      </c>
      <c r="K3" s="6" t="s">
        <v>70</v>
      </c>
      <c r="L3" s="6" t="s">
        <v>83</v>
      </c>
      <c r="M3" s="17" t="s">
        <v>101</v>
      </c>
      <c r="N3" s="6" t="s">
        <v>118</v>
      </c>
      <c r="O3" s="6" t="s">
        <v>131</v>
      </c>
      <c r="P3" s="6" t="s">
        <v>145</v>
      </c>
      <c r="Q3" s="10" t="s">
        <v>160</v>
      </c>
      <c r="R3" s="6" t="s">
        <v>179</v>
      </c>
      <c r="S3" s="6" t="s">
        <v>187</v>
      </c>
      <c r="T3" s="6" t="s">
        <v>195</v>
      </c>
      <c r="V3" s="6" t="s">
        <v>70</v>
      </c>
      <c r="W3" s="6" t="s">
        <v>83</v>
      </c>
      <c r="X3" s="17" t="s">
        <v>101</v>
      </c>
      <c r="Y3" s="6" t="s">
        <v>118</v>
      </c>
      <c r="Z3" s="6" t="s">
        <v>131</v>
      </c>
      <c r="AA3" s="6" t="s">
        <v>145</v>
      </c>
      <c r="AB3" s="10" t="s">
        <v>160</v>
      </c>
      <c r="AC3" s="6" t="s">
        <v>179</v>
      </c>
      <c r="AD3" s="6" t="s">
        <v>187</v>
      </c>
      <c r="AE3" s="25" t="s">
        <v>221</v>
      </c>
      <c r="AG3" s="26" t="s">
        <v>70</v>
      </c>
      <c r="AH3" s="26" t="s">
        <v>83</v>
      </c>
      <c r="AI3" s="27" t="s">
        <v>101</v>
      </c>
      <c r="AJ3" s="25" t="s">
        <v>228</v>
      </c>
      <c r="AK3" s="26" t="s">
        <v>131</v>
      </c>
      <c r="AL3" s="26" t="s">
        <v>145</v>
      </c>
      <c r="AM3" s="28" t="s">
        <v>160</v>
      </c>
      <c r="AN3" s="26" t="s">
        <v>179</v>
      </c>
      <c r="AO3" s="26" t="s">
        <v>187</v>
      </c>
      <c r="AP3" s="26" t="s">
        <v>221</v>
      </c>
      <c r="AR3" s="26" t="s">
        <v>72</v>
      </c>
      <c r="AS3" s="26" t="s">
        <v>223</v>
      </c>
      <c r="AT3" s="27" t="s">
        <v>101</v>
      </c>
      <c r="AU3" s="26" t="s">
        <v>120</v>
      </c>
      <c r="AV3" s="26" t="s">
        <v>131</v>
      </c>
      <c r="AW3" s="26" t="s">
        <v>145</v>
      </c>
      <c r="AX3" s="28" t="s">
        <v>237</v>
      </c>
      <c r="AY3" s="26" t="s">
        <v>179</v>
      </c>
      <c r="AZ3" s="26" t="s">
        <v>188</v>
      </c>
      <c r="BA3" s="26" t="s">
        <v>239</v>
      </c>
    </row>
    <row r="4" spans="1:53" ht="56.25" customHeight="1" x14ac:dyDescent="0.25">
      <c r="A4" s="16" t="s">
        <v>6</v>
      </c>
      <c r="B4" s="9" t="s">
        <v>29</v>
      </c>
      <c r="C4" s="7" t="s">
        <v>291</v>
      </c>
      <c r="D4" s="17" t="s">
        <v>48</v>
      </c>
      <c r="F4" s="4" t="s">
        <v>6</v>
      </c>
      <c r="G4" s="17" t="s">
        <v>48</v>
      </c>
      <c r="H4" s="7" t="s">
        <v>291</v>
      </c>
      <c r="I4" s="17" t="s">
        <v>40</v>
      </c>
      <c r="K4" s="6" t="s">
        <v>71</v>
      </c>
      <c r="L4" s="6" t="s">
        <v>84</v>
      </c>
      <c r="M4" s="6" t="s">
        <v>102</v>
      </c>
      <c r="N4" s="6" t="s">
        <v>119</v>
      </c>
      <c r="O4" s="6" t="s">
        <v>132</v>
      </c>
      <c r="P4" s="6" t="s">
        <v>146</v>
      </c>
      <c r="Q4" s="6" t="s">
        <v>161</v>
      </c>
      <c r="R4" s="6" t="s">
        <v>174</v>
      </c>
      <c r="S4" s="6" t="s">
        <v>188</v>
      </c>
      <c r="T4" s="6" t="s">
        <v>196</v>
      </c>
      <c r="V4" s="25" t="s">
        <v>71</v>
      </c>
      <c r="W4" s="6" t="s">
        <v>84</v>
      </c>
      <c r="X4" s="6" t="s">
        <v>102</v>
      </c>
      <c r="Y4" s="6" t="s">
        <v>119</v>
      </c>
      <c r="Z4" s="6" t="s">
        <v>132</v>
      </c>
      <c r="AA4" s="6" t="s">
        <v>146</v>
      </c>
      <c r="AB4" s="25" t="s">
        <v>213</v>
      </c>
      <c r="AC4" s="6" t="s">
        <v>174</v>
      </c>
      <c r="AD4" s="6" t="s">
        <v>188</v>
      </c>
      <c r="AE4" s="6" t="s">
        <v>196</v>
      </c>
      <c r="AG4" s="26" t="s">
        <v>71</v>
      </c>
      <c r="AH4" s="25" t="s">
        <v>223</v>
      </c>
      <c r="AI4" s="26" t="s">
        <v>102</v>
      </c>
      <c r="AJ4" s="26" t="s">
        <v>119</v>
      </c>
      <c r="AK4" s="26" t="s">
        <v>132</v>
      </c>
      <c r="AL4" s="26" t="s">
        <v>146</v>
      </c>
      <c r="AM4" s="26" t="s">
        <v>213</v>
      </c>
      <c r="AN4" s="26" t="s">
        <v>174</v>
      </c>
      <c r="AO4" s="26" t="s">
        <v>188</v>
      </c>
      <c r="AP4" s="26" t="s">
        <v>196</v>
      </c>
      <c r="AR4" s="26" t="s">
        <v>73</v>
      </c>
      <c r="AS4" s="26" t="s">
        <v>87</v>
      </c>
      <c r="AT4" s="26" t="s">
        <v>102</v>
      </c>
      <c r="AU4" s="26" t="s">
        <v>121</v>
      </c>
      <c r="AV4" s="26" t="s">
        <v>132</v>
      </c>
      <c r="AW4" s="26" t="s">
        <v>146</v>
      </c>
      <c r="AX4" s="26" t="s">
        <v>214</v>
      </c>
      <c r="AY4" s="26" t="s">
        <v>180</v>
      </c>
      <c r="AZ4" s="26" t="s">
        <v>189</v>
      </c>
      <c r="BA4" s="26" t="s">
        <v>147</v>
      </c>
    </row>
    <row r="5" spans="1:53" ht="55.5" customHeight="1" x14ac:dyDescent="0.25">
      <c r="A5" s="18" t="s">
        <v>7</v>
      </c>
      <c r="B5" s="2" t="s">
        <v>30</v>
      </c>
      <c r="C5" s="7" t="s">
        <v>19</v>
      </c>
      <c r="D5" s="17" t="s">
        <v>49</v>
      </c>
      <c r="F5" s="5" t="s">
        <v>7</v>
      </c>
      <c r="G5" s="17" t="s">
        <v>49</v>
      </c>
      <c r="H5" s="7" t="s">
        <v>19</v>
      </c>
      <c r="I5" s="17" t="s">
        <v>41</v>
      </c>
      <c r="K5" s="6" t="s">
        <v>72</v>
      </c>
      <c r="L5" s="6" t="s">
        <v>85</v>
      </c>
      <c r="M5" s="6" t="s">
        <v>103</v>
      </c>
      <c r="N5" s="6" t="s">
        <v>120</v>
      </c>
      <c r="O5" s="6" t="s">
        <v>133</v>
      </c>
      <c r="P5" s="6" t="s">
        <v>147</v>
      </c>
      <c r="Q5" s="10" t="s">
        <v>162</v>
      </c>
      <c r="R5" s="6" t="s">
        <v>180</v>
      </c>
      <c r="S5" s="6" t="s">
        <v>189</v>
      </c>
      <c r="T5" s="6" t="s">
        <v>197</v>
      </c>
      <c r="V5" s="6" t="s">
        <v>72</v>
      </c>
      <c r="W5" s="25" t="s">
        <v>85</v>
      </c>
      <c r="X5" s="6" t="s">
        <v>103</v>
      </c>
      <c r="Y5" s="6" t="s">
        <v>120</v>
      </c>
      <c r="Z5" s="6" t="s">
        <v>133</v>
      </c>
      <c r="AA5" s="6" t="s">
        <v>147</v>
      </c>
      <c r="AB5" s="10" t="s">
        <v>162</v>
      </c>
      <c r="AC5" s="25" t="s">
        <v>180</v>
      </c>
      <c r="AD5" s="6" t="s">
        <v>189</v>
      </c>
      <c r="AE5" s="6" t="s">
        <v>197</v>
      </c>
      <c r="AG5" s="26" t="s">
        <v>72</v>
      </c>
      <c r="AH5" s="26" t="s">
        <v>87</v>
      </c>
      <c r="AI5" s="26" t="s">
        <v>104</v>
      </c>
      <c r="AJ5" s="26" t="s">
        <v>120</v>
      </c>
      <c r="AK5" s="26" t="s">
        <v>133</v>
      </c>
      <c r="AL5" s="26" t="s">
        <v>147</v>
      </c>
      <c r="AM5" s="29" t="s">
        <v>237</v>
      </c>
      <c r="AN5" s="26" t="s">
        <v>180</v>
      </c>
      <c r="AO5" s="26" t="s">
        <v>189</v>
      </c>
      <c r="AP5" s="25" t="s">
        <v>239</v>
      </c>
      <c r="AR5" s="26" t="s">
        <v>209</v>
      </c>
      <c r="AS5" s="26" t="s">
        <v>93</v>
      </c>
      <c r="AT5" s="26" t="s">
        <v>104</v>
      </c>
      <c r="AU5" s="26" t="s">
        <v>122</v>
      </c>
      <c r="AV5" s="26" t="s">
        <v>229</v>
      </c>
      <c r="AW5" s="26" t="s">
        <v>147</v>
      </c>
      <c r="AX5" s="26" t="s">
        <v>164</v>
      </c>
      <c r="AY5" s="26" t="s">
        <v>184</v>
      </c>
      <c r="AZ5" s="26" t="s">
        <v>191</v>
      </c>
      <c r="BA5" s="26" t="s">
        <v>200</v>
      </c>
    </row>
    <row r="6" spans="1:53" ht="42.75" customHeight="1" x14ac:dyDescent="0.25">
      <c r="A6" s="16" t="s">
        <v>8</v>
      </c>
      <c r="B6" s="21" t="s">
        <v>21</v>
      </c>
      <c r="C6" s="11" t="s">
        <v>19</v>
      </c>
      <c r="D6" s="17" t="s">
        <v>50</v>
      </c>
      <c r="F6" s="4" t="s">
        <v>8</v>
      </c>
      <c r="G6" s="17" t="s">
        <v>50</v>
      </c>
      <c r="H6" s="11" t="s">
        <v>19</v>
      </c>
      <c r="I6" s="17" t="s">
        <v>42</v>
      </c>
      <c r="K6" s="6" t="s">
        <v>73</v>
      </c>
      <c r="L6" s="6" t="s">
        <v>86</v>
      </c>
      <c r="M6" s="6" t="s">
        <v>104</v>
      </c>
      <c r="N6" s="6" t="s">
        <v>121</v>
      </c>
      <c r="O6" s="6" t="s">
        <v>134</v>
      </c>
      <c r="P6" s="6" t="s">
        <v>148</v>
      </c>
      <c r="Q6" s="6" t="s">
        <v>163</v>
      </c>
      <c r="R6" s="6" t="s">
        <v>181</v>
      </c>
      <c r="S6" s="6" t="s">
        <v>190</v>
      </c>
      <c r="T6" s="6" t="s">
        <v>198</v>
      </c>
      <c r="V6" s="6" t="s">
        <v>73</v>
      </c>
      <c r="W6" s="25" t="s">
        <v>86</v>
      </c>
      <c r="X6" s="6" t="s">
        <v>104</v>
      </c>
      <c r="Y6" s="6" t="s">
        <v>121</v>
      </c>
      <c r="Z6" s="6" t="s">
        <v>134</v>
      </c>
      <c r="AA6" s="6" t="s">
        <v>148</v>
      </c>
      <c r="AB6" s="25" t="s">
        <v>214</v>
      </c>
      <c r="AC6" s="6" t="s">
        <v>181</v>
      </c>
      <c r="AD6" s="6" t="s">
        <v>190</v>
      </c>
      <c r="AE6" s="6" t="s">
        <v>198</v>
      </c>
      <c r="AG6" s="26" t="s">
        <v>73</v>
      </c>
      <c r="AH6" s="26" t="s">
        <v>88</v>
      </c>
      <c r="AI6" s="26" t="s">
        <v>105</v>
      </c>
      <c r="AJ6" s="26" t="s">
        <v>121</v>
      </c>
      <c r="AK6" s="26" t="s">
        <v>134</v>
      </c>
      <c r="AL6" s="25" t="s">
        <v>234</v>
      </c>
      <c r="AM6" s="26" t="s">
        <v>214</v>
      </c>
      <c r="AN6" s="26" t="s">
        <v>181</v>
      </c>
      <c r="AO6" s="26" t="s">
        <v>190</v>
      </c>
      <c r="AP6" s="26" t="s">
        <v>198</v>
      </c>
      <c r="AR6" s="26" t="s">
        <v>77</v>
      </c>
      <c r="AS6" s="26" t="s">
        <v>94</v>
      </c>
      <c r="AT6" s="26" t="s">
        <v>105</v>
      </c>
      <c r="AU6" s="26" t="s">
        <v>123</v>
      </c>
      <c r="AV6" s="26" t="s">
        <v>138</v>
      </c>
      <c r="AW6" s="26" t="s">
        <v>234</v>
      </c>
      <c r="AX6" s="26" t="s">
        <v>87</v>
      </c>
      <c r="AY6" s="26" t="s">
        <v>185</v>
      </c>
      <c r="AZ6" s="26" t="s">
        <v>192</v>
      </c>
      <c r="BA6" s="26" t="s">
        <v>201</v>
      </c>
    </row>
    <row r="7" spans="1:53" ht="67.5" customHeight="1" x14ac:dyDescent="0.25">
      <c r="A7" s="16" t="s">
        <v>9</v>
      </c>
      <c r="B7" s="2" t="s">
        <v>31</v>
      </c>
      <c r="C7" s="7" t="s">
        <v>292</v>
      </c>
      <c r="D7" s="17" t="s">
        <v>51</v>
      </c>
      <c r="F7" s="4" t="s">
        <v>9</v>
      </c>
      <c r="G7" s="17" t="s">
        <v>51</v>
      </c>
      <c r="H7" s="7" t="s">
        <v>292</v>
      </c>
      <c r="I7" s="17" t="s">
        <v>43</v>
      </c>
      <c r="K7" s="6" t="s">
        <v>74</v>
      </c>
      <c r="L7" s="6" t="s">
        <v>87</v>
      </c>
      <c r="M7" s="6" t="s">
        <v>105</v>
      </c>
      <c r="N7" s="6" t="s">
        <v>122</v>
      </c>
      <c r="O7" s="6" t="s">
        <v>135</v>
      </c>
      <c r="P7" s="6" t="s">
        <v>149</v>
      </c>
      <c r="Q7" s="6" t="s">
        <v>164</v>
      </c>
      <c r="R7" s="6" t="s">
        <v>182</v>
      </c>
      <c r="S7" s="6" t="s">
        <v>191</v>
      </c>
      <c r="T7" s="6" t="s">
        <v>147</v>
      </c>
      <c r="V7" s="6" t="s">
        <v>74</v>
      </c>
      <c r="W7" s="6" t="s">
        <v>87</v>
      </c>
      <c r="X7" s="6" t="s">
        <v>105</v>
      </c>
      <c r="Y7" s="6" t="s">
        <v>122</v>
      </c>
      <c r="Z7" s="6" t="s">
        <v>135</v>
      </c>
      <c r="AA7" s="6" t="s">
        <v>149</v>
      </c>
      <c r="AB7" s="6" t="s">
        <v>164</v>
      </c>
      <c r="AC7" s="25" t="s">
        <v>219</v>
      </c>
      <c r="AD7" s="6" t="s">
        <v>191</v>
      </c>
      <c r="AE7" s="6" t="s">
        <v>147</v>
      </c>
      <c r="AG7" s="26" t="s">
        <v>74</v>
      </c>
      <c r="AH7" s="26" t="s">
        <v>89</v>
      </c>
      <c r="AI7" s="25" t="s">
        <v>225</v>
      </c>
      <c r="AJ7" s="26" t="s">
        <v>122</v>
      </c>
      <c r="AK7" s="26" t="s">
        <v>135</v>
      </c>
      <c r="AL7" s="26" t="s">
        <v>149</v>
      </c>
      <c r="AM7" s="26" t="s">
        <v>164</v>
      </c>
      <c r="AN7" s="26" t="s">
        <v>219</v>
      </c>
      <c r="AO7" s="26" t="s">
        <v>191</v>
      </c>
      <c r="AP7" s="26" t="s">
        <v>147</v>
      </c>
      <c r="AR7" s="26" t="s">
        <v>78</v>
      </c>
      <c r="AS7" s="26" t="s">
        <v>97</v>
      </c>
      <c r="AT7" s="26" t="s">
        <v>225</v>
      </c>
      <c r="AU7" s="26" t="s">
        <v>125</v>
      </c>
      <c r="AV7" s="26" t="s">
        <v>139</v>
      </c>
      <c r="AW7" s="26" t="s">
        <v>149</v>
      </c>
      <c r="AX7" s="28" t="s">
        <v>169</v>
      </c>
      <c r="AY7" s="26" t="s">
        <v>186</v>
      </c>
      <c r="AZ7" s="6"/>
      <c r="BA7" s="26" t="s">
        <v>87</v>
      </c>
    </row>
    <row r="8" spans="1:53" ht="55.5" customHeight="1" x14ac:dyDescent="0.25">
      <c r="A8" s="19" t="s">
        <v>10</v>
      </c>
      <c r="B8" s="2" t="s">
        <v>24</v>
      </c>
      <c r="C8" s="2" t="s">
        <v>19</v>
      </c>
      <c r="D8" s="17" t="s">
        <v>52</v>
      </c>
      <c r="F8" s="23" t="s">
        <v>10</v>
      </c>
      <c r="G8" s="17" t="s">
        <v>52</v>
      </c>
      <c r="H8" s="2" t="s">
        <v>19</v>
      </c>
      <c r="I8" s="17" t="s">
        <v>156</v>
      </c>
      <c r="K8" s="6" t="s">
        <v>75</v>
      </c>
      <c r="L8" s="6" t="s">
        <v>88</v>
      </c>
      <c r="M8" s="6" t="s">
        <v>106</v>
      </c>
      <c r="N8" s="6" t="s">
        <v>123</v>
      </c>
      <c r="O8" s="6" t="s">
        <v>136</v>
      </c>
      <c r="P8" s="6" t="s">
        <v>150</v>
      </c>
      <c r="Q8" s="6" t="s">
        <v>165</v>
      </c>
      <c r="R8" s="6" t="s">
        <v>183</v>
      </c>
      <c r="S8" s="6" t="s">
        <v>192</v>
      </c>
      <c r="T8" s="6" t="s">
        <v>199</v>
      </c>
      <c r="V8" s="25" t="s">
        <v>209</v>
      </c>
      <c r="W8" s="6" t="s">
        <v>88</v>
      </c>
      <c r="X8" s="6" t="s">
        <v>106</v>
      </c>
      <c r="Y8" s="6" t="s">
        <v>123</v>
      </c>
      <c r="Z8" s="6" t="s">
        <v>136</v>
      </c>
      <c r="AA8" s="6" t="s">
        <v>150</v>
      </c>
      <c r="AB8" s="25" t="s">
        <v>215</v>
      </c>
      <c r="AC8" s="25" t="s">
        <v>220</v>
      </c>
      <c r="AD8" s="6" t="s">
        <v>192</v>
      </c>
      <c r="AE8" s="6" t="s">
        <v>199</v>
      </c>
      <c r="AG8" s="26" t="s">
        <v>209</v>
      </c>
      <c r="AH8" s="26" t="s">
        <v>90</v>
      </c>
      <c r="AI8" s="26" t="s">
        <v>107</v>
      </c>
      <c r="AJ8" s="26" t="s">
        <v>123</v>
      </c>
      <c r="AK8" s="25" t="s">
        <v>229</v>
      </c>
      <c r="AL8" s="26" t="s">
        <v>150</v>
      </c>
      <c r="AM8" s="26" t="s">
        <v>215</v>
      </c>
      <c r="AN8" s="26" t="s">
        <v>220</v>
      </c>
      <c r="AO8" s="26" t="s">
        <v>192</v>
      </c>
      <c r="AP8" s="26" t="s">
        <v>199</v>
      </c>
      <c r="AR8" s="26"/>
      <c r="AS8" s="26" t="s">
        <v>98</v>
      </c>
      <c r="AT8" s="26" t="s">
        <v>107</v>
      </c>
      <c r="AU8" s="26" t="s">
        <v>126</v>
      </c>
      <c r="AV8" s="26" t="s">
        <v>231</v>
      </c>
      <c r="AW8" s="26" t="s">
        <v>87</v>
      </c>
      <c r="AX8" s="26" t="s">
        <v>170</v>
      </c>
      <c r="AY8" s="6"/>
      <c r="AZ8" s="6"/>
      <c r="BA8" s="26" t="s">
        <v>203</v>
      </c>
    </row>
    <row r="9" spans="1:53" ht="80.25" customHeight="1" x14ac:dyDescent="0.25">
      <c r="A9" s="19" t="s">
        <v>11</v>
      </c>
      <c r="B9" s="2" t="s">
        <v>32</v>
      </c>
      <c r="C9" s="8" t="s">
        <v>19</v>
      </c>
      <c r="D9" s="17" t="s">
        <v>53</v>
      </c>
      <c r="F9" s="23" t="s">
        <v>11</v>
      </c>
      <c r="G9" s="17" t="s">
        <v>53</v>
      </c>
      <c r="H9" s="8" t="s">
        <v>19</v>
      </c>
      <c r="I9" s="17" t="s">
        <v>44</v>
      </c>
      <c r="K9" s="6" t="s">
        <v>76</v>
      </c>
      <c r="L9" s="6" t="s">
        <v>89</v>
      </c>
      <c r="M9" s="6" t="s">
        <v>107</v>
      </c>
      <c r="N9" s="6" t="s">
        <v>124</v>
      </c>
      <c r="O9" s="6" t="s">
        <v>137</v>
      </c>
      <c r="P9" s="6" t="s">
        <v>151</v>
      </c>
      <c r="Q9" s="10" t="s">
        <v>166</v>
      </c>
      <c r="R9" s="6" t="s">
        <v>184</v>
      </c>
      <c r="S9" s="6" t="s">
        <v>193</v>
      </c>
      <c r="T9" s="6" t="s">
        <v>200</v>
      </c>
      <c r="V9" s="6" t="s">
        <v>76</v>
      </c>
      <c r="W9" s="25" t="s">
        <v>89</v>
      </c>
      <c r="X9" s="6" t="s">
        <v>107</v>
      </c>
      <c r="Y9" s="6" t="s">
        <v>124</v>
      </c>
      <c r="Z9" s="6" t="s">
        <v>137</v>
      </c>
      <c r="AA9" s="25" t="s">
        <v>210</v>
      </c>
      <c r="AB9" s="10" t="s">
        <v>166</v>
      </c>
      <c r="AC9" s="6" t="s">
        <v>184</v>
      </c>
      <c r="AD9" s="6" t="s">
        <v>193</v>
      </c>
      <c r="AE9" s="6" t="s">
        <v>200</v>
      </c>
      <c r="AG9" s="26" t="s">
        <v>76</v>
      </c>
      <c r="AH9" s="26" t="s">
        <v>91</v>
      </c>
      <c r="AI9" s="25" t="s">
        <v>226</v>
      </c>
      <c r="AJ9" s="26" t="s">
        <v>125</v>
      </c>
      <c r="AK9" s="26" t="s">
        <v>137</v>
      </c>
      <c r="AL9" s="26" t="s">
        <v>210</v>
      </c>
      <c r="AM9" s="28" t="s">
        <v>166</v>
      </c>
      <c r="AN9" s="26" t="s">
        <v>184</v>
      </c>
      <c r="AO9" s="26" t="s">
        <v>193</v>
      </c>
      <c r="AP9" s="26" t="s">
        <v>200</v>
      </c>
      <c r="AR9" s="6"/>
      <c r="AS9" s="26" t="s">
        <v>224</v>
      </c>
      <c r="AT9" s="26" t="s">
        <v>109</v>
      </c>
      <c r="AU9" s="26" t="s">
        <v>127</v>
      </c>
      <c r="AV9" s="26" t="s">
        <v>232</v>
      </c>
      <c r="AW9" s="26" t="s">
        <v>155</v>
      </c>
      <c r="AX9" s="26" t="s">
        <v>175</v>
      </c>
      <c r="AY9" s="6"/>
      <c r="AZ9" s="6"/>
      <c r="BA9" s="6"/>
    </row>
    <row r="10" spans="1:53" ht="39.75" customHeight="1" x14ac:dyDescent="0.25">
      <c r="A10" s="20" t="s">
        <v>12</v>
      </c>
      <c r="B10" s="2" t="s">
        <v>33</v>
      </c>
      <c r="C10" s="8" t="s">
        <v>19</v>
      </c>
      <c r="D10" s="17" t="s">
        <v>54</v>
      </c>
      <c r="F10" s="23" t="s">
        <v>12</v>
      </c>
      <c r="G10" s="17" t="s">
        <v>54</v>
      </c>
      <c r="H10" s="8" t="s">
        <v>19</v>
      </c>
      <c r="I10" s="17" t="s">
        <v>45</v>
      </c>
      <c r="K10" s="6" t="s">
        <v>77</v>
      </c>
      <c r="L10" s="6" t="s">
        <v>90</v>
      </c>
      <c r="M10" s="6" t="s">
        <v>108</v>
      </c>
      <c r="N10" s="6" t="s">
        <v>125</v>
      </c>
      <c r="O10" s="6" t="s">
        <v>81</v>
      </c>
      <c r="P10" s="6" t="s">
        <v>87</v>
      </c>
      <c r="Q10" s="6" t="s">
        <v>87</v>
      </c>
      <c r="R10" s="6" t="s">
        <v>185</v>
      </c>
      <c r="S10" s="6" t="s">
        <v>191</v>
      </c>
      <c r="T10" s="6" t="s">
        <v>201</v>
      </c>
      <c r="V10" s="6" t="s">
        <v>77</v>
      </c>
      <c r="W10" s="25" t="s">
        <v>90</v>
      </c>
      <c r="X10" s="6" t="s">
        <v>108</v>
      </c>
      <c r="Y10" s="6" t="s">
        <v>125</v>
      </c>
      <c r="Z10" s="6" t="s">
        <v>81</v>
      </c>
      <c r="AA10" s="6" t="s">
        <v>87</v>
      </c>
      <c r="AB10" s="6" t="s">
        <v>87</v>
      </c>
      <c r="AC10" s="6" t="s">
        <v>185</v>
      </c>
      <c r="AD10" s="6" t="s">
        <v>191</v>
      </c>
      <c r="AE10" s="6" t="s">
        <v>201</v>
      </c>
      <c r="AG10" s="26" t="s">
        <v>77</v>
      </c>
      <c r="AH10" s="25" t="s">
        <v>83</v>
      </c>
      <c r="AI10" s="26" t="s">
        <v>109</v>
      </c>
      <c r="AJ10" s="26" t="s">
        <v>126</v>
      </c>
      <c r="AK10" s="26" t="s">
        <v>81</v>
      </c>
      <c r="AL10" s="26" t="s">
        <v>87</v>
      </c>
      <c r="AM10" s="26" t="s">
        <v>87</v>
      </c>
      <c r="AN10" s="26" t="s">
        <v>185</v>
      </c>
      <c r="AO10" s="26" t="s">
        <v>191</v>
      </c>
      <c r="AP10" s="26" t="s">
        <v>201</v>
      </c>
      <c r="AR10" s="6"/>
      <c r="AS10" s="26" t="s">
        <v>100</v>
      </c>
      <c r="AT10" s="26" t="s">
        <v>110</v>
      </c>
      <c r="AU10" s="26" t="s">
        <v>129</v>
      </c>
      <c r="AV10" s="26" t="s">
        <v>233</v>
      </c>
      <c r="AW10" s="26" t="s">
        <v>159</v>
      </c>
      <c r="AX10" s="26" t="s">
        <v>234</v>
      </c>
      <c r="AY10" s="6"/>
      <c r="AZ10" s="6"/>
      <c r="BA10" s="6"/>
    </row>
    <row r="11" spans="1:53" ht="22.5" customHeight="1" x14ac:dyDescent="0.25">
      <c r="A11" s="20" t="s">
        <v>13</v>
      </c>
      <c r="B11" s="22" t="s">
        <v>36</v>
      </c>
      <c r="C11" s="2" t="s">
        <v>293</v>
      </c>
      <c r="D11" s="17" t="s">
        <v>55</v>
      </c>
      <c r="F11" s="23" t="s">
        <v>13</v>
      </c>
      <c r="G11" s="17" t="s">
        <v>55</v>
      </c>
      <c r="H11" s="2" t="s">
        <v>293</v>
      </c>
      <c r="I11" s="17" t="s">
        <v>46</v>
      </c>
      <c r="K11" s="6" t="s">
        <v>78</v>
      </c>
      <c r="L11" s="6" t="s">
        <v>91</v>
      </c>
      <c r="M11" s="6" t="s">
        <v>109</v>
      </c>
      <c r="N11" s="6" t="s">
        <v>126</v>
      </c>
      <c r="O11" s="6" t="s">
        <v>138</v>
      </c>
      <c r="P11" s="6" t="s">
        <v>152</v>
      </c>
      <c r="Q11" s="6" t="s">
        <v>167</v>
      </c>
      <c r="R11" s="6" t="s">
        <v>186</v>
      </c>
      <c r="S11" s="6" t="s">
        <v>194</v>
      </c>
      <c r="T11" s="6" t="s">
        <v>202</v>
      </c>
      <c r="V11" s="6" t="s">
        <v>78</v>
      </c>
      <c r="W11" s="6" t="s">
        <v>91</v>
      </c>
      <c r="X11" s="6" t="s">
        <v>109</v>
      </c>
      <c r="Y11" s="6" t="s">
        <v>126</v>
      </c>
      <c r="Z11" s="6" t="s">
        <v>138</v>
      </c>
      <c r="AA11" s="25" t="s">
        <v>211</v>
      </c>
      <c r="AB11" s="6" t="s">
        <v>167</v>
      </c>
      <c r="AC11" s="6" t="s">
        <v>186</v>
      </c>
      <c r="AD11" s="6" t="s">
        <v>194</v>
      </c>
      <c r="AE11" s="25" t="s">
        <v>137</v>
      </c>
      <c r="AG11" s="26" t="s">
        <v>78</v>
      </c>
      <c r="AH11" s="26" t="s">
        <v>93</v>
      </c>
      <c r="AI11" s="26" t="s">
        <v>110</v>
      </c>
      <c r="AJ11" s="26" t="s">
        <v>127</v>
      </c>
      <c r="AK11" s="26" t="s">
        <v>138</v>
      </c>
      <c r="AL11" s="26" t="s">
        <v>211</v>
      </c>
      <c r="AM11" s="26" t="s">
        <v>167</v>
      </c>
      <c r="AN11" s="26" t="s">
        <v>186</v>
      </c>
      <c r="AO11" s="26" t="s">
        <v>194</v>
      </c>
      <c r="AP11" s="26" t="s">
        <v>137</v>
      </c>
      <c r="AR11" s="6"/>
      <c r="AS11" s="6"/>
      <c r="AT11" s="26" t="s">
        <v>111</v>
      </c>
      <c r="AU11" s="26" t="s">
        <v>130</v>
      </c>
      <c r="AV11" s="6"/>
      <c r="AW11" s="26" t="s">
        <v>236</v>
      </c>
      <c r="AX11" s="26" t="s">
        <v>214</v>
      </c>
      <c r="AY11" s="6"/>
      <c r="AZ11" s="6"/>
      <c r="BA11" s="6"/>
    </row>
    <row r="12" spans="1:53" ht="72.75" customHeight="1" x14ac:dyDescent="0.25">
      <c r="A12" s="20" t="s">
        <v>14</v>
      </c>
      <c r="B12" s="2" t="s">
        <v>38</v>
      </c>
      <c r="C12" s="2" t="s">
        <v>19</v>
      </c>
      <c r="D12" s="2" t="s">
        <v>56</v>
      </c>
      <c r="F12" s="5">
        <v>10</v>
      </c>
      <c r="G12" s="2" t="s">
        <v>56</v>
      </c>
      <c r="H12" s="2" t="s">
        <v>19</v>
      </c>
      <c r="I12" s="17" t="s">
        <v>58</v>
      </c>
      <c r="K12" s="6" t="s">
        <v>79</v>
      </c>
      <c r="L12" s="6" t="s">
        <v>92</v>
      </c>
      <c r="M12" s="6" t="s">
        <v>110</v>
      </c>
      <c r="N12" s="6" t="s">
        <v>127</v>
      </c>
      <c r="O12" s="6" t="s">
        <v>139</v>
      </c>
      <c r="P12" s="6" t="s">
        <v>153</v>
      </c>
      <c r="Q12" s="6" t="s">
        <v>168</v>
      </c>
      <c r="R12" s="6"/>
      <c r="S12" s="6"/>
      <c r="T12" s="6" t="s">
        <v>87</v>
      </c>
      <c r="V12" s="6" t="s">
        <v>79</v>
      </c>
      <c r="W12" s="6" t="s">
        <v>92</v>
      </c>
      <c r="X12" s="6" t="s">
        <v>110</v>
      </c>
      <c r="Y12" s="6" t="s">
        <v>127</v>
      </c>
      <c r="Z12" s="6" t="s">
        <v>139</v>
      </c>
      <c r="AA12" s="6" t="s">
        <v>153</v>
      </c>
      <c r="AB12" s="6" t="s">
        <v>168</v>
      </c>
      <c r="AC12" s="6"/>
      <c r="AD12" s="6"/>
      <c r="AE12" s="6" t="s">
        <v>87</v>
      </c>
      <c r="AG12" s="26" t="s">
        <v>79</v>
      </c>
      <c r="AH12" s="26" t="s">
        <v>94</v>
      </c>
      <c r="AI12" s="26" t="s">
        <v>111</v>
      </c>
      <c r="AJ12" s="26" t="s">
        <v>128</v>
      </c>
      <c r="AK12" s="26" t="s">
        <v>139</v>
      </c>
      <c r="AL12" s="25" t="s">
        <v>235</v>
      </c>
      <c r="AM12" s="26" t="s">
        <v>168</v>
      </c>
      <c r="AN12" s="26"/>
      <c r="AO12" s="26"/>
      <c r="AP12" s="26" t="s">
        <v>87</v>
      </c>
      <c r="AR12" s="6"/>
      <c r="AS12" s="6"/>
      <c r="AT12" s="26" t="s">
        <v>112</v>
      </c>
      <c r="AU12" s="26"/>
      <c r="AV12" s="6"/>
      <c r="AW12" s="6"/>
      <c r="AX12" s="26" t="s">
        <v>178</v>
      </c>
      <c r="AY12" s="6"/>
      <c r="AZ12" s="6"/>
      <c r="BA12" s="6"/>
    </row>
    <row r="13" spans="1:53" ht="11.25" customHeight="1" x14ac:dyDescent="0.25">
      <c r="K13" s="6" t="s">
        <v>80</v>
      </c>
      <c r="L13" s="6" t="s">
        <v>93</v>
      </c>
      <c r="M13" s="6" t="s">
        <v>111</v>
      </c>
      <c r="N13" s="6" t="s">
        <v>128</v>
      </c>
      <c r="O13" s="6" t="s">
        <v>140</v>
      </c>
      <c r="P13" s="6" t="s">
        <v>154</v>
      </c>
      <c r="Q13" s="10" t="s">
        <v>169</v>
      </c>
      <c r="R13" s="6"/>
      <c r="S13" s="6"/>
      <c r="T13" s="6" t="s">
        <v>203</v>
      </c>
      <c r="V13" s="6" t="s">
        <v>80</v>
      </c>
      <c r="W13" s="6" t="s">
        <v>93</v>
      </c>
      <c r="X13" s="6" t="s">
        <v>111</v>
      </c>
      <c r="Y13" s="6" t="s">
        <v>128</v>
      </c>
      <c r="Z13" s="6" t="s">
        <v>140</v>
      </c>
      <c r="AA13" s="6" t="s">
        <v>154</v>
      </c>
      <c r="AB13" s="10" t="s">
        <v>169</v>
      </c>
      <c r="AC13" s="6"/>
      <c r="AD13" s="6"/>
      <c r="AE13" s="6" t="s">
        <v>203</v>
      </c>
      <c r="AG13" s="26" t="s">
        <v>80</v>
      </c>
      <c r="AH13" s="26" t="s">
        <v>95</v>
      </c>
      <c r="AI13" s="26" t="s">
        <v>112</v>
      </c>
      <c r="AJ13" s="26" t="s">
        <v>129</v>
      </c>
      <c r="AK13" s="25" t="s">
        <v>230</v>
      </c>
      <c r="AL13" s="26" t="s">
        <v>154</v>
      </c>
      <c r="AM13" s="28" t="s">
        <v>169</v>
      </c>
      <c r="AN13" s="26"/>
      <c r="AO13" s="26"/>
      <c r="AP13" s="26" t="s">
        <v>203</v>
      </c>
      <c r="AR13" s="6"/>
      <c r="AS13" s="6"/>
      <c r="AT13" s="26" t="s">
        <v>113</v>
      </c>
      <c r="AU13" s="6"/>
      <c r="AV13" s="6"/>
      <c r="AW13" s="6"/>
      <c r="AX13" s="6"/>
      <c r="AY13" s="6"/>
      <c r="AZ13" s="6"/>
      <c r="BA13" s="6"/>
    </row>
    <row r="14" spans="1:53" x14ac:dyDescent="0.25">
      <c r="K14" s="6" t="s">
        <v>81</v>
      </c>
      <c r="L14" s="6" t="s">
        <v>94</v>
      </c>
      <c r="M14" s="6" t="s">
        <v>112</v>
      </c>
      <c r="N14" s="6" t="s">
        <v>103</v>
      </c>
      <c r="O14" s="6" t="s">
        <v>141</v>
      </c>
      <c r="P14" s="6" t="s">
        <v>155</v>
      </c>
      <c r="Q14" s="6" t="s">
        <v>170</v>
      </c>
      <c r="R14" s="6"/>
      <c r="S14" s="6"/>
      <c r="T14" s="6" t="s">
        <v>199</v>
      </c>
      <c r="V14" s="6" t="s">
        <v>81</v>
      </c>
      <c r="W14" s="6" t="s">
        <v>94</v>
      </c>
      <c r="X14" s="6" t="s">
        <v>112</v>
      </c>
      <c r="Y14" s="6" t="s">
        <v>103</v>
      </c>
      <c r="Z14" s="6" t="s">
        <v>141</v>
      </c>
      <c r="AA14" s="6" t="s">
        <v>155</v>
      </c>
      <c r="AB14" s="6" t="s">
        <v>170</v>
      </c>
      <c r="AC14" s="6"/>
      <c r="AD14" s="6"/>
      <c r="AE14" s="6" t="s">
        <v>199</v>
      </c>
      <c r="AG14" s="26" t="s">
        <v>81</v>
      </c>
      <c r="AH14" s="26" t="s">
        <v>97</v>
      </c>
      <c r="AI14" s="26" t="s">
        <v>113</v>
      </c>
      <c r="AJ14" s="26" t="s">
        <v>130</v>
      </c>
      <c r="AK14" s="25" t="s">
        <v>231</v>
      </c>
      <c r="AL14" s="26" t="s">
        <v>155</v>
      </c>
      <c r="AM14" s="26" t="s">
        <v>170</v>
      </c>
      <c r="AN14" s="26"/>
      <c r="AO14" s="26"/>
      <c r="AP14" s="26" t="s">
        <v>199</v>
      </c>
      <c r="AR14" s="6"/>
      <c r="AS14" s="6"/>
      <c r="AT14" s="26" t="s">
        <v>227</v>
      </c>
      <c r="AU14" s="6"/>
      <c r="AV14" s="6"/>
      <c r="AW14" s="6"/>
      <c r="AX14" s="26"/>
      <c r="AY14" s="6"/>
      <c r="AZ14" s="6"/>
      <c r="BA14" s="6"/>
    </row>
    <row r="15" spans="1:53" x14ac:dyDescent="0.25">
      <c r="K15" s="6" t="s">
        <v>82</v>
      </c>
      <c r="L15" s="6" t="s">
        <v>95</v>
      </c>
      <c r="M15" s="6" t="s">
        <v>113</v>
      </c>
      <c r="N15" s="6" t="s">
        <v>129</v>
      </c>
      <c r="O15" s="6" t="s">
        <v>142</v>
      </c>
      <c r="P15" s="6" t="s">
        <v>157</v>
      </c>
      <c r="Q15" s="6" t="s">
        <v>171</v>
      </c>
      <c r="R15" s="6"/>
      <c r="S15" s="6"/>
      <c r="T15" s="6" t="s">
        <v>204</v>
      </c>
      <c r="V15" s="6" t="s">
        <v>82</v>
      </c>
      <c r="W15" s="6" t="s">
        <v>95</v>
      </c>
      <c r="X15" s="6" t="s">
        <v>113</v>
      </c>
      <c r="Y15" s="6" t="s">
        <v>129</v>
      </c>
      <c r="Z15" s="6" t="s">
        <v>142</v>
      </c>
      <c r="AA15" s="25" t="s">
        <v>212</v>
      </c>
      <c r="AB15" s="6" t="s">
        <v>171</v>
      </c>
      <c r="AC15" s="6"/>
      <c r="AD15" s="6"/>
      <c r="AE15" s="6" t="s">
        <v>204</v>
      </c>
      <c r="AG15" s="26" t="s">
        <v>82</v>
      </c>
      <c r="AH15" s="26" t="s">
        <v>98</v>
      </c>
      <c r="AI15" s="25" t="s">
        <v>227</v>
      </c>
      <c r="AK15" s="25" t="s">
        <v>232</v>
      </c>
      <c r="AL15" s="26" t="s">
        <v>212</v>
      </c>
      <c r="AM15" s="26" t="s">
        <v>171</v>
      </c>
      <c r="AN15" s="26"/>
      <c r="AO15" s="26"/>
      <c r="AP15" s="26" t="s">
        <v>204</v>
      </c>
      <c r="AR15" s="6"/>
      <c r="AS15" s="6"/>
      <c r="AT15" s="26" t="s">
        <v>87</v>
      </c>
      <c r="AU15" s="6"/>
      <c r="AV15" s="6"/>
      <c r="AW15" s="6"/>
      <c r="AX15" s="6"/>
      <c r="AY15" s="6"/>
      <c r="AZ15" s="6"/>
      <c r="BA15" s="6"/>
    </row>
    <row r="16" spans="1:53" x14ac:dyDescent="0.25">
      <c r="K16" s="6"/>
      <c r="L16" s="6" t="s">
        <v>96</v>
      </c>
      <c r="M16" s="6" t="s">
        <v>114</v>
      </c>
      <c r="N16" s="6" t="s">
        <v>130</v>
      </c>
      <c r="O16" s="6" t="s">
        <v>143</v>
      </c>
      <c r="P16" s="6" t="s">
        <v>159</v>
      </c>
      <c r="Q16" s="6" t="s">
        <v>172</v>
      </c>
      <c r="R16" s="6"/>
      <c r="S16" s="6"/>
      <c r="T16" s="6" t="s">
        <v>205</v>
      </c>
      <c r="V16" s="6"/>
      <c r="W16" s="25" t="s">
        <v>96</v>
      </c>
      <c r="X16" s="6" t="s">
        <v>114</v>
      </c>
      <c r="Y16" s="6" t="s">
        <v>130</v>
      </c>
      <c r="Z16" s="6" t="s">
        <v>143</v>
      </c>
      <c r="AA16" s="6" t="s">
        <v>159</v>
      </c>
      <c r="AB16" s="25" t="s">
        <v>172</v>
      </c>
      <c r="AC16" s="6"/>
      <c r="AD16" s="6"/>
      <c r="AE16" s="6" t="s">
        <v>205</v>
      </c>
      <c r="AG16" s="26"/>
      <c r="AH16" s="26" t="s">
        <v>224</v>
      </c>
      <c r="AI16" s="26" t="s">
        <v>87</v>
      </c>
      <c r="AK16" s="26" t="s">
        <v>143</v>
      </c>
      <c r="AL16" s="26" t="s">
        <v>159</v>
      </c>
      <c r="AM16" s="25" t="s">
        <v>238</v>
      </c>
      <c r="AN16" s="26"/>
      <c r="AO16" s="26"/>
      <c r="AP16" s="26" t="s">
        <v>205</v>
      </c>
      <c r="AR16" s="6"/>
      <c r="AS16" s="6"/>
      <c r="AT16" s="26"/>
      <c r="AU16" s="6"/>
      <c r="AV16" s="6"/>
      <c r="AW16" s="6"/>
      <c r="AX16" s="6"/>
      <c r="AY16" s="6"/>
      <c r="AZ16" s="6"/>
      <c r="BA16" s="6"/>
    </row>
    <row r="17" spans="11:42" x14ac:dyDescent="0.25">
      <c r="K17" s="6"/>
      <c r="L17" s="6" t="s">
        <v>97</v>
      </c>
      <c r="M17" s="6" t="s">
        <v>87</v>
      </c>
      <c r="N17" s="6"/>
      <c r="O17" s="6" t="s">
        <v>144</v>
      </c>
      <c r="P17" s="6" t="s">
        <v>152</v>
      </c>
      <c r="Q17" s="6" t="s">
        <v>173</v>
      </c>
      <c r="R17" s="6"/>
      <c r="S17" s="6"/>
      <c r="T17" s="6" t="s">
        <v>195</v>
      </c>
      <c r="V17" s="6"/>
      <c r="W17" s="6" t="s">
        <v>97</v>
      </c>
      <c r="X17" s="6" t="s">
        <v>87</v>
      </c>
      <c r="Y17" s="6"/>
      <c r="Z17" s="6" t="s">
        <v>144</v>
      </c>
      <c r="AA17" s="25" t="s">
        <v>211</v>
      </c>
      <c r="AB17" s="25" t="s">
        <v>216</v>
      </c>
      <c r="AC17" s="6"/>
      <c r="AD17" s="6"/>
      <c r="AE17" s="25" t="s">
        <v>221</v>
      </c>
      <c r="AG17" s="26"/>
      <c r="AH17" s="26" t="s">
        <v>100</v>
      </c>
      <c r="AJ17" s="26"/>
      <c r="AK17" s="25" t="s">
        <v>233</v>
      </c>
      <c r="AL17" s="26" t="s">
        <v>211</v>
      </c>
      <c r="AM17" s="26" t="s">
        <v>174</v>
      </c>
      <c r="AN17" s="26"/>
      <c r="AO17" s="26"/>
      <c r="AP17" s="26" t="s">
        <v>221</v>
      </c>
    </row>
    <row r="18" spans="11:42" x14ac:dyDescent="0.25">
      <c r="K18" s="6"/>
      <c r="L18" s="6" t="s">
        <v>98</v>
      </c>
      <c r="M18" s="6" t="s">
        <v>115</v>
      </c>
      <c r="N18" s="6"/>
      <c r="O18" s="6"/>
      <c r="P18" s="6" t="s">
        <v>143</v>
      </c>
      <c r="Q18" s="6" t="s">
        <v>174</v>
      </c>
      <c r="R18" s="6"/>
      <c r="S18" s="6"/>
      <c r="T18" s="6" t="s">
        <v>206</v>
      </c>
      <c r="V18" s="6"/>
      <c r="W18" s="6" t="s">
        <v>98</v>
      </c>
      <c r="X18" s="25" t="s">
        <v>115</v>
      </c>
      <c r="Y18" s="6"/>
      <c r="Z18" s="6"/>
      <c r="AA18" s="6" t="s">
        <v>143</v>
      </c>
      <c r="AB18" s="6" t="s">
        <v>174</v>
      </c>
      <c r="AC18" s="6"/>
      <c r="AD18" s="6"/>
      <c r="AE18" s="6" t="s">
        <v>206</v>
      </c>
      <c r="AG18" s="26"/>
      <c r="AH18" s="6"/>
      <c r="AI18" s="26"/>
      <c r="AJ18" s="26"/>
      <c r="AK18" s="26"/>
      <c r="AL18" s="26" t="s">
        <v>143</v>
      </c>
      <c r="AM18" s="26" t="s">
        <v>175</v>
      </c>
      <c r="AN18" s="26"/>
      <c r="AO18" s="26"/>
      <c r="AP18" s="26" t="s">
        <v>206</v>
      </c>
    </row>
    <row r="19" spans="11:42" x14ac:dyDescent="0.25">
      <c r="K19" s="6"/>
      <c r="L19" s="6" t="s">
        <v>99</v>
      </c>
      <c r="M19" s="6" t="s">
        <v>116</v>
      </c>
      <c r="N19" s="6"/>
      <c r="O19" s="6"/>
      <c r="P19" s="6" t="s">
        <v>158</v>
      </c>
      <c r="Q19" s="6" t="s">
        <v>175</v>
      </c>
      <c r="R19" s="6"/>
      <c r="S19" s="6"/>
      <c r="T19" s="6" t="s">
        <v>207</v>
      </c>
      <c r="V19" s="6"/>
      <c r="W19" s="6" t="s">
        <v>99</v>
      </c>
      <c r="X19" s="25" t="s">
        <v>116</v>
      </c>
      <c r="Y19" s="6"/>
      <c r="Z19" s="6"/>
      <c r="AA19" s="6" t="s">
        <v>158</v>
      </c>
      <c r="AB19" s="6" t="s">
        <v>175</v>
      </c>
      <c r="AC19" s="6"/>
      <c r="AD19" s="6"/>
      <c r="AE19" s="6" t="s">
        <v>207</v>
      </c>
      <c r="AG19" s="26"/>
      <c r="AH19" s="6"/>
      <c r="AI19" s="26"/>
      <c r="AJ19" s="26"/>
      <c r="AK19" s="26"/>
      <c r="AL19" s="25" t="s">
        <v>236</v>
      </c>
      <c r="AM19" s="25" t="s">
        <v>234</v>
      </c>
      <c r="AN19" s="26"/>
      <c r="AO19" s="26"/>
      <c r="AP19" s="26" t="s">
        <v>207</v>
      </c>
    </row>
    <row r="20" spans="11:42" x14ac:dyDescent="0.25">
      <c r="K20" s="6"/>
      <c r="L20" s="6" t="s">
        <v>100</v>
      </c>
      <c r="M20" s="6" t="s">
        <v>117</v>
      </c>
      <c r="N20" s="6"/>
      <c r="O20" s="6"/>
      <c r="P20" s="6"/>
      <c r="Q20" s="6" t="s">
        <v>176</v>
      </c>
      <c r="R20" s="6"/>
      <c r="S20" s="6"/>
      <c r="T20" s="6" t="s">
        <v>87</v>
      </c>
      <c r="V20" s="6"/>
      <c r="W20" s="6" t="s">
        <v>100</v>
      </c>
      <c r="X20" s="25" t="s">
        <v>117</v>
      </c>
      <c r="Y20" s="6"/>
      <c r="Z20" s="6"/>
      <c r="AA20" s="6"/>
      <c r="AB20" s="25" t="s">
        <v>217</v>
      </c>
      <c r="AC20" s="6"/>
      <c r="AD20" s="6"/>
      <c r="AE20" s="6" t="s">
        <v>87</v>
      </c>
      <c r="AG20" s="26"/>
      <c r="AH20" s="6"/>
      <c r="AI20" s="26"/>
      <c r="AJ20" s="26"/>
      <c r="AK20" s="26"/>
      <c r="AL20" s="26"/>
      <c r="AM20" s="26" t="s">
        <v>214</v>
      </c>
      <c r="AN20" s="26"/>
      <c r="AO20" s="26"/>
      <c r="AP20" s="26" t="s">
        <v>87</v>
      </c>
    </row>
    <row r="21" spans="11:42" x14ac:dyDescent="0.25">
      <c r="K21" s="6"/>
      <c r="L21" s="6"/>
      <c r="M21" s="6"/>
      <c r="N21" s="6"/>
      <c r="O21" s="6"/>
      <c r="P21" s="6"/>
      <c r="Q21" s="6" t="s">
        <v>163</v>
      </c>
      <c r="R21" s="6"/>
      <c r="S21" s="6"/>
      <c r="T21" s="6"/>
      <c r="V21" s="6"/>
      <c r="W21" s="6"/>
      <c r="X21" s="6"/>
      <c r="Y21" s="6"/>
      <c r="Z21" s="6"/>
      <c r="AA21" s="6"/>
      <c r="AB21" s="25" t="s">
        <v>214</v>
      </c>
      <c r="AC21" s="6"/>
      <c r="AD21" s="6"/>
      <c r="AE21" s="6"/>
      <c r="AG21" s="26"/>
      <c r="AH21" s="26"/>
      <c r="AI21" s="26"/>
      <c r="AJ21" s="26"/>
      <c r="AK21" s="26"/>
      <c r="AL21" s="26"/>
      <c r="AM21" s="25" t="s">
        <v>210</v>
      </c>
      <c r="AN21" s="26"/>
      <c r="AO21" s="26"/>
      <c r="AP21" s="26"/>
    </row>
    <row r="22" spans="11:42" x14ac:dyDescent="0.25">
      <c r="K22" s="6"/>
      <c r="L22" s="6"/>
      <c r="M22" s="6"/>
      <c r="N22" s="6"/>
      <c r="O22" s="6"/>
      <c r="P22" s="6"/>
      <c r="Q22" s="6" t="s">
        <v>177</v>
      </c>
      <c r="R22" s="6"/>
      <c r="S22" s="6"/>
      <c r="T22" s="6"/>
      <c r="V22" s="6"/>
      <c r="W22" s="6"/>
      <c r="X22" s="6"/>
      <c r="Y22" s="6"/>
      <c r="Z22" s="6"/>
      <c r="AA22" s="6"/>
      <c r="AB22" s="25" t="s">
        <v>218</v>
      </c>
      <c r="AC22" s="6"/>
      <c r="AD22" s="6"/>
      <c r="AE22" s="6"/>
      <c r="AG22" s="26"/>
      <c r="AH22" s="26"/>
      <c r="AI22" s="26"/>
      <c r="AJ22" s="26"/>
      <c r="AK22" s="26"/>
      <c r="AL22" s="26"/>
      <c r="AM22" s="26" t="s">
        <v>178</v>
      </c>
      <c r="AN22" s="26"/>
      <c r="AO22" s="26"/>
      <c r="AP22" s="26"/>
    </row>
    <row r="23" spans="11:42" x14ac:dyDescent="0.25">
      <c r="K23" s="6"/>
      <c r="L23" s="6"/>
      <c r="M23" s="6"/>
      <c r="N23" s="6"/>
      <c r="O23" s="6"/>
      <c r="P23" s="6"/>
      <c r="Q23" s="6" t="s">
        <v>178</v>
      </c>
      <c r="R23" s="6"/>
      <c r="S23" s="6"/>
      <c r="T23" s="6"/>
      <c r="V23" s="6"/>
      <c r="W23" s="6"/>
      <c r="X23" s="6"/>
      <c r="Y23" s="6"/>
      <c r="Z23" s="6"/>
      <c r="AA23" s="6"/>
      <c r="AB23" s="6" t="s">
        <v>178</v>
      </c>
      <c r="AC23" s="6"/>
      <c r="AD23" s="6"/>
      <c r="AE23" s="6"/>
      <c r="AG23" s="26"/>
      <c r="AH23" s="26"/>
      <c r="AI23" s="26"/>
      <c r="AJ23" s="26"/>
      <c r="AK23" s="26"/>
      <c r="AL23" s="26"/>
      <c r="AM23" s="6"/>
      <c r="AN23" s="26"/>
      <c r="AO23" s="26"/>
      <c r="AP23" s="26"/>
    </row>
  </sheetData>
  <mergeCells count="6">
    <mergeCell ref="AR1:BA1"/>
    <mergeCell ref="A1:D1"/>
    <mergeCell ref="F1:I1"/>
    <mergeCell ref="K1:T1"/>
    <mergeCell ref="V1:AE1"/>
    <mergeCell ref="AG1:A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zoomScale="90" zoomScaleNormal="90" workbookViewId="0">
      <selection activeCell="A4" sqref="A4:XFD4"/>
    </sheetView>
  </sheetViews>
  <sheetFormatPr defaultRowHeight="15" x14ac:dyDescent="0.25"/>
  <cols>
    <col min="1" max="1" width="4.7109375" style="35" customWidth="1"/>
    <col min="2" max="2" width="15.85546875" customWidth="1"/>
    <col min="14" max="14" width="14.140625" customWidth="1"/>
    <col min="15" max="15" width="15.5703125" customWidth="1"/>
    <col min="18" max="18" width="14.7109375" customWidth="1"/>
    <col min="31" max="31" width="16.28515625" customWidth="1"/>
  </cols>
  <sheetData>
    <row r="1" spans="1:42" x14ac:dyDescent="0.25">
      <c r="A1" s="99" t="s">
        <v>241</v>
      </c>
      <c r="B1" s="97" t="s">
        <v>242</v>
      </c>
      <c r="C1" s="99" t="s">
        <v>243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100" t="s">
        <v>244</v>
      </c>
      <c r="O1" s="100" t="s">
        <v>255</v>
      </c>
      <c r="R1" s="97" t="s">
        <v>242</v>
      </c>
      <c r="S1" s="101" t="s">
        <v>256</v>
      </c>
      <c r="T1" s="102"/>
      <c r="U1" s="102"/>
      <c r="V1" s="102"/>
      <c r="W1" s="102"/>
      <c r="X1" s="102"/>
      <c r="Y1" s="102"/>
      <c r="Z1" s="102"/>
      <c r="AA1" s="102"/>
      <c r="AB1" s="103"/>
      <c r="AC1" s="40"/>
      <c r="AD1" s="37"/>
      <c r="AE1" s="99" t="s">
        <v>257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</row>
    <row r="2" spans="1:42" x14ac:dyDescent="0.25">
      <c r="A2" s="99"/>
      <c r="B2" s="97"/>
      <c r="C2" s="31" t="s">
        <v>245</v>
      </c>
      <c r="D2" s="31" t="s">
        <v>246</v>
      </c>
      <c r="E2" s="31" t="s">
        <v>247</v>
      </c>
      <c r="F2" s="31" t="s">
        <v>248</v>
      </c>
      <c r="G2" s="31" t="s">
        <v>249</v>
      </c>
      <c r="H2" s="31" t="s">
        <v>65</v>
      </c>
      <c r="I2" s="31" t="s">
        <v>250</v>
      </c>
      <c r="J2" s="31" t="s">
        <v>251</v>
      </c>
      <c r="K2" s="31" t="s">
        <v>252</v>
      </c>
      <c r="L2" s="31" t="s">
        <v>253</v>
      </c>
      <c r="M2" s="31" t="s">
        <v>254</v>
      </c>
      <c r="N2" s="100"/>
      <c r="O2" s="100"/>
      <c r="R2" s="97"/>
      <c r="S2" s="31" t="s">
        <v>245</v>
      </c>
      <c r="T2" s="31" t="s">
        <v>246</v>
      </c>
      <c r="U2" s="31" t="s">
        <v>247</v>
      </c>
      <c r="V2" s="31" t="s">
        <v>248</v>
      </c>
      <c r="W2" s="31" t="s">
        <v>249</v>
      </c>
      <c r="X2" s="31" t="s">
        <v>65</v>
      </c>
      <c r="Y2" s="31" t="s">
        <v>250</v>
      </c>
      <c r="Z2" s="31" t="s">
        <v>251</v>
      </c>
      <c r="AA2" s="31" t="s">
        <v>252</v>
      </c>
      <c r="AB2" s="31" t="s">
        <v>253</v>
      </c>
      <c r="AC2" s="39"/>
      <c r="AD2" s="37"/>
      <c r="AE2" s="104" t="s">
        <v>258</v>
      </c>
      <c r="AF2" s="104" t="s">
        <v>254</v>
      </c>
      <c r="AG2" s="104" t="s">
        <v>259</v>
      </c>
      <c r="AH2" s="104"/>
      <c r="AI2" s="104"/>
      <c r="AJ2" s="104"/>
      <c r="AK2" s="104"/>
      <c r="AL2" s="104"/>
      <c r="AM2" s="104"/>
      <c r="AN2" s="104"/>
      <c r="AO2" s="104"/>
      <c r="AP2" s="104"/>
    </row>
    <row r="3" spans="1:42" x14ac:dyDescent="0.25">
      <c r="A3" s="32">
        <v>1</v>
      </c>
      <c r="B3" s="26" t="s">
        <v>72</v>
      </c>
      <c r="C3" s="32">
        <v>1</v>
      </c>
      <c r="D3" s="32"/>
      <c r="E3" s="32"/>
      <c r="F3" s="32"/>
      <c r="G3" s="32"/>
      <c r="H3" s="32"/>
      <c r="I3" s="32"/>
      <c r="J3" s="32"/>
      <c r="K3" s="32"/>
      <c r="L3" s="32"/>
      <c r="M3" s="32">
        <f>SUM(C3:L3)</f>
        <v>1</v>
      </c>
      <c r="N3" s="32">
        <f>LOG(10/M3)</f>
        <v>1</v>
      </c>
      <c r="O3" s="34">
        <f>N3 + 1</f>
        <v>2</v>
      </c>
      <c r="R3" s="26" t="s">
        <v>72</v>
      </c>
      <c r="S3" s="32">
        <f>C3*O3</f>
        <v>2</v>
      </c>
      <c r="T3" s="32">
        <f>D3*O3</f>
        <v>0</v>
      </c>
      <c r="U3" s="32">
        <f>E3*O3</f>
        <v>0</v>
      </c>
      <c r="V3" s="32">
        <f>F3*O3</f>
        <v>0</v>
      </c>
      <c r="W3" s="32">
        <f>G3*O3</f>
        <v>0</v>
      </c>
      <c r="X3" s="32">
        <f>H3*O3</f>
        <v>0</v>
      </c>
      <c r="Y3" s="32">
        <f>I3*O3</f>
        <v>0</v>
      </c>
      <c r="Z3" s="32">
        <f>J3*O3</f>
        <v>0</v>
      </c>
      <c r="AA3" s="32">
        <f>K3*O3</f>
        <v>0</v>
      </c>
      <c r="AB3" s="32">
        <f>L3*O3</f>
        <v>0</v>
      </c>
      <c r="AE3" s="104"/>
      <c r="AF3" s="104"/>
      <c r="AG3" s="31" t="s">
        <v>245</v>
      </c>
      <c r="AH3" s="31" t="s">
        <v>246</v>
      </c>
      <c r="AI3" s="31" t="s">
        <v>247</v>
      </c>
      <c r="AJ3" s="31" t="s">
        <v>248</v>
      </c>
      <c r="AK3" s="31" t="s">
        <v>249</v>
      </c>
      <c r="AL3" s="31" t="s">
        <v>65</v>
      </c>
      <c r="AM3" s="31" t="s">
        <v>250</v>
      </c>
      <c r="AN3" s="31" t="s">
        <v>251</v>
      </c>
      <c r="AO3" s="31" t="s">
        <v>252</v>
      </c>
      <c r="AP3" s="31" t="s">
        <v>253</v>
      </c>
    </row>
    <row r="4" spans="1:42" x14ac:dyDescent="0.25">
      <c r="A4" s="32">
        <f>1+A3</f>
        <v>2</v>
      </c>
      <c r="B4" s="26" t="s">
        <v>73</v>
      </c>
      <c r="C4" s="32">
        <v>1</v>
      </c>
      <c r="D4" s="32"/>
      <c r="E4" s="32"/>
      <c r="F4" s="32"/>
      <c r="G4" s="32"/>
      <c r="H4" s="32"/>
      <c r="I4" s="32"/>
      <c r="J4" s="32"/>
      <c r="K4" s="32"/>
      <c r="L4" s="32"/>
      <c r="M4" s="32">
        <f t="shared" ref="M4:M66" si="0">SUM(C4:L4)</f>
        <v>1</v>
      </c>
      <c r="N4" s="32">
        <f t="shared" ref="N4:N66" si="1">LOG(10/M4)</f>
        <v>1</v>
      </c>
      <c r="O4" s="34">
        <f t="shared" ref="O4:O66" si="2">N4 + 1</f>
        <v>2</v>
      </c>
      <c r="R4" s="26" t="s">
        <v>73</v>
      </c>
      <c r="S4" s="32">
        <f t="shared" ref="S4:S66" si="3">C4*O4</f>
        <v>2</v>
      </c>
      <c r="T4" s="32">
        <f t="shared" ref="T4:T66" si="4">D4*O4</f>
        <v>0</v>
      </c>
      <c r="U4" s="32">
        <f t="shared" ref="U4:U66" si="5">E4*O4</f>
        <v>0</v>
      </c>
      <c r="V4" s="32">
        <f t="shared" ref="V4:V66" si="6">F4*O4</f>
        <v>0</v>
      </c>
      <c r="W4" s="32">
        <f t="shared" ref="W4:W66" si="7">G4*O4</f>
        <v>0</v>
      </c>
      <c r="X4" s="32">
        <f t="shared" ref="X4:X65" si="8">H4*O4</f>
        <v>0</v>
      </c>
      <c r="Y4" s="32">
        <f t="shared" ref="Y4:Y66" si="9">I4*O4</f>
        <v>0</v>
      </c>
      <c r="Z4" s="32">
        <f t="shared" ref="Z4:Z66" si="10">J4*O4</f>
        <v>0</v>
      </c>
      <c r="AA4" s="32">
        <f t="shared" ref="AA4:AA66" si="11">K4*O4</f>
        <v>0</v>
      </c>
      <c r="AB4" s="32">
        <f t="shared" ref="AB4:AB66" si="12">L4*O4</f>
        <v>0</v>
      </c>
      <c r="AE4" s="26" t="s">
        <v>209</v>
      </c>
      <c r="AF4" s="32">
        <v>2</v>
      </c>
      <c r="AG4" s="32">
        <f>C5*O5</f>
        <v>1.6989700043360187</v>
      </c>
      <c r="AH4" s="32">
        <f>D5*O5</f>
        <v>0</v>
      </c>
      <c r="AI4" s="32">
        <f>E5*O5</f>
        <v>0</v>
      </c>
      <c r="AJ4" s="32">
        <f>F5*O5</f>
        <v>1.6989700043360187</v>
      </c>
      <c r="AK4" s="32">
        <f>G5*O5</f>
        <v>0</v>
      </c>
      <c r="AL4" s="32">
        <f>H5*O5</f>
        <v>0</v>
      </c>
      <c r="AM4" s="32">
        <f>I5*O5</f>
        <v>0</v>
      </c>
      <c r="AN4" s="32">
        <f>J5*O5</f>
        <v>0</v>
      </c>
      <c r="AO4" s="32">
        <f>K5*O5</f>
        <v>0</v>
      </c>
      <c r="AP4" s="32">
        <f>L5*O5</f>
        <v>0</v>
      </c>
    </row>
    <row r="5" spans="1:42" x14ac:dyDescent="0.25">
      <c r="A5" s="32">
        <f t="shared" ref="A5:A66" si="13">1+A4</f>
        <v>3</v>
      </c>
      <c r="B5" s="26" t="s">
        <v>209</v>
      </c>
      <c r="C5" s="32">
        <v>1</v>
      </c>
      <c r="D5" s="32"/>
      <c r="E5" s="32"/>
      <c r="F5" s="32">
        <v>1</v>
      </c>
      <c r="G5" s="32"/>
      <c r="H5" s="32"/>
      <c r="I5" s="32"/>
      <c r="J5" s="32"/>
      <c r="K5" s="32"/>
      <c r="L5" s="32"/>
      <c r="M5" s="32">
        <f t="shared" si="0"/>
        <v>2</v>
      </c>
      <c r="N5" s="32">
        <f t="shared" si="1"/>
        <v>0.69897000433601886</v>
      </c>
      <c r="O5" s="34">
        <f t="shared" si="2"/>
        <v>1.6989700043360187</v>
      </c>
      <c r="R5" s="26" t="s">
        <v>209</v>
      </c>
      <c r="S5" s="32">
        <f>C5*O5</f>
        <v>1.6989700043360187</v>
      </c>
      <c r="T5" s="32">
        <f t="shared" si="4"/>
        <v>0</v>
      </c>
      <c r="U5" s="32">
        <f t="shared" si="5"/>
        <v>0</v>
      </c>
      <c r="V5" s="32">
        <f t="shared" si="6"/>
        <v>1.6989700043360187</v>
      </c>
      <c r="W5" s="32">
        <f t="shared" si="7"/>
        <v>0</v>
      </c>
      <c r="X5" s="32">
        <f t="shared" si="8"/>
        <v>0</v>
      </c>
      <c r="Y5" s="32">
        <f t="shared" si="9"/>
        <v>0</v>
      </c>
      <c r="Z5" s="32">
        <f t="shared" si="10"/>
        <v>0</v>
      </c>
      <c r="AA5" s="32">
        <f t="shared" si="11"/>
        <v>0</v>
      </c>
      <c r="AB5" s="32">
        <f t="shared" si="12"/>
        <v>0</v>
      </c>
      <c r="AE5" s="26" t="s">
        <v>87</v>
      </c>
      <c r="AF5" s="32">
        <v>5</v>
      </c>
      <c r="AG5" s="41">
        <v>0</v>
      </c>
      <c r="AH5" s="41">
        <v>1.3010299999999999</v>
      </c>
      <c r="AI5" s="41">
        <v>1.3010299999999999</v>
      </c>
      <c r="AJ5" s="41">
        <v>0</v>
      </c>
      <c r="AK5" s="41">
        <v>0</v>
      </c>
      <c r="AL5" s="41">
        <v>1.3010299999999999</v>
      </c>
      <c r="AM5" s="41">
        <v>1.3010299999999999</v>
      </c>
      <c r="AN5" s="41">
        <v>0</v>
      </c>
      <c r="AO5" s="41">
        <v>0</v>
      </c>
      <c r="AP5" s="41">
        <v>1.3010299999999999</v>
      </c>
    </row>
    <row r="6" spans="1:42" x14ac:dyDescent="0.25">
      <c r="A6" s="32">
        <f t="shared" si="13"/>
        <v>4</v>
      </c>
      <c r="B6" s="26" t="s">
        <v>77</v>
      </c>
      <c r="C6" s="32">
        <v>1</v>
      </c>
      <c r="D6" s="32"/>
      <c r="E6" s="32"/>
      <c r="F6" s="32"/>
      <c r="G6" s="32"/>
      <c r="H6" s="32"/>
      <c r="I6" s="32"/>
      <c r="J6" s="32"/>
      <c r="K6" s="32"/>
      <c r="L6" s="32"/>
      <c r="M6" s="32">
        <f t="shared" si="0"/>
        <v>1</v>
      </c>
      <c r="N6" s="32">
        <f t="shared" si="1"/>
        <v>1</v>
      </c>
      <c r="O6" s="34">
        <f t="shared" si="2"/>
        <v>2</v>
      </c>
      <c r="R6" s="26" t="s">
        <v>77</v>
      </c>
      <c r="S6" s="32">
        <f t="shared" si="3"/>
        <v>2</v>
      </c>
      <c r="T6" s="32">
        <f t="shared" si="4"/>
        <v>0</v>
      </c>
      <c r="U6" s="32">
        <f t="shared" si="5"/>
        <v>0</v>
      </c>
      <c r="V6" s="32">
        <f t="shared" si="6"/>
        <v>0</v>
      </c>
      <c r="W6" s="32">
        <f t="shared" si="7"/>
        <v>0</v>
      </c>
      <c r="X6" s="32">
        <f t="shared" si="8"/>
        <v>0</v>
      </c>
      <c r="Y6" s="32">
        <f t="shared" si="9"/>
        <v>0</v>
      </c>
      <c r="Z6" s="32">
        <f t="shared" si="10"/>
        <v>0</v>
      </c>
      <c r="AA6" s="32">
        <f t="shared" si="11"/>
        <v>0</v>
      </c>
      <c r="AB6" s="32">
        <f t="shared" si="12"/>
        <v>0</v>
      </c>
      <c r="AE6" s="26" t="s">
        <v>147</v>
      </c>
      <c r="AF6" s="32">
        <v>2</v>
      </c>
      <c r="AG6" s="41">
        <v>0</v>
      </c>
      <c r="AH6" s="41">
        <v>0</v>
      </c>
      <c r="AI6" s="41">
        <v>0</v>
      </c>
      <c r="AJ6" s="41">
        <v>0</v>
      </c>
      <c r="AK6" s="41">
        <v>0</v>
      </c>
      <c r="AL6" s="41">
        <v>1.6989700000000001</v>
      </c>
      <c r="AM6" s="41">
        <v>0</v>
      </c>
      <c r="AN6" s="41">
        <v>0</v>
      </c>
      <c r="AO6" s="41">
        <v>0</v>
      </c>
      <c r="AP6" s="41">
        <v>1.6989700000000001</v>
      </c>
    </row>
    <row r="7" spans="1:42" x14ac:dyDescent="0.25">
      <c r="A7" s="32">
        <f t="shared" si="13"/>
        <v>5</v>
      </c>
      <c r="B7" s="26" t="s">
        <v>78</v>
      </c>
      <c r="C7" s="32">
        <v>1</v>
      </c>
      <c r="D7" s="32"/>
      <c r="E7" s="32"/>
      <c r="F7" s="32"/>
      <c r="G7" s="32"/>
      <c r="H7" s="32"/>
      <c r="I7" s="32"/>
      <c r="J7" s="32"/>
      <c r="K7" s="32"/>
      <c r="L7" s="32"/>
      <c r="M7" s="32">
        <f t="shared" si="0"/>
        <v>1</v>
      </c>
      <c r="N7" s="32">
        <f t="shared" si="1"/>
        <v>1</v>
      </c>
      <c r="O7" s="34">
        <f t="shared" si="2"/>
        <v>2</v>
      </c>
      <c r="R7" s="26" t="s">
        <v>78</v>
      </c>
      <c r="S7" s="32">
        <f t="shared" si="3"/>
        <v>2</v>
      </c>
      <c r="T7" s="32">
        <f t="shared" si="4"/>
        <v>0</v>
      </c>
      <c r="U7" s="32">
        <f t="shared" si="5"/>
        <v>0</v>
      </c>
      <c r="V7" s="32">
        <f t="shared" si="6"/>
        <v>0</v>
      </c>
      <c r="W7" s="32">
        <f t="shared" si="7"/>
        <v>0</v>
      </c>
      <c r="X7" s="32">
        <f t="shared" si="8"/>
        <v>0</v>
      </c>
      <c r="Y7" s="32">
        <f t="shared" si="9"/>
        <v>0</v>
      </c>
      <c r="Z7" s="32">
        <f t="shared" si="10"/>
        <v>0</v>
      </c>
      <c r="AA7" s="32">
        <f t="shared" si="11"/>
        <v>0</v>
      </c>
      <c r="AB7" s="32">
        <f t="shared" si="12"/>
        <v>0</v>
      </c>
      <c r="AE7" s="26" t="s">
        <v>234</v>
      </c>
      <c r="AF7" s="32">
        <v>2</v>
      </c>
      <c r="AG7" s="41">
        <v>0</v>
      </c>
      <c r="AH7" s="41">
        <v>0</v>
      </c>
      <c r="AI7" s="41">
        <v>0</v>
      </c>
      <c r="AJ7" s="41">
        <v>0</v>
      </c>
      <c r="AK7" s="41">
        <v>0</v>
      </c>
      <c r="AL7" s="41">
        <v>1.6989700000000001</v>
      </c>
      <c r="AM7" s="41">
        <v>1.6989700000000001</v>
      </c>
      <c r="AN7" s="41">
        <v>0</v>
      </c>
      <c r="AO7" s="41">
        <v>0</v>
      </c>
      <c r="AP7" s="41">
        <v>0</v>
      </c>
    </row>
    <row r="8" spans="1:42" x14ac:dyDescent="0.25">
      <c r="A8" s="32">
        <f t="shared" si="13"/>
        <v>6</v>
      </c>
      <c r="B8" s="26" t="s">
        <v>223</v>
      </c>
      <c r="C8" s="32"/>
      <c r="D8" s="32">
        <v>1</v>
      </c>
      <c r="E8" s="32"/>
      <c r="F8" s="32"/>
      <c r="G8" s="32"/>
      <c r="H8" s="32"/>
      <c r="I8" s="32"/>
      <c r="J8" s="32"/>
      <c r="K8" s="32"/>
      <c r="L8" s="32"/>
      <c r="M8" s="32">
        <f t="shared" si="0"/>
        <v>1</v>
      </c>
      <c r="N8" s="32">
        <f t="shared" si="1"/>
        <v>1</v>
      </c>
      <c r="O8" s="34">
        <f t="shared" si="2"/>
        <v>2</v>
      </c>
      <c r="R8" s="26" t="s">
        <v>223</v>
      </c>
      <c r="S8" s="32">
        <f t="shared" si="3"/>
        <v>0</v>
      </c>
      <c r="T8" s="32">
        <f t="shared" si="4"/>
        <v>2</v>
      </c>
      <c r="U8" s="32">
        <f t="shared" si="5"/>
        <v>0</v>
      </c>
      <c r="V8" s="32">
        <f t="shared" si="6"/>
        <v>0</v>
      </c>
      <c r="W8" s="32">
        <f t="shared" si="7"/>
        <v>0</v>
      </c>
      <c r="X8" s="32">
        <f t="shared" si="8"/>
        <v>0</v>
      </c>
      <c r="Y8" s="32">
        <f t="shared" si="9"/>
        <v>0</v>
      </c>
      <c r="Z8" s="32">
        <f t="shared" si="10"/>
        <v>0</v>
      </c>
      <c r="AA8" s="32">
        <f t="shared" si="11"/>
        <v>0</v>
      </c>
      <c r="AB8" s="32">
        <f t="shared" si="12"/>
        <v>0</v>
      </c>
      <c r="AE8" s="26" t="s">
        <v>149</v>
      </c>
      <c r="AF8" s="32">
        <v>2</v>
      </c>
      <c r="AG8" s="41">
        <v>0</v>
      </c>
      <c r="AH8" s="41">
        <v>0</v>
      </c>
      <c r="AI8" s="41">
        <v>0</v>
      </c>
      <c r="AJ8" s="41">
        <v>0</v>
      </c>
      <c r="AK8" s="41">
        <v>0</v>
      </c>
      <c r="AL8" s="41">
        <v>1.6989700000000001</v>
      </c>
      <c r="AM8" s="41">
        <v>1.6989700000000001</v>
      </c>
      <c r="AN8" s="41">
        <v>0</v>
      </c>
      <c r="AO8" s="41">
        <v>0</v>
      </c>
      <c r="AP8" s="41">
        <v>0</v>
      </c>
    </row>
    <row r="9" spans="1:42" x14ac:dyDescent="0.25">
      <c r="A9" s="32">
        <f t="shared" si="13"/>
        <v>7</v>
      </c>
      <c r="B9" s="26" t="s">
        <v>87</v>
      </c>
      <c r="C9" s="32"/>
      <c r="D9" s="32">
        <v>1</v>
      </c>
      <c r="E9" s="32">
        <v>1</v>
      </c>
      <c r="F9" s="32"/>
      <c r="G9" s="32"/>
      <c r="H9" s="32">
        <v>1</v>
      </c>
      <c r="I9" s="32">
        <v>1</v>
      </c>
      <c r="J9" s="32"/>
      <c r="K9" s="32"/>
      <c r="L9" s="32">
        <v>1</v>
      </c>
      <c r="M9" s="32">
        <f t="shared" si="0"/>
        <v>5</v>
      </c>
      <c r="N9" s="32">
        <f t="shared" si="1"/>
        <v>0.3010299956639812</v>
      </c>
      <c r="O9" s="34">
        <f t="shared" si="2"/>
        <v>1.3010299956639813</v>
      </c>
      <c r="R9" s="26" t="s">
        <v>87</v>
      </c>
      <c r="S9" s="32">
        <f t="shared" si="3"/>
        <v>0</v>
      </c>
      <c r="T9" s="32">
        <f t="shared" si="4"/>
        <v>1.3010299956639813</v>
      </c>
      <c r="U9" s="32">
        <f t="shared" si="5"/>
        <v>1.3010299956639813</v>
      </c>
      <c r="V9" s="32">
        <f t="shared" si="6"/>
        <v>0</v>
      </c>
      <c r="W9" s="32">
        <f t="shared" si="7"/>
        <v>0</v>
      </c>
      <c r="X9" s="32">
        <f t="shared" si="8"/>
        <v>1.3010299956639813</v>
      </c>
      <c r="Y9" s="32">
        <f t="shared" si="9"/>
        <v>1.3010299956639813</v>
      </c>
      <c r="Z9" s="32">
        <f t="shared" si="10"/>
        <v>0</v>
      </c>
      <c r="AA9" s="32">
        <f t="shared" si="11"/>
        <v>0</v>
      </c>
      <c r="AB9" s="32">
        <f t="shared" si="12"/>
        <v>1.3010299956639813</v>
      </c>
      <c r="AE9" s="26" t="s">
        <v>155</v>
      </c>
      <c r="AF9" s="32">
        <v>2</v>
      </c>
      <c r="AG9" s="41">
        <v>0</v>
      </c>
      <c r="AH9" s="41">
        <v>0</v>
      </c>
      <c r="AI9" s="41">
        <v>0</v>
      </c>
      <c r="AJ9" s="41">
        <v>0</v>
      </c>
      <c r="AK9" s="41">
        <v>0</v>
      </c>
      <c r="AL9" s="41">
        <v>1.6989700000000001</v>
      </c>
      <c r="AM9" s="41">
        <v>1.6989700000000001</v>
      </c>
      <c r="AN9" s="41">
        <v>0</v>
      </c>
      <c r="AO9" s="41">
        <v>0</v>
      </c>
      <c r="AP9" s="41">
        <v>0</v>
      </c>
    </row>
    <row r="10" spans="1:42" x14ac:dyDescent="0.25">
      <c r="A10" s="32">
        <f t="shared" si="13"/>
        <v>8</v>
      </c>
      <c r="B10" s="26" t="s">
        <v>93</v>
      </c>
      <c r="C10" s="32"/>
      <c r="D10" s="32">
        <v>1</v>
      </c>
      <c r="E10" s="32"/>
      <c r="F10" s="32"/>
      <c r="G10" s="32"/>
      <c r="H10" s="32"/>
      <c r="I10" s="32"/>
      <c r="J10" s="32"/>
      <c r="K10" s="32"/>
      <c r="L10" s="32"/>
      <c r="M10" s="32">
        <f t="shared" si="0"/>
        <v>1</v>
      </c>
      <c r="N10" s="32">
        <f t="shared" si="1"/>
        <v>1</v>
      </c>
      <c r="O10" s="34">
        <f t="shared" si="2"/>
        <v>2</v>
      </c>
      <c r="R10" s="26" t="s">
        <v>93</v>
      </c>
      <c r="S10" s="32">
        <f t="shared" si="3"/>
        <v>0</v>
      </c>
      <c r="T10" s="32">
        <f t="shared" si="4"/>
        <v>2</v>
      </c>
      <c r="U10" s="32">
        <f t="shared" si="5"/>
        <v>0</v>
      </c>
      <c r="V10" s="32">
        <f t="shared" si="6"/>
        <v>0</v>
      </c>
      <c r="W10" s="32">
        <f t="shared" si="7"/>
        <v>0</v>
      </c>
      <c r="X10" s="32">
        <f t="shared" si="8"/>
        <v>0</v>
      </c>
      <c r="Y10" s="32">
        <f t="shared" si="9"/>
        <v>0</v>
      </c>
      <c r="Z10" s="32">
        <f t="shared" si="10"/>
        <v>0</v>
      </c>
      <c r="AA10" s="32">
        <f t="shared" si="11"/>
        <v>0</v>
      </c>
      <c r="AB10" s="32">
        <f t="shared" si="12"/>
        <v>0</v>
      </c>
    </row>
    <row r="11" spans="1:42" x14ac:dyDescent="0.25">
      <c r="A11" s="32">
        <f t="shared" si="13"/>
        <v>9</v>
      </c>
      <c r="B11" s="26" t="s">
        <v>94</v>
      </c>
      <c r="C11" s="32"/>
      <c r="D11" s="32">
        <v>1</v>
      </c>
      <c r="E11" s="32"/>
      <c r="F11" s="32"/>
      <c r="G11" s="32"/>
      <c r="H11" s="32"/>
      <c r="I11" s="32"/>
      <c r="J11" s="32"/>
      <c r="K11" s="32"/>
      <c r="L11" s="32"/>
      <c r="M11" s="32">
        <f t="shared" si="0"/>
        <v>1</v>
      </c>
      <c r="N11" s="32">
        <f t="shared" si="1"/>
        <v>1</v>
      </c>
      <c r="O11" s="34">
        <f t="shared" si="2"/>
        <v>2</v>
      </c>
      <c r="R11" s="26" t="s">
        <v>94</v>
      </c>
      <c r="S11" s="32">
        <f t="shared" si="3"/>
        <v>0</v>
      </c>
      <c r="T11" s="32">
        <f t="shared" si="4"/>
        <v>2</v>
      </c>
      <c r="U11" s="32">
        <f t="shared" si="5"/>
        <v>0</v>
      </c>
      <c r="V11" s="32">
        <f t="shared" si="6"/>
        <v>0</v>
      </c>
      <c r="W11" s="32">
        <f t="shared" si="7"/>
        <v>0</v>
      </c>
      <c r="X11" s="32">
        <f t="shared" si="8"/>
        <v>0</v>
      </c>
      <c r="Y11" s="32">
        <f t="shared" si="9"/>
        <v>0</v>
      </c>
      <c r="Z11" s="32">
        <f t="shared" si="10"/>
        <v>0</v>
      </c>
      <c r="AA11" s="32">
        <f t="shared" si="11"/>
        <v>0</v>
      </c>
      <c r="AB11" s="32">
        <f t="shared" si="12"/>
        <v>0</v>
      </c>
    </row>
    <row r="12" spans="1:42" x14ac:dyDescent="0.25">
      <c r="A12" s="32">
        <f t="shared" si="13"/>
        <v>10</v>
      </c>
      <c r="B12" s="26" t="s">
        <v>97</v>
      </c>
      <c r="C12" s="32"/>
      <c r="D12" s="32">
        <v>1</v>
      </c>
      <c r="E12" s="32"/>
      <c r="F12" s="32"/>
      <c r="G12" s="32"/>
      <c r="H12" s="32"/>
      <c r="I12" s="32"/>
      <c r="J12" s="32"/>
      <c r="K12" s="32"/>
      <c r="L12" s="32"/>
      <c r="M12" s="32">
        <f t="shared" si="0"/>
        <v>1</v>
      </c>
      <c r="N12" s="32">
        <f t="shared" si="1"/>
        <v>1</v>
      </c>
      <c r="O12" s="34">
        <f t="shared" si="2"/>
        <v>2</v>
      </c>
      <c r="R12" s="26" t="s">
        <v>97</v>
      </c>
      <c r="S12" s="32">
        <f t="shared" si="3"/>
        <v>0</v>
      </c>
      <c r="T12" s="32">
        <f t="shared" si="4"/>
        <v>2</v>
      </c>
      <c r="U12" s="32">
        <f t="shared" si="5"/>
        <v>0</v>
      </c>
      <c r="V12" s="32">
        <f t="shared" si="6"/>
        <v>0</v>
      </c>
      <c r="W12" s="32">
        <f t="shared" si="7"/>
        <v>0</v>
      </c>
      <c r="X12" s="32">
        <f t="shared" si="8"/>
        <v>0</v>
      </c>
      <c r="Y12" s="32">
        <f t="shared" si="9"/>
        <v>0</v>
      </c>
      <c r="Z12" s="32">
        <f t="shared" si="10"/>
        <v>0</v>
      </c>
      <c r="AA12" s="32">
        <f t="shared" si="11"/>
        <v>0</v>
      </c>
      <c r="AB12" s="32">
        <f t="shared" si="12"/>
        <v>0</v>
      </c>
      <c r="AE12" s="98" t="s">
        <v>276</v>
      </c>
      <c r="AF12" s="98"/>
      <c r="AG12" s="98"/>
    </row>
    <row r="13" spans="1:42" x14ac:dyDescent="0.25">
      <c r="A13" s="32">
        <f t="shared" si="13"/>
        <v>11</v>
      </c>
      <c r="B13" s="26" t="s">
        <v>98</v>
      </c>
      <c r="C13" s="32"/>
      <c r="D13" s="32">
        <v>1</v>
      </c>
      <c r="E13" s="32"/>
      <c r="F13" s="32"/>
      <c r="G13" s="32"/>
      <c r="H13" s="32"/>
      <c r="I13" s="32"/>
      <c r="J13" s="32"/>
      <c r="K13" s="32"/>
      <c r="L13" s="32"/>
      <c r="M13" s="32">
        <f t="shared" si="0"/>
        <v>1</v>
      </c>
      <c r="N13" s="32">
        <f t="shared" si="1"/>
        <v>1</v>
      </c>
      <c r="O13" s="34">
        <f t="shared" si="2"/>
        <v>2</v>
      </c>
      <c r="R13" s="26" t="s">
        <v>98</v>
      </c>
      <c r="S13" s="32">
        <f t="shared" si="3"/>
        <v>0</v>
      </c>
      <c r="T13" s="32">
        <f t="shared" si="4"/>
        <v>2</v>
      </c>
      <c r="U13" s="32">
        <f t="shared" si="5"/>
        <v>0</v>
      </c>
      <c r="V13" s="32">
        <f t="shared" si="6"/>
        <v>0</v>
      </c>
      <c r="W13" s="32">
        <f t="shared" si="7"/>
        <v>0</v>
      </c>
      <c r="X13" s="32">
        <f t="shared" si="8"/>
        <v>0</v>
      </c>
      <c r="Y13" s="32">
        <f t="shared" si="9"/>
        <v>0</v>
      </c>
      <c r="Z13" s="32">
        <f t="shared" si="10"/>
        <v>0</v>
      </c>
      <c r="AA13" s="32">
        <f t="shared" si="11"/>
        <v>0</v>
      </c>
      <c r="AB13" s="32">
        <f t="shared" si="12"/>
        <v>0</v>
      </c>
      <c r="AE13" s="98"/>
      <c r="AF13" s="98"/>
      <c r="AG13" s="98"/>
    </row>
    <row r="14" spans="1:42" x14ac:dyDescent="0.25">
      <c r="A14" s="32">
        <f t="shared" si="13"/>
        <v>12</v>
      </c>
      <c r="B14" s="26" t="s">
        <v>224</v>
      </c>
      <c r="C14" s="32"/>
      <c r="D14" s="32">
        <v>1</v>
      </c>
      <c r="E14" s="32"/>
      <c r="F14" s="32"/>
      <c r="G14" s="32"/>
      <c r="H14" s="32"/>
      <c r="I14" s="32"/>
      <c r="J14" s="32"/>
      <c r="K14" s="32"/>
      <c r="L14" s="32"/>
      <c r="M14" s="32">
        <f t="shared" si="0"/>
        <v>1</v>
      </c>
      <c r="N14" s="32">
        <f t="shared" si="1"/>
        <v>1</v>
      </c>
      <c r="O14" s="34">
        <f t="shared" si="2"/>
        <v>2</v>
      </c>
      <c r="R14" s="26" t="s">
        <v>224</v>
      </c>
      <c r="S14" s="32">
        <f t="shared" si="3"/>
        <v>0</v>
      </c>
      <c r="T14" s="32">
        <f t="shared" si="4"/>
        <v>2</v>
      </c>
      <c r="U14" s="32">
        <f t="shared" si="5"/>
        <v>0</v>
      </c>
      <c r="V14" s="32">
        <f t="shared" si="6"/>
        <v>0</v>
      </c>
      <c r="W14" s="32">
        <f t="shared" si="7"/>
        <v>0</v>
      </c>
      <c r="X14" s="32">
        <f t="shared" si="8"/>
        <v>0</v>
      </c>
      <c r="Y14" s="32">
        <f t="shared" si="9"/>
        <v>0</v>
      </c>
      <c r="Z14" s="32">
        <f t="shared" si="10"/>
        <v>0</v>
      </c>
      <c r="AA14" s="32">
        <f t="shared" si="11"/>
        <v>0</v>
      </c>
      <c r="AB14" s="32">
        <f t="shared" si="12"/>
        <v>0</v>
      </c>
    </row>
    <row r="15" spans="1:42" x14ac:dyDescent="0.25">
      <c r="A15" s="32">
        <f t="shared" si="13"/>
        <v>13</v>
      </c>
      <c r="B15" s="26" t="s">
        <v>100</v>
      </c>
      <c r="C15" s="32"/>
      <c r="D15" s="32">
        <v>1</v>
      </c>
      <c r="E15" s="32"/>
      <c r="F15" s="32"/>
      <c r="G15" s="32"/>
      <c r="H15" s="32"/>
      <c r="I15" s="32"/>
      <c r="J15" s="32"/>
      <c r="K15" s="32"/>
      <c r="L15" s="32"/>
      <c r="M15" s="32">
        <f t="shared" si="0"/>
        <v>1</v>
      </c>
      <c r="N15" s="32">
        <f t="shared" si="1"/>
        <v>1</v>
      </c>
      <c r="O15" s="34">
        <f t="shared" si="2"/>
        <v>2</v>
      </c>
      <c r="R15" s="26" t="s">
        <v>100</v>
      </c>
      <c r="S15" s="32">
        <f t="shared" si="3"/>
        <v>0</v>
      </c>
      <c r="T15" s="32">
        <f t="shared" si="4"/>
        <v>2</v>
      </c>
      <c r="U15" s="32">
        <f t="shared" si="5"/>
        <v>0</v>
      </c>
      <c r="V15" s="32">
        <f t="shared" si="6"/>
        <v>0</v>
      </c>
      <c r="W15" s="32">
        <f t="shared" si="7"/>
        <v>0</v>
      </c>
      <c r="X15" s="32">
        <f t="shared" si="8"/>
        <v>0</v>
      </c>
      <c r="Y15" s="32">
        <f t="shared" si="9"/>
        <v>0</v>
      </c>
      <c r="Z15" s="32">
        <f t="shared" si="10"/>
        <v>0</v>
      </c>
      <c r="AA15" s="32">
        <f t="shared" si="11"/>
        <v>0</v>
      </c>
      <c r="AB15" s="32">
        <f t="shared" si="12"/>
        <v>0</v>
      </c>
    </row>
    <row r="16" spans="1:42" ht="15.75" x14ac:dyDescent="0.25">
      <c r="A16" s="32">
        <f t="shared" si="13"/>
        <v>14</v>
      </c>
      <c r="B16" s="27" t="s">
        <v>101</v>
      </c>
      <c r="C16" s="32"/>
      <c r="D16" s="32"/>
      <c r="E16" s="32">
        <v>1</v>
      </c>
      <c r="F16" s="32"/>
      <c r="G16" s="32"/>
      <c r="H16" s="32"/>
      <c r="I16" s="32"/>
      <c r="J16" s="32"/>
      <c r="K16" s="32"/>
      <c r="L16" s="32"/>
      <c r="M16" s="32">
        <f t="shared" si="0"/>
        <v>1</v>
      </c>
      <c r="N16" s="32">
        <f t="shared" si="1"/>
        <v>1</v>
      </c>
      <c r="O16" s="34">
        <f t="shared" si="2"/>
        <v>2</v>
      </c>
      <c r="R16" s="27" t="s">
        <v>101</v>
      </c>
      <c r="S16" s="32">
        <f t="shared" si="3"/>
        <v>0</v>
      </c>
      <c r="T16" s="32">
        <f t="shared" si="4"/>
        <v>0</v>
      </c>
      <c r="U16" s="32">
        <f t="shared" si="5"/>
        <v>2</v>
      </c>
      <c r="V16" s="32">
        <f t="shared" si="6"/>
        <v>0</v>
      </c>
      <c r="W16" s="32">
        <f t="shared" si="7"/>
        <v>0</v>
      </c>
      <c r="X16" s="32">
        <f t="shared" si="8"/>
        <v>0</v>
      </c>
      <c r="Y16" s="32">
        <f t="shared" si="9"/>
        <v>0</v>
      </c>
      <c r="Z16" s="32">
        <f t="shared" si="10"/>
        <v>0</v>
      </c>
      <c r="AA16" s="32">
        <f t="shared" si="11"/>
        <v>0</v>
      </c>
      <c r="AB16" s="32">
        <f t="shared" si="12"/>
        <v>0</v>
      </c>
    </row>
    <row r="17" spans="1:28" x14ac:dyDescent="0.25">
      <c r="A17" s="32">
        <f t="shared" si="13"/>
        <v>15</v>
      </c>
      <c r="B17" s="26" t="s">
        <v>102</v>
      </c>
      <c r="C17" s="32"/>
      <c r="D17" s="32"/>
      <c r="E17" s="32">
        <v>1</v>
      </c>
      <c r="F17" s="32"/>
      <c r="G17" s="32"/>
      <c r="H17" s="32"/>
      <c r="I17" s="32"/>
      <c r="J17" s="32"/>
      <c r="K17" s="32"/>
      <c r="L17" s="32"/>
      <c r="M17" s="32">
        <f t="shared" si="0"/>
        <v>1</v>
      </c>
      <c r="N17" s="32">
        <f t="shared" si="1"/>
        <v>1</v>
      </c>
      <c r="O17" s="34">
        <f t="shared" si="2"/>
        <v>2</v>
      </c>
      <c r="R17" s="26" t="s">
        <v>102</v>
      </c>
      <c r="S17" s="32">
        <f t="shared" si="3"/>
        <v>0</v>
      </c>
      <c r="T17" s="32">
        <f t="shared" si="4"/>
        <v>0</v>
      </c>
      <c r="U17" s="32">
        <f t="shared" si="5"/>
        <v>2</v>
      </c>
      <c r="V17" s="32">
        <f t="shared" si="6"/>
        <v>0</v>
      </c>
      <c r="W17" s="32">
        <f t="shared" si="7"/>
        <v>0</v>
      </c>
      <c r="X17" s="32">
        <f t="shared" si="8"/>
        <v>0</v>
      </c>
      <c r="Y17" s="32">
        <f t="shared" si="9"/>
        <v>0</v>
      </c>
      <c r="Z17" s="32">
        <f t="shared" si="10"/>
        <v>0</v>
      </c>
      <c r="AA17" s="32">
        <f t="shared" si="11"/>
        <v>0</v>
      </c>
      <c r="AB17" s="32">
        <f t="shared" si="12"/>
        <v>0</v>
      </c>
    </row>
    <row r="18" spans="1:28" x14ac:dyDescent="0.25">
      <c r="A18" s="32">
        <f t="shared" si="13"/>
        <v>16</v>
      </c>
      <c r="B18" s="26" t="s">
        <v>104</v>
      </c>
      <c r="C18" s="32"/>
      <c r="D18" s="32"/>
      <c r="E18" s="32">
        <v>1</v>
      </c>
      <c r="F18" s="32"/>
      <c r="G18" s="32"/>
      <c r="H18" s="32"/>
      <c r="I18" s="32"/>
      <c r="J18" s="32"/>
      <c r="K18" s="32"/>
      <c r="L18" s="32"/>
      <c r="M18" s="32">
        <f t="shared" si="0"/>
        <v>1</v>
      </c>
      <c r="N18" s="32">
        <f t="shared" si="1"/>
        <v>1</v>
      </c>
      <c r="O18" s="34">
        <f t="shared" si="2"/>
        <v>2</v>
      </c>
      <c r="R18" s="26" t="s">
        <v>104</v>
      </c>
      <c r="S18" s="32">
        <f t="shared" si="3"/>
        <v>0</v>
      </c>
      <c r="T18" s="32">
        <f t="shared" si="4"/>
        <v>0</v>
      </c>
      <c r="U18" s="32">
        <f t="shared" si="5"/>
        <v>2</v>
      </c>
      <c r="V18" s="32">
        <f t="shared" si="6"/>
        <v>0</v>
      </c>
      <c r="W18" s="32">
        <f t="shared" si="7"/>
        <v>0</v>
      </c>
      <c r="X18" s="32">
        <f t="shared" si="8"/>
        <v>0</v>
      </c>
      <c r="Y18" s="32">
        <f t="shared" si="9"/>
        <v>0</v>
      </c>
      <c r="Z18" s="32">
        <f t="shared" si="10"/>
        <v>0</v>
      </c>
      <c r="AA18" s="32">
        <f t="shared" si="11"/>
        <v>0</v>
      </c>
      <c r="AB18" s="32">
        <f t="shared" si="12"/>
        <v>0</v>
      </c>
    </row>
    <row r="19" spans="1:28" x14ac:dyDescent="0.25">
      <c r="A19" s="32">
        <f t="shared" si="13"/>
        <v>17</v>
      </c>
      <c r="B19" s="26" t="s">
        <v>105</v>
      </c>
      <c r="C19" s="32"/>
      <c r="D19" s="32"/>
      <c r="E19" s="32">
        <v>1</v>
      </c>
      <c r="F19" s="32"/>
      <c r="G19" s="32"/>
      <c r="H19" s="32"/>
      <c r="I19" s="32"/>
      <c r="J19" s="32"/>
      <c r="K19" s="32"/>
      <c r="L19" s="32"/>
      <c r="M19" s="32">
        <f t="shared" si="0"/>
        <v>1</v>
      </c>
      <c r="N19" s="32">
        <f t="shared" si="1"/>
        <v>1</v>
      </c>
      <c r="O19" s="34">
        <f t="shared" si="2"/>
        <v>2</v>
      </c>
      <c r="R19" s="26" t="s">
        <v>105</v>
      </c>
      <c r="S19" s="32">
        <f t="shared" si="3"/>
        <v>0</v>
      </c>
      <c r="T19" s="32">
        <f t="shared" si="4"/>
        <v>0</v>
      </c>
      <c r="U19" s="32">
        <f t="shared" si="5"/>
        <v>2</v>
      </c>
      <c r="V19" s="32">
        <f t="shared" si="6"/>
        <v>0</v>
      </c>
      <c r="W19" s="32">
        <f t="shared" si="7"/>
        <v>0</v>
      </c>
      <c r="X19" s="32">
        <f t="shared" si="8"/>
        <v>0</v>
      </c>
      <c r="Y19" s="32">
        <f t="shared" si="9"/>
        <v>0</v>
      </c>
      <c r="Z19" s="32">
        <f t="shared" si="10"/>
        <v>0</v>
      </c>
      <c r="AA19" s="32">
        <f t="shared" si="11"/>
        <v>0</v>
      </c>
      <c r="AB19" s="32">
        <f t="shared" si="12"/>
        <v>0</v>
      </c>
    </row>
    <row r="20" spans="1:28" x14ac:dyDescent="0.25">
      <c r="A20" s="32">
        <f t="shared" si="13"/>
        <v>18</v>
      </c>
      <c r="B20" s="26" t="s">
        <v>225</v>
      </c>
      <c r="C20" s="32"/>
      <c r="D20" s="32"/>
      <c r="E20" s="32">
        <v>1</v>
      </c>
      <c r="F20" s="32"/>
      <c r="G20" s="32"/>
      <c r="H20" s="32"/>
      <c r="I20" s="32"/>
      <c r="J20" s="32"/>
      <c r="K20" s="32"/>
      <c r="L20" s="32"/>
      <c r="M20" s="32">
        <f t="shared" si="0"/>
        <v>1</v>
      </c>
      <c r="N20" s="32">
        <f t="shared" si="1"/>
        <v>1</v>
      </c>
      <c r="O20" s="34">
        <f t="shared" si="2"/>
        <v>2</v>
      </c>
      <c r="R20" s="26" t="s">
        <v>225</v>
      </c>
      <c r="S20" s="32">
        <f t="shared" si="3"/>
        <v>0</v>
      </c>
      <c r="T20" s="32">
        <f t="shared" si="4"/>
        <v>0</v>
      </c>
      <c r="U20" s="32">
        <f t="shared" si="5"/>
        <v>2</v>
      </c>
      <c r="V20" s="32">
        <f t="shared" si="6"/>
        <v>0</v>
      </c>
      <c r="W20" s="32">
        <f t="shared" si="7"/>
        <v>0</v>
      </c>
      <c r="X20" s="32">
        <f t="shared" si="8"/>
        <v>0</v>
      </c>
      <c r="Y20" s="32">
        <f t="shared" si="9"/>
        <v>0</v>
      </c>
      <c r="Z20" s="32">
        <f t="shared" si="10"/>
        <v>0</v>
      </c>
      <c r="AA20" s="32">
        <f t="shared" si="11"/>
        <v>0</v>
      </c>
      <c r="AB20" s="32">
        <f t="shared" si="12"/>
        <v>0</v>
      </c>
    </row>
    <row r="21" spans="1:28" x14ac:dyDescent="0.25">
      <c r="A21" s="32">
        <f t="shared" si="13"/>
        <v>19</v>
      </c>
      <c r="B21" s="26" t="s">
        <v>107</v>
      </c>
      <c r="C21" s="32"/>
      <c r="D21" s="32"/>
      <c r="E21" s="32">
        <v>1</v>
      </c>
      <c r="F21" s="32"/>
      <c r="G21" s="32"/>
      <c r="H21" s="32"/>
      <c r="I21" s="32"/>
      <c r="J21" s="32"/>
      <c r="K21" s="32"/>
      <c r="L21" s="32"/>
      <c r="M21" s="32">
        <f t="shared" si="0"/>
        <v>1</v>
      </c>
      <c r="N21" s="32">
        <f t="shared" si="1"/>
        <v>1</v>
      </c>
      <c r="O21" s="34">
        <f t="shared" si="2"/>
        <v>2</v>
      </c>
      <c r="R21" s="26" t="s">
        <v>107</v>
      </c>
      <c r="S21" s="32">
        <f t="shared" si="3"/>
        <v>0</v>
      </c>
      <c r="T21" s="32">
        <f t="shared" si="4"/>
        <v>0</v>
      </c>
      <c r="U21" s="32">
        <f t="shared" si="5"/>
        <v>2</v>
      </c>
      <c r="V21" s="32">
        <f t="shared" si="6"/>
        <v>0</v>
      </c>
      <c r="W21" s="32">
        <f t="shared" si="7"/>
        <v>0</v>
      </c>
      <c r="X21" s="32">
        <f t="shared" si="8"/>
        <v>0</v>
      </c>
      <c r="Y21" s="32">
        <f t="shared" si="9"/>
        <v>0</v>
      </c>
      <c r="Z21" s="32">
        <f t="shared" si="10"/>
        <v>0</v>
      </c>
      <c r="AA21" s="32">
        <f t="shared" si="11"/>
        <v>0</v>
      </c>
      <c r="AB21" s="32">
        <f t="shared" si="12"/>
        <v>0</v>
      </c>
    </row>
    <row r="22" spans="1:28" x14ac:dyDescent="0.25">
      <c r="A22" s="32">
        <f t="shared" si="13"/>
        <v>20</v>
      </c>
      <c r="B22" s="26" t="s">
        <v>109</v>
      </c>
      <c r="C22" s="32"/>
      <c r="D22" s="32"/>
      <c r="E22" s="32">
        <v>1</v>
      </c>
      <c r="F22" s="32"/>
      <c r="G22" s="32"/>
      <c r="H22" s="32"/>
      <c r="I22" s="32"/>
      <c r="J22" s="32"/>
      <c r="K22" s="32"/>
      <c r="L22" s="32"/>
      <c r="M22" s="32">
        <f t="shared" si="0"/>
        <v>1</v>
      </c>
      <c r="N22" s="32">
        <f t="shared" si="1"/>
        <v>1</v>
      </c>
      <c r="O22" s="34">
        <f t="shared" si="2"/>
        <v>2</v>
      </c>
      <c r="R22" s="26" t="s">
        <v>109</v>
      </c>
      <c r="S22" s="32">
        <f t="shared" si="3"/>
        <v>0</v>
      </c>
      <c r="T22" s="32">
        <f t="shared" si="4"/>
        <v>0</v>
      </c>
      <c r="U22" s="32">
        <f t="shared" si="5"/>
        <v>2</v>
      </c>
      <c r="V22" s="32">
        <f t="shared" si="6"/>
        <v>0</v>
      </c>
      <c r="W22" s="32">
        <f t="shared" si="7"/>
        <v>0</v>
      </c>
      <c r="X22" s="32">
        <f t="shared" si="8"/>
        <v>0</v>
      </c>
      <c r="Y22" s="32">
        <f t="shared" si="9"/>
        <v>0</v>
      </c>
      <c r="Z22" s="32">
        <f t="shared" si="10"/>
        <v>0</v>
      </c>
      <c r="AA22" s="32">
        <f t="shared" si="11"/>
        <v>0</v>
      </c>
      <c r="AB22" s="32">
        <f t="shared" si="12"/>
        <v>0</v>
      </c>
    </row>
    <row r="23" spans="1:28" x14ac:dyDescent="0.25">
      <c r="A23" s="32">
        <f t="shared" si="13"/>
        <v>21</v>
      </c>
      <c r="B23" s="26" t="s">
        <v>110</v>
      </c>
      <c r="C23" s="32"/>
      <c r="D23" s="32"/>
      <c r="E23" s="32">
        <v>1</v>
      </c>
      <c r="F23" s="32"/>
      <c r="G23" s="32"/>
      <c r="H23" s="32"/>
      <c r="I23" s="32"/>
      <c r="J23" s="32"/>
      <c r="K23" s="32"/>
      <c r="L23" s="32"/>
      <c r="M23" s="32">
        <f t="shared" si="0"/>
        <v>1</v>
      </c>
      <c r="N23" s="32">
        <f t="shared" si="1"/>
        <v>1</v>
      </c>
      <c r="O23" s="34">
        <f t="shared" si="2"/>
        <v>2</v>
      </c>
      <c r="R23" s="26" t="s">
        <v>110</v>
      </c>
      <c r="S23" s="32">
        <f t="shared" si="3"/>
        <v>0</v>
      </c>
      <c r="T23" s="32">
        <f t="shared" si="4"/>
        <v>0</v>
      </c>
      <c r="U23" s="32">
        <f t="shared" si="5"/>
        <v>2</v>
      </c>
      <c r="V23" s="32">
        <f t="shared" si="6"/>
        <v>0</v>
      </c>
      <c r="W23" s="32">
        <f t="shared" si="7"/>
        <v>0</v>
      </c>
      <c r="X23" s="32">
        <f t="shared" si="8"/>
        <v>0</v>
      </c>
      <c r="Y23" s="32">
        <f t="shared" si="9"/>
        <v>0</v>
      </c>
      <c r="Z23" s="32">
        <f t="shared" si="10"/>
        <v>0</v>
      </c>
      <c r="AA23" s="32">
        <f t="shared" si="11"/>
        <v>0</v>
      </c>
      <c r="AB23" s="32">
        <f t="shared" si="12"/>
        <v>0</v>
      </c>
    </row>
    <row r="24" spans="1:28" x14ac:dyDescent="0.25">
      <c r="A24" s="32">
        <f t="shared" si="13"/>
        <v>22</v>
      </c>
      <c r="B24" s="26" t="s">
        <v>111</v>
      </c>
      <c r="C24" s="32"/>
      <c r="D24" s="32"/>
      <c r="E24" s="32">
        <v>1</v>
      </c>
      <c r="F24" s="32"/>
      <c r="G24" s="32"/>
      <c r="H24" s="32"/>
      <c r="I24" s="32"/>
      <c r="J24" s="32"/>
      <c r="K24" s="32"/>
      <c r="L24" s="32"/>
      <c r="M24" s="32">
        <f t="shared" si="0"/>
        <v>1</v>
      </c>
      <c r="N24" s="32">
        <f t="shared" si="1"/>
        <v>1</v>
      </c>
      <c r="O24" s="34">
        <f t="shared" si="2"/>
        <v>2</v>
      </c>
      <c r="R24" s="26" t="s">
        <v>111</v>
      </c>
      <c r="S24" s="32">
        <f t="shared" si="3"/>
        <v>0</v>
      </c>
      <c r="T24" s="32">
        <f t="shared" si="4"/>
        <v>0</v>
      </c>
      <c r="U24" s="32">
        <f t="shared" si="5"/>
        <v>2</v>
      </c>
      <c r="V24" s="32">
        <f t="shared" si="6"/>
        <v>0</v>
      </c>
      <c r="W24" s="32">
        <f t="shared" si="7"/>
        <v>0</v>
      </c>
      <c r="X24" s="32">
        <f t="shared" si="8"/>
        <v>0</v>
      </c>
      <c r="Y24" s="32">
        <f t="shared" si="9"/>
        <v>0</v>
      </c>
      <c r="Z24" s="32">
        <f t="shared" si="10"/>
        <v>0</v>
      </c>
      <c r="AA24" s="32">
        <f t="shared" si="11"/>
        <v>0</v>
      </c>
      <c r="AB24" s="32">
        <f t="shared" si="12"/>
        <v>0</v>
      </c>
    </row>
    <row r="25" spans="1:28" x14ac:dyDescent="0.25">
      <c r="A25" s="32">
        <f t="shared" si="13"/>
        <v>23</v>
      </c>
      <c r="B25" s="26" t="s">
        <v>112</v>
      </c>
      <c r="C25" s="32"/>
      <c r="D25" s="32"/>
      <c r="E25" s="32">
        <v>1</v>
      </c>
      <c r="F25" s="32"/>
      <c r="G25" s="32"/>
      <c r="H25" s="32"/>
      <c r="I25" s="32"/>
      <c r="J25" s="32"/>
      <c r="K25" s="32"/>
      <c r="L25" s="32"/>
      <c r="M25" s="32">
        <f t="shared" si="0"/>
        <v>1</v>
      </c>
      <c r="N25" s="32">
        <f t="shared" si="1"/>
        <v>1</v>
      </c>
      <c r="O25" s="34">
        <f t="shared" si="2"/>
        <v>2</v>
      </c>
      <c r="R25" s="26" t="s">
        <v>112</v>
      </c>
      <c r="S25" s="32">
        <f t="shared" si="3"/>
        <v>0</v>
      </c>
      <c r="T25" s="32">
        <f t="shared" si="4"/>
        <v>0</v>
      </c>
      <c r="U25" s="32">
        <f t="shared" si="5"/>
        <v>2</v>
      </c>
      <c r="V25" s="32">
        <f t="shared" si="6"/>
        <v>0</v>
      </c>
      <c r="W25" s="32">
        <f t="shared" si="7"/>
        <v>0</v>
      </c>
      <c r="X25" s="32">
        <f t="shared" si="8"/>
        <v>0</v>
      </c>
      <c r="Y25" s="32">
        <f t="shared" si="9"/>
        <v>0</v>
      </c>
      <c r="Z25" s="32">
        <f t="shared" si="10"/>
        <v>0</v>
      </c>
      <c r="AA25" s="32">
        <f t="shared" si="11"/>
        <v>0</v>
      </c>
      <c r="AB25" s="32">
        <f t="shared" si="12"/>
        <v>0</v>
      </c>
    </row>
    <row r="26" spans="1:28" x14ac:dyDescent="0.25">
      <c r="A26" s="32">
        <f t="shared" si="13"/>
        <v>24</v>
      </c>
      <c r="B26" s="26" t="s">
        <v>113</v>
      </c>
      <c r="C26" s="32"/>
      <c r="D26" s="32"/>
      <c r="E26" s="32">
        <v>1</v>
      </c>
      <c r="F26" s="32"/>
      <c r="G26" s="32"/>
      <c r="H26" s="32"/>
      <c r="I26" s="32"/>
      <c r="J26" s="32"/>
      <c r="K26" s="32"/>
      <c r="L26" s="32"/>
      <c r="M26" s="32">
        <f t="shared" si="0"/>
        <v>1</v>
      </c>
      <c r="N26" s="32">
        <f t="shared" si="1"/>
        <v>1</v>
      </c>
      <c r="O26" s="34">
        <f t="shared" si="2"/>
        <v>2</v>
      </c>
      <c r="R26" s="26" t="s">
        <v>113</v>
      </c>
      <c r="S26" s="32">
        <f t="shared" si="3"/>
        <v>0</v>
      </c>
      <c r="T26" s="32">
        <f t="shared" si="4"/>
        <v>0</v>
      </c>
      <c r="U26" s="32">
        <f t="shared" si="5"/>
        <v>2</v>
      </c>
      <c r="V26" s="32">
        <f t="shared" si="6"/>
        <v>0</v>
      </c>
      <c r="W26" s="32">
        <f t="shared" si="7"/>
        <v>0</v>
      </c>
      <c r="X26" s="32">
        <f t="shared" si="8"/>
        <v>0</v>
      </c>
      <c r="Y26" s="32">
        <f t="shared" si="9"/>
        <v>0</v>
      </c>
      <c r="Z26" s="32">
        <f t="shared" si="10"/>
        <v>0</v>
      </c>
      <c r="AA26" s="32">
        <f t="shared" si="11"/>
        <v>0</v>
      </c>
      <c r="AB26" s="32">
        <f t="shared" si="12"/>
        <v>0</v>
      </c>
    </row>
    <row r="27" spans="1:28" x14ac:dyDescent="0.25">
      <c r="A27" s="32">
        <f t="shared" si="13"/>
        <v>25</v>
      </c>
      <c r="B27" s="26" t="s">
        <v>227</v>
      </c>
      <c r="C27" s="32"/>
      <c r="D27" s="32"/>
      <c r="E27" s="32">
        <v>1</v>
      </c>
      <c r="F27" s="32"/>
      <c r="G27" s="32"/>
      <c r="H27" s="32"/>
      <c r="I27" s="32"/>
      <c r="J27" s="32"/>
      <c r="K27" s="32"/>
      <c r="L27" s="32"/>
      <c r="M27" s="32">
        <f t="shared" si="0"/>
        <v>1</v>
      </c>
      <c r="N27" s="32">
        <f t="shared" si="1"/>
        <v>1</v>
      </c>
      <c r="O27" s="34">
        <f t="shared" si="2"/>
        <v>2</v>
      </c>
      <c r="R27" s="26" t="s">
        <v>227</v>
      </c>
      <c r="S27" s="32">
        <f t="shared" si="3"/>
        <v>0</v>
      </c>
      <c r="T27" s="32">
        <f t="shared" si="4"/>
        <v>0</v>
      </c>
      <c r="U27" s="32">
        <f t="shared" si="5"/>
        <v>2</v>
      </c>
      <c r="V27" s="32">
        <f t="shared" si="6"/>
        <v>0</v>
      </c>
      <c r="W27" s="32">
        <f t="shared" si="7"/>
        <v>0</v>
      </c>
      <c r="X27" s="32">
        <f t="shared" si="8"/>
        <v>0</v>
      </c>
      <c r="Y27" s="32">
        <f t="shared" si="9"/>
        <v>0</v>
      </c>
      <c r="Z27" s="32">
        <f t="shared" si="10"/>
        <v>0</v>
      </c>
      <c r="AA27" s="32">
        <f t="shared" si="11"/>
        <v>0</v>
      </c>
      <c r="AB27" s="32">
        <f t="shared" si="12"/>
        <v>0</v>
      </c>
    </row>
    <row r="28" spans="1:28" x14ac:dyDescent="0.25">
      <c r="A28" s="32">
        <f t="shared" si="13"/>
        <v>26</v>
      </c>
      <c r="B28" s="26" t="s">
        <v>120</v>
      </c>
      <c r="C28" s="32"/>
      <c r="D28" s="32"/>
      <c r="E28" s="32"/>
      <c r="F28" s="32">
        <v>1</v>
      </c>
      <c r="G28" s="32"/>
      <c r="H28" s="32"/>
      <c r="I28" s="32"/>
      <c r="J28" s="32"/>
      <c r="K28" s="32"/>
      <c r="L28" s="32"/>
      <c r="M28" s="32">
        <f t="shared" si="0"/>
        <v>1</v>
      </c>
      <c r="N28" s="32">
        <f t="shared" si="1"/>
        <v>1</v>
      </c>
      <c r="O28" s="34">
        <f t="shared" si="2"/>
        <v>2</v>
      </c>
      <c r="R28" s="26" t="s">
        <v>120</v>
      </c>
      <c r="S28" s="32">
        <f t="shared" si="3"/>
        <v>0</v>
      </c>
      <c r="T28" s="32">
        <f t="shared" si="4"/>
        <v>0</v>
      </c>
      <c r="U28" s="32">
        <f t="shared" si="5"/>
        <v>0</v>
      </c>
      <c r="V28" s="32">
        <f t="shared" si="6"/>
        <v>2</v>
      </c>
      <c r="W28" s="32">
        <f t="shared" si="7"/>
        <v>0</v>
      </c>
      <c r="X28" s="32">
        <f t="shared" si="8"/>
        <v>0</v>
      </c>
      <c r="Y28" s="32">
        <f t="shared" si="9"/>
        <v>0</v>
      </c>
      <c r="Z28" s="32">
        <f t="shared" si="10"/>
        <v>0</v>
      </c>
      <c r="AA28" s="32">
        <f t="shared" si="11"/>
        <v>0</v>
      </c>
      <c r="AB28" s="32">
        <f t="shared" si="12"/>
        <v>0</v>
      </c>
    </row>
    <row r="29" spans="1:28" x14ac:dyDescent="0.25">
      <c r="A29" s="32">
        <f t="shared" si="13"/>
        <v>27</v>
      </c>
      <c r="B29" s="26" t="s">
        <v>121</v>
      </c>
      <c r="C29" s="32"/>
      <c r="D29" s="32"/>
      <c r="E29" s="32"/>
      <c r="F29" s="32">
        <v>1</v>
      </c>
      <c r="G29" s="32"/>
      <c r="H29" s="32"/>
      <c r="I29" s="32"/>
      <c r="J29" s="32"/>
      <c r="K29" s="32"/>
      <c r="L29" s="32"/>
      <c r="M29" s="32">
        <f t="shared" si="0"/>
        <v>1</v>
      </c>
      <c r="N29" s="32">
        <f t="shared" si="1"/>
        <v>1</v>
      </c>
      <c r="O29" s="34">
        <f t="shared" si="2"/>
        <v>2</v>
      </c>
      <c r="R29" s="26" t="s">
        <v>121</v>
      </c>
      <c r="S29" s="32">
        <f t="shared" si="3"/>
        <v>0</v>
      </c>
      <c r="T29" s="32">
        <f t="shared" si="4"/>
        <v>0</v>
      </c>
      <c r="U29" s="32">
        <f t="shared" si="5"/>
        <v>0</v>
      </c>
      <c r="V29" s="32">
        <f t="shared" si="6"/>
        <v>2</v>
      </c>
      <c r="W29" s="32">
        <f t="shared" si="7"/>
        <v>0</v>
      </c>
      <c r="X29" s="32">
        <f t="shared" si="8"/>
        <v>0</v>
      </c>
      <c r="Y29" s="32">
        <f t="shared" si="9"/>
        <v>0</v>
      </c>
      <c r="Z29" s="32">
        <f t="shared" si="10"/>
        <v>0</v>
      </c>
      <c r="AA29" s="32">
        <f t="shared" si="11"/>
        <v>0</v>
      </c>
      <c r="AB29" s="32">
        <f t="shared" si="12"/>
        <v>0</v>
      </c>
    </row>
    <row r="30" spans="1:28" x14ac:dyDescent="0.25">
      <c r="A30" s="32">
        <f t="shared" si="13"/>
        <v>28</v>
      </c>
      <c r="B30" s="26" t="s">
        <v>122</v>
      </c>
      <c r="C30" s="32"/>
      <c r="D30" s="32"/>
      <c r="E30" s="32"/>
      <c r="F30" s="32">
        <v>1</v>
      </c>
      <c r="G30" s="32"/>
      <c r="H30" s="32"/>
      <c r="I30" s="32"/>
      <c r="J30" s="32"/>
      <c r="K30" s="32"/>
      <c r="L30" s="32"/>
      <c r="M30" s="32">
        <f t="shared" si="0"/>
        <v>1</v>
      </c>
      <c r="N30" s="32">
        <f t="shared" si="1"/>
        <v>1</v>
      </c>
      <c r="O30" s="34">
        <f t="shared" si="2"/>
        <v>2</v>
      </c>
      <c r="R30" s="26" t="s">
        <v>122</v>
      </c>
      <c r="S30" s="32">
        <f t="shared" si="3"/>
        <v>0</v>
      </c>
      <c r="T30" s="32">
        <f t="shared" si="4"/>
        <v>0</v>
      </c>
      <c r="U30" s="32">
        <f t="shared" si="5"/>
        <v>0</v>
      </c>
      <c r="V30" s="32">
        <f t="shared" si="6"/>
        <v>2</v>
      </c>
      <c r="W30" s="32">
        <f t="shared" si="7"/>
        <v>0</v>
      </c>
      <c r="X30" s="32">
        <f t="shared" si="8"/>
        <v>0</v>
      </c>
      <c r="Y30" s="32">
        <f t="shared" si="9"/>
        <v>0</v>
      </c>
      <c r="Z30" s="32">
        <f t="shared" si="10"/>
        <v>0</v>
      </c>
      <c r="AA30" s="32">
        <f t="shared" si="11"/>
        <v>0</v>
      </c>
      <c r="AB30" s="32">
        <f t="shared" si="12"/>
        <v>0</v>
      </c>
    </row>
    <row r="31" spans="1:28" x14ac:dyDescent="0.25">
      <c r="A31" s="32">
        <f t="shared" si="13"/>
        <v>29</v>
      </c>
      <c r="B31" s="26" t="s">
        <v>123</v>
      </c>
      <c r="C31" s="32"/>
      <c r="D31" s="32"/>
      <c r="E31" s="32"/>
      <c r="F31" s="32">
        <v>1</v>
      </c>
      <c r="G31" s="32"/>
      <c r="H31" s="32"/>
      <c r="I31" s="32"/>
      <c r="J31" s="32"/>
      <c r="K31" s="32"/>
      <c r="L31" s="32"/>
      <c r="M31" s="32">
        <f t="shared" si="0"/>
        <v>1</v>
      </c>
      <c r="N31" s="32">
        <f t="shared" si="1"/>
        <v>1</v>
      </c>
      <c r="O31" s="34">
        <f t="shared" si="2"/>
        <v>2</v>
      </c>
      <c r="R31" s="26" t="s">
        <v>123</v>
      </c>
      <c r="S31" s="32">
        <f t="shared" si="3"/>
        <v>0</v>
      </c>
      <c r="T31" s="32">
        <f t="shared" si="4"/>
        <v>0</v>
      </c>
      <c r="U31" s="32">
        <f t="shared" si="5"/>
        <v>0</v>
      </c>
      <c r="V31" s="32">
        <f t="shared" si="6"/>
        <v>2</v>
      </c>
      <c r="W31" s="32">
        <f t="shared" si="7"/>
        <v>0</v>
      </c>
      <c r="X31" s="32">
        <f t="shared" si="8"/>
        <v>0</v>
      </c>
      <c r="Y31" s="32">
        <f t="shared" si="9"/>
        <v>0</v>
      </c>
      <c r="Z31" s="32">
        <f t="shared" si="10"/>
        <v>0</v>
      </c>
      <c r="AA31" s="32">
        <f t="shared" si="11"/>
        <v>0</v>
      </c>
      <c r="AB31" s="32">
        <f t="shared" si="12"/>
        <v>0</v>
      </c>
    </row>
    <row r="32" spans="1:28" x14ac:dyDescent="0.25">
      <c r="A32" s="32">
        <f t="shared" si="13"/>
        <v>30</v>
      </c>
      <c r="B32" s="26" t="s">
        <v>125</v>
      </c>
      <c r="C32" s="32"/>
      <c r="D32" s="32"/>
      <c r="E32" s="32"/>
      <c r="F32" s="32">
        <v>1</v>
      </c>
      <c r="G32" s="32"/>
      <c r="H32" s="32"/>
      <c r="I32" s="32"/>
      <c r="J32" s="32"/>
      <c r="K32" s="32"/>
      <c r="L32" s="32"/>
      <c r="M32" s="32">
        <f t="shared" si="0"/>
        <v>1</v>
      </c>
      <c r="N32" s="32">
        <f t="shared" si="1"/>
        <v>1</v>
      </c>
      <c r="O32" s="34">
        <f t="shared" si="2"/>
        <v>2</v>
      </c>
      <c r="R32" s="26" t="s">
        <v>125</v>
      </c>
      <c r="S32" s="32">
        <f t="shared" si="3"/>
        <v>0</v>
      </c>
      <c r="T32" s="32">
        <f t="shared" si="4"/>
        <v>0</v>
      </c>
      <c r="U32" s="32">
        <f t="shared" si="5"/>
        <v>0</v>
      </c>
      <c r="V32" s="32">
        <f t="shared" si="6"/>
        <v>2</v>
      </c>
      <c r="W32" s="32">
        <f t="shared" si="7"/>
        <v>0</v>
      </c>
      <c r="X32" s="32">
        <f t="shared" si="8"/>
        <v>0</v>
      </c>
      <c r="Y32" s="32">
        <f t="shared" si="9"/>
        <v>0</v>
      </c>
      <c r="Z32" s="32">
        <f t="shared" si="10"/>
        <v>0</v>
      </c>
      <c r="AA32" s="32">
        <f t="shared" si="11"/>
        <v>0</v>
      </c>
      <c r="AB32" s="32">
        <f t="shared" si="12"/>
        <v>0</v>
      </c>
    </row>
    <row r="33" spans="1:28" x14ac:dyDescent="0.25">
      <c r="A33" s="32">
        <f t="shared" si="13"/>
        <v>31</v>
      </c>
      <c r="B33" s="26" t="s">
        <v>126</v>
      </c>
      <c r="C33" s="32"/>
      <c r="D33" s="32"/>
      <c r="E33" s="32"/>
      <c r="F33" s="32">
        <v>1</v>
      </c>
      <c r="G33" s="32"/>
      <c r="H33" s="32"/>
      <c r="I33" s="32"/>
      <c r="J33" s="32"/>
      <c r="K33" s="32"/>
      <c r="L33" s="32"/>
      <c r="M33" s="32">
        <f t="shared" si="0"/>
        <v>1</v>
      </c>
      <c r="N33" s="32">
        <f t="shared" si="1"/>
        <v>1</v>
      </c>
      <c r="O33" s="34">
        <f t="shared" si="2"/>
        <v>2</v>
      </c>
      <c r="R33" s="26" t="s">
        <v>126</v>
      </c>
      <c r="S33" s="32">
        <f t="shared" si="3"/>
        <v>0</v>
      </c>
      <c r="T33" s="32">
        <f t="shared" si="4"/>
        <v>0</v>
      </c>
      <c r="U33" s="32">
        <f t="shared" si="5"/>
        <v>0</v>
      </c>
      <c r="V33" s="32">
        <f t="shared" si="6"/>
        <v>2</v>
      </c>
      <c r="W33" s="32">
        <f t="shared" si="7"/>
        <v>0</v>
      </c>
      <c r="X33" s="32">
        <f t="shared" si="8"/>
        <v>0</v>
      </c>
      <c r="Y33" s="32">
        <f t="shared" si="9"/>
        <v>0</v>
      </c>
      <c r="Z33" s="32">
        <f t="shared" si="10"/>
        <v>0</v>
      </c>
      <c r="AA33" s="32">
        <f t="shared" si="11"/>
        <v>0</v>
      </c>
      <c r="AB33" s="32">
        <f t="shared" si="12"/>
        <v>0</v>
      </c>
    </row>
    <row r="34" spans="1:28" x14ac:dyDescent="0.25">
      <c r="A34" s="32">
        <f t="shared" si="13"/>
        <v>32</v>
      </c>
      <c r="B34" s="26" t="s">
        <v>129</v>
      </c>
      <c r="C34" s="32"/>
      <c r="D34" s="32"/>
      <c r="E34" s="32"/>
      <c r="F34" s="32">
        <v>1</v>
      </c>
      <c r="G34" s="32"/>
      <c r="H34" s="32"/>
      <c r="I34" s="32"/>
      <c r="J34" s="32"/>
      <c r="K34" s="32"/>
      <c r="L34" s="32"/>
      <c r="M34" s="32">
        <f t="shared" si="0"/>
        <v>1</v>
      </c>
      <c r="N34" s="32">
        <f t="shared" si="1"/>
        <v>1</v>
      </c>
      <c r="O34" s="34">
        <f t="shared" si="2"/>
        <v>2</v>
      </c>
      <c r="R34" s="26" t="s">
        <v>129</v>
      </c>
      <c r="S34" s="32">
        <f t="shared" si="3"/>
        <v>0</v>
      </c>
      <c r="T34" s="32">
        <f t="shared" si="4"/>
        <v>0</v>
      </c>
      <c r="U34" s="32">
        <f t="shared" si="5"/>
        <v>0</v>
      </c>
      <c r="V34" s="32">
        <f t="shared" si="6"/>
        <v>2</v>
      </c>
      <c r="W34" s="32">
        <f t="shared" si="7"/>
        <v>0</v>
      </c>
      <c r="X34" s="32">
        <f t="shared" si="8"/>
        <v>0</v>
      </c>
      <c r="Y34" s="32">
        <f t="shared" si="9"/>
        <v>0</v>
      </c>
      <c r="Z34" s="32">
        <f t="shared" si="10"/>
        <v>0</v>
      </c>
      <c r="AA34" s="32">
        <f t="shared" si="11"/>
        <v>0</v>
      </c>
      <c r="AB34" s="32">
        <f t="shared" si="12"/>
        <v>0</v>
      </c>
    </row>
    <row r="35" spans="1:28" x14ac:dyDescent="0.25">
      <c r="A35" s="32">
        <f t="shared" si="13"/>
        <v>33</v>
      </c>
      <c r="B35" s="26" t="s">
        <v>130</v>
      </c>
      <c r="C35" s="32"/>
      <c r="D35" s="32"/>
      <c r="E35" s="32"/>
      <c r="F35" s="32">
        <v>1</v>
      </c>
      <c r="G35" s="32"/>
      <c r="H35" s="32"/>
      <c r="I35" s="32"/>
      <c r="J35" s="32"/>
      <c r="K35" s="32"/>
      <c r="L35" s="32"/>
      <c r="M35" s="32">
        <f t="shared" si="0"/>
        <v>1</v>
      </c>
      <c r="N35" s="32">
        <f t="shared" si="1"/>
        <v>1</v>
      </c>
      <c r="O35" s="34">
        <f t="shared" si="2"/>
        <v>2</v>
      </c>
      <c r="R35" s="26" t="s">
        <v>130</v>
      </c>
      <c r="S35" s="32">
        <f t="shared" si="3"/>
        <v>0</v>
      </c>
      <c r="T35" s="32">
        <f t="shared" si="4"/>
        <v>0</v>
      </c>
      <c r="U35" s="32">
        <f t="shared" si="5"/>
        <v>0</v>
      </c>
      <c r="V35" s="32">
        <f t="shared" si="6"/>
        <v>2</v>
      </c>
      <c r="W35" s="32">
        <f t="shared" si="7"/>
        <v>0</v>
      </c>
      <c r="X35" s="32">
        <f t="shared" si="8"/>
        <v>0</v>
      </c>
      <c r="Y35" s="32">
        <f t="shared" si="9"/>
        <v>0</v>
      </c>
      <c r="Z35" s="32">
        <f t="shared" si="10"/>
        <v>0</v>
      </c>
      <c r="AA35" s="32">
        <f t="shared" si="11"/>
        <v>0</v>
      </c>
      <c r="AB35" s="32">
        <f t="shared" si="12"/>
        <v>0</v>
      </c>
    </row>
    <row r="36" spans="1:28" x14ac:dyDescent="0.25">
      <c r="A36" s="32">
        <f t="shared" si="13"/>
        <v>34</v>
      </c>
      <c r="B36" s="26" t="s">
        <v>131</v>
      </c>
      <c r="C36" s="32"/>
      <c r="D36" s="32"/>
      <c r="E36" s="32"/>
      <c r="F36" s="32"/>
      <c r="G36" s="32">
        <v>1</v>
      </c>
      <c r="H36" s="32"/>
      <c r="I36" s="32"/>
      <c r="J36" s="32"/>
      <c r="K36" s="32"/>
      <c r="L36" s="32"/>
      <c r="M36" s="32">
        <f t="shared" si="0"/>
        <v>1</v>
      </c>
      <c r="N36" s="32">
        <f t="shared" si="1"/>
        <v>1</v>
      </c>
      <c r="O36" s="34">
        <f t="shared" si="2"/>
        <v>2</v>
      </c>
      <c r="R36" s="26" t="s">
        <v>131</v>
      </c>
      <c r="S36" s="32">
        <f t="shared" si="3"/>
        <v>0</v>
      </c>
      <c r="T36" s="32">
        <f t="shared" si="4"/>
        <v>0</v>
      </c>
      <c r="U36" s="32">
        <f t="shared" si="5"/>
        <v>0</v>
      </c>
      <c r="V36" s="32">
        <f t="shared" si="6"/>
        <v>0</v>
      </c>
      <c r="W36" s="32">
        <f t="shared" si="7"/>
        <v>2</v>
      </c>
      <c r="X36" s="32">
        <f t="shared" si="8"/>
        <v>0</v>
      </c>
      <c r="Y36" s="32">
        <f t="shared" si="9"/>
        <v>0</v>
      </c>
      <c r="Z36" s="32">
        <f t="shared" si="10"/>
        <v>0</v>
      </c>
      <c r="AA36" s="32">
        <f t="shared" si="11"/>
        <v>0</v>
      </c>
      <c r="AB36" s="32">
        <f t="shared" si="12"/>
        <v>0</v>
      </c>
    </row>
    <row r="37" spans="1:28" x14ac:dyDescent="0.25">
      <c r="A37" s="32">
        <f t="shared" si="13"/>
        <v>35</v>
      </c>
      <c r="B37" s="26" t="s">
        <v>132</v>
      </c>
      <c r="C37" s="32"/>
      <c r="D37" s="32"/>
      <c r="E37" s="32"/>
      <c r="F37" s="32"/>
      <c r="G37" s="32">
        <v>1</v>
      </c>
      <c r="H37" s="32"/>
      <c r="I37" s="32"/>
      <c r="J37" s="32"/>
      <c r="K37" s="32"/>
      <c r="L37" s="32"/>
      <c r="M37" s="32">
        <f t="shared" si="0"/>
        <v>1</v>
      </c>
      <c r="N37" s="32">
        <f t="shared" si="1"/>
        <v>1</v>
      </c>
      <c r="O37" s="34">
        <f t="shared" si="2"/>
        <v>2</v>
      </c>
      <c r="R37" s="26" t="s">
        <v>132</v>
      </c>
      <c r="S37" s="32">
        <f t="shared" si="3"/>
        <v>0</v>
      </c>
      <c r="T37" s="32">
        <f t="shared" si="4"/>
        <v>0</v>
      </c>
      <c r="U37" s="32">
        <f t="shared" si="5"/>
        <v>0</v>
      </c>
      <c r="V37" s="32">
        <f t="shared" si="6"/>
        <v>0</v>
      </c>
      <c r="W37" s="32">
        <f t="shared" si="7"/>
        <v>2</v>
      </c>
      <c r="X37" s="32">
        <f t="shared" si="8"/>
        <v>0</v>
      </c>
      <c r="Y37" s="32">
        <f t="shared" si="9"/>
        <v>0</v>
      </c>
      <c r="Z37" s="32">
        <f t="shared" si="10"/>
        <v>0</v>
      </c>
      <c r="AA37" s="32">
        <f t="shared" si="11"/>
        <v>0</v>
      </c>
      <c r="AB37" s="32">
        <f t="shared" si="12"/>
        <v>0</v>
      </c>
    </row>
    <row r="38" spans="1:28" x14ac:dyDescent="0.25">
      <c r="A38" s="32">
        <f t="shared" si="13"/>
        <v>36</v>
      </c>
      <c r="B38" s="26" t="s">
        <v>229</v>
      </c>
      <c r="C38" s="32"/>
      <c r="D38" s="32"/>
      <c r="E38" s="32"/>
      <c r="F38" s="32"/>
      <c r="G38" s="32">
        <v>1</v>
      </c>
      <c r="H38" s="32"/>
      <c r="I38" s="32"/>
      <c r="J38" s="32"/>
      <c r="K38" s="32"/>
      <c r="L38" s="32"/>
      <c r="M38" s="32">
        <f t="shared" si="0"/>
        <v>1</v>
      </c>
      <c r="N38" s="32">
        <f t="shared" si="1"/>
        <v>1</v>
      </c>
      <c r="O38" s="34">
        <f t="shared" si="2"/>
        <v>2</v>
      </c>
      <c r="R38" s="26" t="s">
        <v>229</v>
      </c>
      <c r="S38" s="32">
        <f t="shared" si="3"/>
        <v>0</v>
      </c>
      <c r="T38" s="32">
        <f t="shared" si="4"/>
        <v>0</v>
      </c>
      <c r="U38" s="32">
        <f t="shared" si="5"/>
        <v>0</v>
      </c>
      <c r="V38" s="32">
        <f t="shared" si="6"/>
        <v>0</v>
      </c>
      <c r="W38" s="32">
        <f t="shared" si="7"/>
        <v>2</v>
      </c>
      <c r="X38" s="32">
        <f t="shared" si="8"/>
        <v>0</v>
      </c>
      <c r="Y38" s="32">
        <f t="shared" si="9"/>
        <v>0</v>
      </c>
      <c r="Z38" s="32">
        <f t="shared" si="10"/>
        <v>0</v>
      </c>
      <c r="AA38" s="32">
        <f t="shared" si="11"/>
        <v>0</v>
      </c>
      <c r="AB38" s="32">
        <f t="shared" si="12"/>
        <v>0</v>
      </c>
    </row>
    <row r="39" spans="1:28" x14ac:dyDescent="0.25">
      <c r="A39" s="32">
        <f t="shared" si="13"/>
        <v>37</v>
      </c>
      <c r="B39" s="26" t="s">
        <v>138</v>
      </c>
      <c r="C39" s="32"/>
      <c r="D39" s="32"/>
      <c r="E39" s="32"/>
      <c r="F39" s="32"/>
      <c r="G39" s="32">
        <v>1</v>
      </c>
      <c r="H39" s="32"/>
      <c r="I39" s="32"/>
      <c r="J39" s="32"/>
      <c r="K39" s="32"/>
      <c r="L39" s="32"/>
      <c r="M39" s="32">
        <f t="shared" si="0"/>
        <v>1</v>
      </c>
      <c r="N39" s="32">
        <f t="shared" si="1"/>
        <v>1</v>
      </c>
      <c r="O39" s="34">
        <f t="shared" si="2"/>
        <v>2</v>
      </c>
      <c r="R39" s="26" t="s">
        <v>138</v>
      </c>
      <c r="S39" s="32">
        <f t="shared" si="3"/>
        <v>0</v>
      </c>
      <c r="T39" s="32">
        <f t="shared" si="4"/>
        <v>0</v>
      </c>
      <c r="U39" s="32">
        <f t="shared" si="5"/>
        <v>0</v>
      </c>
      <c r="V39" s="32">
        <f t="shared" si="6"/>
        <v>0</v>
      </c>
      <c r="W39" s="32">
        <f t="shared" si="7"/>
        <v>2</v>
      </c>
      <c r="X39" s="32">
        <f t="shared" si="8"/>
        <v>0</v>
      </c>
      <c r="Y39" s="32">
        <f t="shared" si="9"/>
        <v>0</v>
      </c>
      <c r="Z39" s="32">
        <f t="shared" si="10"/>
        <v>0</v>
      </c>
      <c r="AA39" s="32">
        <f t="shared" si="11"/>
        <v>0</v>
      </c>
      <c r="AB39" s="32">
        <f t="shared" si="12"/>
        <v>0</v>
      </c>
    </row>
    <row r="40" spans="1:28" x14ac:dyDescent="0.25">
      <c r="A40" s="32">
        <f t="shared" si="13"/>
        <v>38</v>
      </c>
      <c r="B40" s="26" t="s">
        <v>139</v>
      </c>
      <c r="C40" s="32"/>
      <c r="D40" s="32"/>
      <c r="E40" s="32"/>
      <c r="F40" s="32"/>
      <c r="G40" s="32">
        <v>1</v>
      </c>
      <c r="H40" s="32"/>
      <c r="I40" s="32"/>
      <c r="J40" s="32"/>
      <c r="K40" s="32"/>
      <c r="L40" s="32"/>
      <c r="M40" s="32">
        <f t="shared" si="0"/>
        <v>1</v>
      </c>
      <c r="N40" s="32">
        <f t="shared" si="1"/>
        <v>1</v>
      </c>
      <c r="O40" s="34">
        <f t="shared" si="2"/>
        <v>2</v>
      </c>
      <c r="R40" s="26" t="s">
        <v>139</v>
      </c>
      <c r="S40" s="32">
        <f t="shared" si="3"/>
        <v>0</v>
      </c>
      <c r="T40" s="32">
        <f t="shared" si="4"/>
        <v>0</v>
      </c>
      <c r="U40" s="32">
        <f t="shared" si="5"/>
        <v>0</v>
      </c>
      <c r="V40" s="32">
        <f t="shared" si="6"/>
        <v>0</v>
      </c>
      <c r="W40" s="32">
        <f t="shared" si="7"/>
        <v>2</v>
      </c>
      <c r="X40" s="32">
        <f t="shared" si="8"/>
        <v>0</v>
      </c>
      <c r="Y40" s="32">
        <f t="shared" si="9"/>
        <v>0</v>
      </c>
      <c r="Z40" s="32">
        <f t="shared" si="10"/>
        <v>0</v>
      </c>
      <c r="AA40" s="32">
        <f t="shared" si="11"/>
        <v>0</v>
      </c>
      <c r="AB40" s="32">
        <f t="shared" si="12"/>
        <v>0</v>
      </c>
    </row>
    <row r="41" spans="1:28" x14ac:dyDescent="0.25">
      <c r="A41" s="32">
        <f t="shared" si="13"/>
        <v>39</v>
      </c>
      <c r="B41" s="26" t="s">
        <v>232</v>
      </c>
      <c r="C41" s="32"/>
      <c r="D41" s="32"/>
      <c r="E41" s="32"/>
      <c r="F41" s="32"/>
      <c r="G41" s="32">
        <v>1</v>
      </c>
      <c r="H41" s="32"/>
      <c r="I41" s="32"/>
      <c r="J41" s="32"/>
      <c r="K41" s="32"/>
      <c r="L41" s="32"/>
      <c r="M41" s="32">
        <f t="shared" si="0"/>
        <v>1</v>
      </c>
      <c r="N41" s="32">
        <f t="shared" si="1"/>
        <v>1</v>
      </c>
      <c r="O41" s="34">
        <f t="shared" si="2"/>
        <v>2</v>
      </c>
      <c r="R41" s="26" t="s">
        <v>232</v>
      </c>
      <c r="S41" s="32">
        <f t="shared" si="3"/>
        <v>0</v>
      </c>
      <c r="T41" s="32">
        <f t="shared" si="4"/>
        <v>0</v>
      </c>
      <c r="U41" s="32">
        <f t="shared" si="5"/>
        <v>0</v>
      </c>
      <c r="V41" s="32">
        <f t="shared" si="6"/>
        <v>0</v>
      </c>
      <c r="W41" s="32">
        <f t="shared" si="7"/>
        <v>2</v>
      </c>
      <c r="X41" s="32">
        <f t="shared" si="8"/>
        <v>0</v>
      </c>
      <c r="Y41" s="32">
        <f t="shared" si="9"/>
        <v>0</v>
      </c>
      <c r="Z41" s="32">
        <f t="shared" si="10"/>
        <v>0</v>
      </c>
      <c r="AA41" s="32">
        <f t="shared" si="11"/>
        <v>0</v>
      </c>
      <c r="AB41" s="32">
        <f t="shared" si="12"/>
        <v>0</v>
      </c>
    </row>
    <row r="42" spans="1:28" x14ac:dyDescent="0.25">
      <c r="A42" s="32">
        <f t="shared" si="13"/>
        <v>40</v>
      </c>
      <c r="B42" s="26" t="s">
        <v>233</v>
      </c>
      <c r="C42" s="32"/>
      <c r="D42" s="32"/>
      <c r="E42" s="32"/>
      <c r="F42" s="32"/>
      <c r="G42" s="32">
        <v>1</v>
      </c>
      <c r="H42" s="32"/>
      <c r="I42" s="32"/>
      <c r="J42" s="32"/>
      <c r="K42" s="32"/>
      <c r="L42" s="32"/>
      <c r="M42" s="32">
        <f t="shared" si="0"/>
        <v>1</v>
      </c>
      <c r="N42" s="32">
        <f t="shared" si="1"/>
        <v>1</v>
      </c>
      <c r="O42" s="34">
        <f t="shared" si="2"/>
        <v>2</v>
      </c>
      <c r="R42" s="26" t="s">
        <v>233</v>
      </c>
      <c r="S42" s="32">
        <f t="shared" si="3"/>
        <v>0</v>
      </c>
      <c r="T42" s="32">
        <f t="shared" si="4"/>
        <v>0</v>
      </c>
      <c r="U42" s="32">
        <f t="shared" si="5"/>
        <v>0</v>
      </c>
      <c r="V42" s="32">
        <f t="shared" si="6"/>
        <v>0</v>
      </c>
      <c r="W42" s="32">
        <f t="shared" si="7"/>
        <v>2</v>
      </c>
      <c r="X42" s="32">
        <f t="shared" si="8"/>
        <v>0</v>
      </c>
      <c r="Y42" s="32">
        <f t="shared" si="9"/>
        <v>0</v>
      </c>
      <c r="Z42" s="32">
        <f t="shared" si="10"/>
        <v>0</v>
      </c>
      <c r="AA42" s="32">
        <f t="shared" si="11"/>
        <v>0</v>
      </c>
      <c r="AB42" s="32">
        <f t="shared" si="12"/>
        <v>0</v>
      </c>
    </row>
    <row r="43" spans="1:28" x14ac:dyDescent="0.25">
      <c r="A43" s="32">
        <f t="shared" si="13"/>
        <v>41</v>
      </c>
      <c r="B43" s="26" t="s">
        <v>145</v>
      </c>
      <c r="C43" s="32"/>
      <c r="D43" s="32"/>
      <c r="E43" s="32"/>
      <c r="F43" s="32"/>
      <c r="G43" s="32"/>
      <c r="H43" s="32">
        <v>1</v>
      </c>
      <c r="I43" s="32"/>
      <c r="J43" s="32"/>
      <c r="K43" s="32"/>
      <c r="L43" s="32"/>
      <c r="M43" s="32">
        <f t="shared" si="0"/>
        <v>1</v>
      </c>
      <c r="N43" s="32">
        <f t="shared" si="1"/>
        <v>1</v>
      </c>
      <c r="O43" s="34">
        <f t="shared" si="2"/>
        <v>2</v>
      </c>
      <c r="R43" s="26" t="s">
        <v>145</v>
      </c>
      <c r="S43" s="32">
        <f t="shared" si="3"/>
        <v>0</v>
      </c>
      <c r="T43" s="32">
        <f t="shared" si="4"/>
        <v>0</v>
      </c>
      <c r="U43" s="32">
        <f t="shared" si="5"/>
        <v>0</v>
      </c>
      <c r="V43" s="32">
        <f t="shared" si="6"/>
        <v>0</v>
      </c>
      <c r="W43" s="32">
        <f t="shared" si="7"/>
        <v>0</v>
      </c>
      <c r="X43" s="32">
        <f t="shared" si="8"/>
        <v>2</v>
      </c>
      <c r="Y43" s="32">
        <f t="shared" si="9"/>
        <v>0</v>
      </c>
      <c r="Z43" s="32">
        <f t="shared" si="10"/>
        <v>0</v>
      </c>
      <c r="AA43" s="32">
        <f t="shared" si="11"/>
        <v>0</v>
      </c>
      <c r="AB43" s="32">
        <f t="shared" si="12"/>
        <v>0</v>
      </c>
    </row>
    <row r="44" spans="1:28" x14ac:dyDescent="0.25">
      <c r="A44" s="32">
        <f t="shared" si="13"/>
        <v>42</v>
      </c>
      <c r="B44" s="26" t="s">
        <v>146</v>
      </c>
      <c r="C44" s="32"/>
      <c r="D44" s="32"/>
      <c r="E44" s="32"/>
      <c r="F44" s="32"/>
      <c r="G44" s="32"/>
      <c r="H44" s="32">
        <v>1</v>
      </c>
      <c r="I44" s="32"/>
      <c r="J44" s="32"/>
      <c r="K44" s="32"/>
      <c r="L44" s="32"/>
      <c r="M44" s="32">
        <f t="shared" si="0"/>
        <v>1</v>
      </c>
      <c r="N44" s="32">
        <f t="shared" si="1"/>
        <v>1</v>
      </c>
      <c r="O44" s="34">
        <f t="shared" si="2"/>
        <v>2</v>
      </c>
      <c r="R44" s="26" t="s">
        <v>146</v>
      </c>
      <c r="S44" s="32">
        <f t="shared" si="3"/>
        <v>0</v>
      </c>
      <c r="T44" s="32">
        <f t="shared" si="4"/>
        <v>0</v>
      </c>
      <c r="U44" s="32">
        <f t="shared" si="5"/>
        <v>0</v>
      </c>
      <c r="V44" s="32">
        <f t="shared" si="6"/>
        <v>0</v>
      </c>
      <c r="W44" s="32">
        <f t="shared" si="7"/>
        <v>0</v>
      </c>
      <c r="X44" s="32">
        <f t="shared" si="8"/>
        <v>2</v>
      </c>
      <c r="Y44" s="32">
        <f t="shared" si="9"/>
        <v>0</v>
      </c>
      <c r="Z44" s="32">
        <f t="shared" si="10"/>
        <v>0</v>
      </c>
      <c r="AA44" s="32">
        <f t="shared" si="11"/>
        <v>0</v>
      </c>
      <c r="AB44" s="32">
        <f t="shared" si="12"/>
        <v>0</v>
      </c>
    </row>
    <row r="45" spans="1:28" x14ac:dyDescent="0.25">
      <c r="A45" s="32">
        <f t="shared" si="13"/>
        <v>43</v>
      </c>
      <c r="B45" s="26" t="s">
        <v>147</v>
      </c>
      <c r="C45" s="32"/>
      <c r="D45" s="32"/>
      <c r="E45" s="32"/>
      <c r="F45" s="32"/>
      <c r="G45" s="32"/>
      <c r="H45" s="32">
        <v>1</v>
      </c>
      <c r="I45" s="32"/>
      <c r="J45" s="32"/>
      <c r="K45" s="32"/>
      <c r="L45" s="32">
        <v>1</v>
      </c>
      <c r="M45" s="32">
        <f t="shared" si="0"/>
        <v>2</v>
      </c>
      <c r="N45" s="32">
        <f t="shared" si="1"/>
        <v>0.69897000433601886</v>
      </c>
      <c r="O45" s="34">
        <f t="shared" si="2"/>
        <v>1.6989700043360187</v>
      </c>
      <c r="R45" s="26" t="s">
        <v>147</v>
      </c>
      <c r="S45" s="32">
        <f t="shared" si="3"/>
        <v>0</v>
      </c>
      <c r="T45" s="32">
        <f t="shared" si="4"/>
        <v>0</v>
      </c>
      <c r="U45" s="32">
        <f t="shared" si="5"/>
        <v>0</v>
      </c>
      <c r="V45" s="32">
        <f t="shared" si="6"/>
        <v>0</v>
      </c>
      <c r="W45" s="32">
        <f t="shared" si="7"/>
        <v>0</v>
      </c>
      <c r="X45" s="32">
        <f t="shared" si="8"/>
        <v>1.6989700043360187</v>
      </c>
      <c r="Y45" s="32">
        <f t="shared" si="9"/>
        <v>0</v>
      </c>
      <c r="Z45" s="32">
        <f t="shared" si="10"/>
        <v>0</v>
      </c>
      <c r="AA45" s="32">
        <f t="shared" si="11"/>
        <v>0</v>
      </c>
      <c r="AB45" s="32">
        <f t="shared" si="12"/>
        <v>1.6989700043360187</v>
      </c>
    </row>
    <row r="46" spans="1:28" x14ac:dyDescent="0.25">
      <c r="A46" s="32">
        <f t="shared" si="13"/>
        <v>44</v>
      </c>
      <c r="B46" s="26" t="s">
        <v>234</v>
      </c>
      <c r="C46" s="32"/>
      <c r="D46" s="32"/>
      <c r="E46" s="32"/>
      <c r="F46" s="32"/>
      <c r="G46" s="32"/>
      <c r="H46" s="32">
        <v>1</v>
      </c>
      <c r="I46" s="32">
        <v>1</v>
      </c>
      <c r="J46" s="32"/>
      <c r="K46" s="32"/>
      <c r="L46" s="32"/>
      <c r="M46" s="32">
        <f t="shared" si="0"/>
        <v>2</v>
      </c>
      <c r="N46" s="32">
        <f t="shared" si="1"/>
        <v>0.69897000433601886</v>
      </c>
      <c r="O46" s="34">
        <f t="shared" si="2"/>
        <v>1.6989700043360187</v>
      </c>
      <c r="R46" s="26" t="s">
        <v>234</v>
      </c>
      <c r="S46" s="32">
        <f t="shared" si="3"/>
        <v>0</v>
      </c>
      <c r="T46" s="32">
        <f t="shared" si="4"/>
        <v>0</v>
      </c>
      <c r="U46" s="32">
        <f t="shared" si="5"/>
        <v>0</v>
      </c>
      <c r="V46" s="32">
        <f t="shared" si="6"/>
        <v>0</v>
      </c>
      <c r="W46" s="32">
        <f t="shared" si="7"/>
        <v>0</v>
      </c>
      <c r="X46" s="32">
        <f t="shared" si="8"/>
        <v>1.6989700043360187</v>
      </c>
      <c r="Y46" s="32">
        <f t="shared" si="9"/>
        <v>1.6989700043360187</v>
      </c>
      <c r="Z46" s="32">
        <f t="shared" si="10"/>
        <v>0</v>
      </c>
      <c r="AA46" s="32">
        <f t="shared" si="11"/>
        <v>0</v>
      </c>
      <c r="AB46" s="32">
        <f t="shared" si="12"/>
        <v>0</v>
      </c>
    </row>
    <row r="47" spans="1:28" x14ac:dyDescent="0.25">
      <c r="A47" s="32">
        <f t="shared" si="13"/>
        <v>45</v>
      </c>
      <c r="B47" s="26" t="s">
        <v>149</v>
      </c>
      <c r="C47" s="32"/>
      <c r="D47" s="32"/>
      <c r="E47" s="32"/>
      <c r="F47" s="32"/>
      <c r="G47" s="32"/>
      <c r="H47" s="32">
        <v>1</v>
      </c>
      <c r="I47" s="32">
        <v>1</v>
      </c>
      <c r="J47" s="32"/>
      <c r="K47" s="32"/>
      <c r="L47" s="32"/>
      <c r="M47" s="32">
        <f t="shared" si="0"/>
        <v>2</v>
      </c>
      <c r="N47" s="32">
        <f t="shared" si="1"/>
        <v>0.69897000433601886</v>
      </c>
      <c r="O47" s="34">
        <f t="shared" si="2"/>
        <v>1.6989700043360187</v>
      </c>
      <c r="R47" s="26" t="s">
        <v>149</v>
      </c>
      <c r="S47" s="32">
        <f t="shared" si="3"/>
        <v>0</v>
      </c>
      <c r="T47" s="32">
        <f t="shared" si="4"/>
        <v>0</v>
      </c>
      <c r="U47" s="32">
        <f t="shared" si="5"/>
        <v>0</v>
      </c>
      <c r="V47" s="32">
        <f t="shared" si="6"/>
        <v>0</v>
      </c>
      <c r="W47" s="32">
        <f t="shared" si="7"/>
        <v>0</v>
      </c>
      <c r="X47" s="32">
        <f t="shared" si="8"/>
        <v>1.6989700043360187</v>
      </c>
      <c r="Y47" s="32">
        <f t="shared" si="9"/>
        <v>1.6989700043360187</v>
      </c>
      <c r="Z47" s="32">
        <f t="shared" si="10"/>
        <v>0</v>
      </c>
      <c r="AA47" s="32">
        <f t="shared" si="11"/>
        <v>0</v>
      </c>
      <c r="AB47" s="32">
        <f t="shared" si="12"/>
        <v>0</v>
      </c>
    </row>
    <row r="48" spans="1:28" x14ac:dyDescent="0.25">
      <c r="A48" s="32">
        <f t="shared" si="13"/>
        <v>46</v>
      </c>
      <c r="B48" s="26" t="s">
        <v>155</v>
      </c>
      <c r="C48" s="32"/>
      <c r="D48" s="32"/>
      <c r="E48" s="32"/>
      <c r="F48" s="32"/>
      <c r="G48" s="32"/>
      <c r="H48" s="32">
        <v>1</v>
      </c>
      <c r="I48" s="32">
        <v>1</v>
      </c>
      <c r="J48" s="32"/>
      <c r="K48" s="32"/>
      <c r="L48" s="32"/>
      <c r="M48" s="32">
        <f t="shared" si="0"/>
        <v>2</v>
      </c>
      <c r="N48" s="32">
        <f t="shared" si="1"/>
        <v>0.69897000433601886</v>
      </c>
      <c r="O48" s="34">
        <f t="shared" si="2"/>
        <v>1.6989700043360187</v>
      </c>
      <c r="R48" s="26" t="s">
        <v>155</v>
      </c>
      <c r="S48" s="32">
        <f t="shared" si="3"/>
        <v>0</v>
      </c>
      <c r="T48" s="32">
        <f t="shared" si="4"/>
        <v>0</v>
      </c>
      <c r="U48" s="32">
        <f t="shared" si="5"/>
        <v>0</v>
      </c>
      <c r="V48" s="32">
        <f t="shared" si="6"/>
        <v>0</v>
      </c>
      <c r="W48" s="32">
        <f t="shared" si="7"/>
        <v>0</v>
      </c>
      <c r="X48" s="32">
        <f t="shared" si="8"/>
        <v>1.6989700043360187</v>
      </c>
      <c r="Y48" s="32">
        <f t="shared" si="9"/>
        <v>1.6989700043360187</v>
      </c>
      <c r="Z48" s="32">
        <f t="shared" si="10"/>
        <v>0</v>
      </c>
      <c r="AA48" s="32">
        <f t="shared" si="11"/>
        <v>0</v>
      </c>
      <c r="AB48" s="32">
        <f t="shared" si="12"/>
        <v>0</v>
      </c>
    </row>
    <row r="49" spans="1:28" x14ac:dyDescent="0.25">
      <c r="A49" s="32">
        <f t="shared" si="13"/>
        <v>47</v>
      </c>
      <c r="B49" s="26" t="s">
        <v>159</v>
      </c>
      <c r="C49" s="32"/>
      <c r="D49" s="32"/>
      <c r="E49" s="32"/>
      <c r="F49" s="32"/>
      <c r="G49" s="32"/>
      <c r="H49" s="32">
        <v>1</v>
      </c>
      <c r="I49" s="32"/>
      <c r="J49" s="32"/>
      <c r="K49" s="32"/>
      <c r="L49" s="32"/>
      <c r="M49" s="32">
        <f t="shared" si="0"/>
        <v>1</v>
      </c>
      <c r="N49" s="32">
        <f t="shared" si="1"/>
        <v>1</v>
      </c>
      <c r="O49" s="34">
        <f t="shared" si="2"/>
        <v>2</v>
      </c>
      <c r="R49" s="26" t="s">
        <v>159</v>
      </c>
      <c r="S49" s="32">
        <f t="shared" si="3"/>
        <v>0</v>
      </c>
      <c r="T49" s="32">
        <f t="shared" si="4"/>
        <v>0</v>
      </c>
      <c r="U49" s="32">
        <f t="shared" si="5"/>
        <v>0</v>
      </c>
      <c r="V49" s="32">
        <f t="shared" si="6"/>
        <v>0</v>
      </c>
      <c r="W49" s="32">
        <f t="shared" si="7"/>
        <v>0</v>
      </c>
      <c r="X49" s="32">
        <f t="shared" si="8"/>
        <v>2</v>
      </c>
      <c r="Y49" s="32">
        <f t="shared" si="9"/>
        <v>0</v>
      </c>
      <c r="Z49" s="32">
        <f t="shared" si="10"/>
        <v>0</v>
      </c>
      <c r="AA49" s="32">
        <f t="shared" si="11"/>
        <v>0</v>
      </c>
      <c r="AB49" s="32">
        <f t="shared" si="12"/>
        <v>0</v>
      </c>
    </row>
    <row r="50" spans="1:28" x14ac:dyDescent="0.25">
      <c r="A50" s="32">
        <f t="shared" si="13"/>
        <v>48</v>
      </c>
      <c r="B50" s="26" t="s">
        <v>236</v>
      </c>
      <c r="C50" s="32"/>
      <c r="D50" s="32"/>
      <c r="E50" s="32"/>
      <c r="F50" s="32"/>
      <c r="G50" s="32"/>
      <c r="H50" s="32">
        <v>1</v>
      </c>
      <c r="I50" s="32"/>
      <c r="J50" s="32"/>
      <c r="K50" s="32"/>
      <c r="L50" s="32"/>
      <c r="M50" s="32">
        <f t="shared" si="0"/>
        <v>1</v>
      </c>
      <c r="N50" s="32">
        <f t="shared" si="1"/>
        <v>1</v>
      </c>
      <c r="O50" s="34">
        <f t="shared" si="2"/>
        <v>2</v>
      </c>
      <c r="R50" s="26" t="s">
        <v>236</v>
      </c>
      <c r="S50" s="32">
        <f t="shared" si="3"/>
        <v>0</v>
      </c>
      <c r="T50" s="32">
        <f t="shared" si="4"/>
        <v>0</v>
      </c>
      <c r="U50" s="32">
        <f t="shared" si="5"/>
        <v>0</v>
      </c>
      <c r="V50" s="32">
        <f t="shared" si="6"/>
        <v>0</v>
      </c>
      <c r="W50" s="32">
        <f t="shared" si="7"/>
        <v>0</v>
      </c>
      <c r="X50" s="32">
        <f t="shared" si="8"/>
        <v>2</v>
      </c>
      <c r="Y50" s="32">
        <f t="shared" si="9"/>
        <v>0</v>
      </c>
      <c r="Z50" s="32">
        <f t="shared" si="10"/>
        <v>0</v>
      </c>
      <c r="AA50" s="32">
        <f t="shared" si="11"/>
        <v>0</v>
      </c>
      <c r="AB50" s="32">
        <f t="shared" si="12"/>
        <v>0</v>
      </c>
    </row>
    <row r="51" spans="1:28" ht="15.75" customHeight="1" x14ac:dyDescent="0.25">
      <c r="A51" s="32">
        <f t="shared" si="13"/>
        <v>49</v>
      </c>
      <c r="B51" s="33" t="s">
        <v>237</v>
      </c>
      <c r="C51" s="32"/>
      <c r="D51" s="32"/>
      <c r="E51" s="32"/>
      <c r="F51" s="32"/>
      <c r="G51" s="32"/>
      <c r="H51" s="32"/>
      <c r="I51" s="32">
        <v>1</v>
      </c>
      <c r="J51" s="32"/>
      <c r="K51" s="32"/>
      <c r="L51" s="32"/>
      <c r="M51" s="32">
        <f t="shared" si="0"/>
        <v>1</v>
      </c>
      <c r="N51" s="32">
        <f t="shared" si="1"/>
        <v>1</v>
      </c>
      <c r="O51" s="34">
        <f t="shared" si="2"/>
        <v>2</v>
      </c>
      <c r="R51" s="33" t="s">
        <v>237</v>
      </c>
      <c r="S51" s="32">
        <f t="shared" si="3"/>
        <v>0</v>
      </c>
      <c r="T51" s="32">
        <f t="shared" si="4"/>
        <v>0</v>
      </c>
      <c r="U51" s="32">
        <f t="shared" si="5"/>
        <v>0</v>
      </c>
      <c r="V51" s="32">
        <f t="shared" si="6"/>
        <v>0</v>
      </c>
      <c r="W51" s="32">
        <f t="shared" si="7"/>
        <v>0</v>
      </c>
      <c r="X51" s="32">
        <f t="shared" si="8"/>
        <v>0</v>
      </c>
      <c r="Y51" s="32">
        <f t="shared" si="9"/>
        <v>2</v>
      </c>
      <c r="Z51" s="32">
        <f t="shared" si="10"/>
        <v>0</v>
      </c>
      <c r="AA51" s="32">
        <f t="shared" si="11"/>
        <v>0</v>
      </c>
      <c r="AB51" s="32">
        <f t="shared" si="12"/>
        <v>0</v>
      </c>
    </row>
    <row r="52" spans="1:28" x14ac:dyDescent="0.25">
      <c r="A52" s="32">
        <f t="shared" si="13"/>
        <v>50</v>
      </c>
      <c r="B52" s="26" t="s">
        <v>164</v>
      </c>
      <c r="C52" s="32"/>
      <c r="D52" s="32"/>
      <c r="E52" s="32"/>
      <c r="F52" s="32"/>
      <c r="G52" s="32"/>
      <c r="H52" s="32"/>
      <c r="I52" s="32">
        <v>1</v>
      </c>
      <c r="J52" s="32"/>
      <c r="K52" s="32"/>
      <c r="L52" s="32"/>
      <c r="M52" s="32">
        <f t="shared" si="0"/>
        <v>1</v>
      </c>
      <c r="N52" s="32">
        <f t="shared" si="1"/>
        <v>1</v>
      </c>
      <c r="O52" s="34">
        <f t="shared" si="2"/>
        <v>2</v>
      </c>
      <c r="R52" s="26" t="s">
        <v>164</v>
      </c>
      <c r="S52" s="32">
        <f t="shared" si="3"/>
        <v>0</v>
      </c>
      <c r="T52" s="32">
        <f t="shared" si="4"/>
        <v>0</v>
      </c>
      <c r="U52" s="32">
        <f t="shared" si="5"/>
        <v>0</v>
      </c>
      <c r="V52" s="32">
        <f t="shared" si="6"/>
        <v>0</v>
      </c>
      <c r="W52" s="32">
        <f t="shared" si="7"/>
        <v>0</v>
      </c>
      <c r="X52" s="32">
        <f t="shared" si="8"/>
        <v>0</v>
      </c>
      <c r="Y52" s="32">
        <f t="shared" si="9"/>
        <v>2</v>
      </c>
      <c r="Z52" s="32">
        <f t="shared" si="10"/>
        <v>0</v>
      </c>
      <c r="AA52" s="32">
        <f t="shared" si="11"/>
        <v>0</v>
      </c>
      <c r="AB52" s="32">
        <f t="shared" si="12"/>
        <v>0</v>
      </c>
    </row>
    <row r="53" spans="1:28" x14ac:dyDescent="0.25">
      <c r="A53" s="32">
        <f t="shared" si="13"/>
        <v>51</v>
      </c>
      <c r="B53" s="26" t="s">
        <v>170</v>
      </c>
      <c r="C53" s="32"/>
      <c r="D53" s="32"/>
      <c r="E53" s="32"/>
      <c r="F53" s="32"/>
      <c r="G53" s="32"/>
      <c r="H53" s="32"/>
      <c r="I53" s="32">
        <v>1</v>
      </c>
      <c r="J53" s="32"/>
      <c r="K53" s="32"/>
      <c r="L53" s="32"/>
      <c r="M53" s="32">
        <f t="shared" si="0"/>
        <v>1</v>
      </c>
      <c r="N53" s="32">
        <f t="shared" si="1"/>
        <v>1</v>
      </c>
      <c r="O53" s="34">
        <f t="shared" si="2"/>
        <v>2</v>
      </c>
      <c r="R53" s="26" t="s">
        <v>170</v>
      </c>
      <c r="S53" s="32">
        <f t="shared" si="3"/>
        <v>0</v>
      </c>
      <c r="T53" s="32">
        <f t="shared" si="4"/>
        <v>0</v>
      </c>
      <c r="U53" s="32">
        <f t="shared" si="5"/>
        <v>0</v>
      </c>
      <c r="V53" s="32">
        <f t="shared" si="6"/>
        <v>0</v>
      </c>
      <c r="W53" s="32">
        <f t="shared" si="7"/>
        <v>0</v>
      </c>
      <c r="X53" s="32">
        <f t="shared" si="8"/>
        <v>0</v>
      </c>
      <c r="Y53" s="32">
        <f t="shared" si="9"/>
        <v>2</v>
      </c>
      <c r="Z53" s="32">
        <f t="shared" si="10"/>
        <v>0</v>
      </c>
      <c r="AA53" s="32">
        <f t="shared" si="11"/>
        <v>0</v>
      </c>
      <c r="AB53" s="32">
        <f t="shared" si="12"/>
        <v>0</v>
      </c>
    </row>
    <row r="54" spans="1:28" x14ac:dyDescent="0.25">
      <c r="A54" s="32">
        <f t="shared" si="13"/>
        <v>52</v>
      </c>
      <c r="B54" s="26" t="s">
        <v>175</v>
      </c>
      <c r="C54" s="32"/>
      <c r="D54" s="32"/>
      <c r="E54" s="32"/>
      <c r="F54" s="32"/>
      <c r="G54" s="32"/>
      <c r="H54" s="32"/>
      <c r="I54" s="32">
        <v>1</v>
      </c>
      <c r="J54" s="32"/>
      <c r="K54" s="32"/>
      <c r="L54" s="32"/>
      <c r="M54" s="32">
        <f t="shared" si="0"/>
        <v>1</v>
      </c>
      <c r="N54" s="32">
        <f t="shared" si="1"/>
        <v>1</v>
      </c>
      <c r="O54" s="34">
        <f t="shared" si="2"/>
        <v>2</v>
      </c>
      <c r="R54" s="26" t="s">
        <v>175</v>
      </c>
      <c r="S54" s="32">
        <f t="shared" si="3"/>
        <v>0</v>
      </c>
      <c r="T54" s="32">
        <f t="shared" si="4"/>
        <v>0</v>
      </c>
      <c r="U54" s="32">
        <f t="shared" si="5"/>
        <v>0</v>
      </c>
      <c r="V54" s="32">
        <f t="shared" si="6"/>
        <v>0</v>
      </c>
      <c r="W54" s="32">
        <f t="shared" si="7"/>
        <v>0</v>
      </c>
      <c r="X54" s="32">
        <f t="shared" si="8"/>
        <v>0</v>
      </c>
      <c r="Y54" s="32">
        <f t="shared" si="9"/>
        <v>2</v>
      </c>
      <c r="Z54" s="32">
        <f t="shared" si="10"/>
        <v>0</v>
      </c>
      <c r="AA54" s="32">
        <f t="shared" si="11"/>
        <v>0</v>
      </c>
      <c r="AB54" s="32">
        <f t="shared" si="12"/>
        <v>0</v>
      </c>
    </row>
    <row r="55" spans="1:28" x14ac:dyDescent="0.25">
      <c r="A55" s="32">
        <f t="shared" si="13"/>
        <v>53</v>
      </c>
      <c r="B55" s="26" t="s">
        <v>179</v>
      </c>
      <c r="C55" s="32"/>
      <c r="D55" s="32"/>
      <c r="E55" s="32"/>
      <c r="F55" s="32"/>
      <c r="G55" s="32"/>
      <c r="H55" s="32"/>
      <c r="I55" s="32"/>
      <c r="J55" s="32">
        <v>1</v>
      </c>
      <c r="K55" s="32"/>
      <c r="L55" s="32"/>
      <c r="M55" s="32">
        <f t="shared" si="0"/>
        <v>1</v>
      </c>
      <c r="N55" s="32">
        <f t="shared" si="1"/>
        <v>1</v>
      </c>
      <c r="O55" s="34">
        <f t="shared" si="2"/>
        <v>2</v>
      </c>
      <c r="R55" s="26" t="s">
        <v>179</v>
      </c>
      <c r="S55" s="32">
        <f t="shared" si="3"/>
        <v>0</v>
      </c>
      <c r="T55" s="32">
        <f t="shared" si="4"/>
        <v>0</v>
      </c>
      <c r="U55" s="32">
        <f t="shared" si="5"/>
        <v>0</v>
      </c>
      <c r="V55" s="32">
        <f t="shared" si="6"/>
        <v>0</v>
      </c>
      <c r="W55" s="32">
        <f t="shared" si="7"/>
        <v>0</v>
      </c>
      <c r="X55" s="32">
        <f t="shared" si="8"/>
        <v>0</v>
      </c>
      <c r="Y55" s="32">
        <f t="shared" si="9"/>
        <v>0</v>
      </c>
      <c r="Z55" s="32">
        <f t="shared" si="10"/>
        <v>2</v>
      </c>
      <c r="AA55" s="32">
        <f t="shared" si="11"/>
        <v>0</v>
      </c>
      <c r="AB55" s="32">
        <f t="shared" si="12"/>
        <v>0</v>
      </c>
    </row>
    <row r="56" spans="1:28" x14ac:dyDescent="0.25">
      <c r="A56" s="32">
        <f t="shared" si="13"/>
        <v>54</v>
      </c>
      <c r="B56" s="26" t="s">
        <v>180</v>
      </c>
      <c r="C56" s="32"/>
      <c r="D56" s="32"/>
      <c r="E56" s="32"/>
      <c r="F56" s="32"/>
      <c r="G56" s="32"/>
      <c r="H56" s="32"/>
      <c r="I56" s="32"/>
      <c r="J56" s="32">
        <v>1</v>
      </c>
      <c r="K56" s="32"/>
      <c r="L56" s="32"/>
      <c r="M56" s="32">
        <f t="shared" si="0"/>
        <v>1</v>
      </c>
      <c r="N56" s="32">
        <f t="shared" si="1"/>
        <v>1</v>
      </c>
      <c r="O56" s="34">
        <f t="shared" si="2"/>
        <v>2</v>
      </c>
      <c r="R56" s="26" t="s">
        <v>180</v>
      </c>
      <c r="S56" s="32">
        <f t="shared" si="3"/>
        <v>0</v>
      </c>
      <c r="T56" s="32">
        <f t="shared" si="4"/>
        <v>0</v>
      </c>
      <c r="U56" s="32">
        <f t="shared" si="5"/>
        <v>0</v>
      </c>
      <c r="V56" s="32">
        <f t="shared" si="6"/>
        <v>0</v>
      </c>
      <c r="W56" s="32">
        <f t="shared" si="7"/>
        <v>0</v>
      </c>
      <c r="X56" s="32">
        <f t="shared" si="8"/>
        <v>0</v>
      </c>
      <c r="Y56" s="32">
        <f t="shared" si="9"/>
        <v>0</v>
      </c>
      <c r="Z56" s="32">
        <f t="shared" si="10"/>
        <v>2</v>
      </c>
      <c r="AA56" s="32">
        <f t="shared" si="11"/>
        <v>0</v>
      </c>
      <c r="AB56" s="32">
        <f t="shared" si="12"/>
        <v>0</v>
      </c>
    </row>
    <row r="57" spans="1:28" x14ac:dyDescent="0.25">
      <c r="A57" s="32">
        <f t="shared" si="13"/>
        <v>55</v>
      </c>
      <c r="B57" s="26" t="s">
        <v>184</v>
      </c>
      <c r="C57" s="32"/>
      <c r="D57" s="32"/>
      <c r="E57" s="32"/>
      <c r="F57" s="32"/>
      <c r="G57" s="32"/>
      <c r="H57" s="32"/>
      <c r="I57" s="32"/>
      <c r="J57" s="32">
        <v>1</v>
      </c>
      <c r="K57" s="32"/>
      <c r="L57" s="32"/>
      <c r="M57" s="32">
        <f t="shared" si="0"/>
        <v>1</v>
      </c>
      <c r="N57" s="32">
        <f t="shared" si="1"/>
        <v>1</v>
      </c>
      <c r="O57" s="34">
        <f t="shared" si="2"/>
        <v>2</v>
      </c>
      <c r="R57" s="26" t="s">
        <v>184</v>
      </c>
      <c r="S57" s="32">
        <f t="shared" si="3"/>
        <v>0</v>
      </c>
      <c r="T57" s="32">
        <f t="shared" si="4"/>
        <v>0</v>
      </c>
      <c r="U57" s="32">
        <f t="shared" si="5"/>
        <v>0</v>
      </c>
      <c r="V57" s="32">
        <f t="shared" si="6"/>
        <v>0</v>
      </c>
      <c r="W57" s="32">
        <f t="shared" si="7"/>
        <v>0</v>
      </c>
      <c r="X57" s="32">
        <f t="shared" si="8"/>
        <v>0</v>
      </c>
      <c r="Y57" s="32">
        <f t="shared" si="9"/>
        <v>0</v>
      </c>
      <c r="Z57" s="32">
        <f t="shared" si="10"/>
        <v>2</v>
      </c>
      <c r="AA57" s="32">
        <f t="shared" si="11"/>
        <v>0</v>
      </c>
      <c r="AB57" s="32">
        <f t="shared" si="12"/>
        <v>0</v>
      </c>
    </row>
    <row r="58" spans="1:28" x14ac:dyDescent="0.25">
      <c r="A58" s="32">
        <f t="shared" si="13"/>
        <v>56</v>
      </c>
      <c r="B58" s="26" t="s">
        <v>185</v>
      </c>
      <c r="C58" s="32"/>
      <c r="D58" s="32"/>
      <c r="E58" s="32"/>
      <c r="F58" s="32"/>
      <c r="G58" s="32"/>
      <c r="H58" s="32"/>
      <c r="I58" s="32"/>
      <c r="J58" s="32">
        <v>1</v>
      </c>
      <c r="K58" s="32"/>
      <c r="L58" s="32"/>
      <c r="M58" s="32">
        <f t="shared" si="0"/>
        <v>1</v>
      </c>
      <c r="N58" s="32">
        <f t="shared" si="1"/>
        <v>1</v>
      </c>
      <c r="O58" s="34">
        <f t="shared" si="2"/>
        <v>2</v>
      </c>
      <c r="R58" s="26" t="s">
        <v>185</v>
      </c>
      <c r="S58" s="32">
        <f t="shared" si="3"/>
        <v>0</v>
      </c>
      <c r="T58" s="32">
        <f t="shared" si="4"/>
        <v>0</v>
      </c>
      <c r="U58" s="32">
        <f t="shared" si="5"/>
        <v>0</v>
      </c>
      <c r="V58" s="32">
        <f t="shared" si="6"/>
        <v>0</v>
      </c>
      <c r="W58" s="32">
        <f t="shared" si="7"/>
        <v>0</v>
      </c>
      <c r="X58" s="32">
        <f t="shared" si="8"/>
        <v>0</v>
      </c>
      <c r="Y58" s="32">
        <f t="shared" si="9"/>
        <v>0</v>
      </c>
      <c r="Z58" s="32">
        <f t="shared" si="10"/>
        <v>2</v>
      </c>
      <c r="AA58" s="32">
        <f t="shared" si="11"/>
        <v>0</v>
      </c>
      <c r="AB58" s="32">
        <f t="shared" si="12"/>
        <v>0</v>
      </c>
    </row>
    <row r="59" spans="1:28" x14ac:dyDescent="0.25">
      <c r="A59" s="32">
        <f t="shared" si="13"/>
        <v>57</v>
      </c>
      <c r="B59" s="26" t="s">
        <v>186</v>
      </c>
      <c r="C59" s="32"/>
      <c r="D59" s="32"/>
      <c r="E59" s="32"/>
      <c r="F59" s="32"/>
      <c r="G59" s="32"/>
      <c r="H59" s="32"/>
      <c r="I59" s="32"/>
      <c r="J59" s="32">
        <v>1</v>
      </c>
      <c r="K59" s="32"/>
      <c r="L59" s="32"/>
      <c r="M59" s="32">
        <f t="shared" si="0"/>
        <v>1</v>
      </c>
      <c r="N59" s="32">
        <f t="shared" si="1"/>
        <v>1</v>
      </c>
      <c r="O59" s="34">
        <f t="shared" si="2"/>
        <v>2</v>
      </c>
      <c r="R59" s="26" t="s">
        <v>186</v>
      </c>
      <c r="S59" s="32">
        <f t="shared" si="3"/>
        <v>0</v>
      </c>
      <c r="T59" s="32">
        <f t="shared" si="4"/>
        <v>0</v>
      </c>
      <c r="U59" s="32">
        <f t="shared" si="5"/>
        <v>0</v>
      </c>
      <c r="V59" s="32">
        <f t="shared" si="6"/>
        <v>0</v>
      </c>
      <c r="W59" s="32">
        <f t="shared" si="7"/>
        <v>0</v>
      </c>
      <c r="X59" s="32">
        <f t="shared" si="8"/>
        <v>0</v>
      </c>
      <c r="Y59" s="32">
        <f t="shared" si="9"/>
        <v>0</v>
      </c>
      <c r="Z59" s="32">
        <f t="shared" si="10"/>
        <v>2</v>
      </c>
      <c r="AA59" s="32">
        <f t="shared" si="11"/>
        <v>0</v>
      </c>
      <c r="AB59" s="32">
        <f t="shared" si="12"/>
        <v>0</v>
      </c>
    </row>
    <row r="60" spans="1:28" x14ac:dyDescent="0.25">
      <c r="A60" s="32">
        <f t="shared" si="13"/>
        <v>58</v>
      </c>
      <c r="B60" s="26" t="s">
        <v>188</v>
      </c>
      <c r="C60" s="32"/>
      <c r="D60" s="32"/>
      <c r="E60" s="32"/>
      <c r="F60" s="32"/>
      <c r="G60" s="32"/>
      <c r="H60" s="32"/>
      <c r="I60" s="32"/>
      <c r="J60" s="32"/>
      <c r="K60" s="32">
        <v>1</v>
      </c>
      <c r="L60" s="32"/>
      <c r="M60" s="32">
        <f t="shared" si="0"/>
        <v>1</v>
      </c>
      <c r="N60" s="32">
        <f t="shared" si="1"/>
        <v>1</v>
      </c>
      <c r="O60" s="34">
        <f t="shared" si="2"/>
        <v>2</v>
      </c>
      <c r="R60" s="26" t="s">
        <v>188</v>
      </c>
      <c r="S60" s="32">
        <f t="shared" si="3"/>
        <v>0</v>
      </c>
      <c r="T60" s="32">
        <f t="shared" si="4"/>
        <v>0</v>
      </c>
      <c r="U60" s="32">
        <f t="shared" si="5"/>
        <v>0</v>
      </c>
      <c r="V60" s="32">
        <f t="shared" si="6"/>
        <v>0</v>
      </c>
      <c r="W60" s="32">
        <f t="shared" si="7"/>
        <v>0</v>
      </c>
      <c r="X60" s="32">
        <f t="shared" si="8"/>
        <v>0</v>
      </c>
      <c r="Y60" s="32">
        <f t="shared" si="9"/>
        <v>0</v>
      </c>
      <c r="Z60" s="32">
        <f t="shared" si="10"/>
        <v>0</v>
      </c>
      <c r="AA60" s="32">
        <f t="shared" si="11"/>
        <v>2</v>
      </c>
      <c r="AB60" s="32">
        <f t="shared" si="12"/>
        <v>0</v>
      </c>
    </row>
    <row r="61" spans="1:28" x14ac:dyDescent="0.25">
      <c r="A61" s="32">
        <f t="shared" si="13"/>
        <v>59</v>
      </c>
      <c r="B61" s="26" t="s">
        <v>189</v>
      </c>
      <c r="C61" s="32"/>
      <c r="D61" s="32"/>
      <c r="E61" s="32"/>
      <c r="F61" s="32"/>
      <c r="G61" s="32"/>
      <c r="H61" s="32"/>
      <c r="I61" s="32"/>
      <c r="J61" s="32"/>
      <c r="K61" s="32">
        <v>1</v>
      </c>
      <c r="L61" s="32"/>
      <c r="M61" s="32">
        <f t="shared" si="0"/>
        <v>1</v>
      </c>
      <c r="N61" s="32">
        <f t="shared" si="1"/>
        <v>1</v>
      </c>
      <c r="O61" s="34">
        <f t="shared" si="2"/>
        <v>2</v>
      </c>
      <c r="R61" s="26" t="s">
        <v>189</v>
      </c>
      <c r="S61" s="32">
        <f t="shared" si="3"/>
        <v>0</v>
      </c>
      <c r="T61" s="32">
        <f t="shared" si="4"/>
        <v>0</v>
      </c>
      <c r="U61" s="32">
        <f t="shared" si="5"/>
        <v>0</v>
      </c>
      <c r="V61" s="32">
        <f t="shared" si="6"/>
        <v>0</v>
      </c>
      <c r="W61" s="32">
        <f t="shared" si="7"/>
        <v>0</v>
      </c>
      <c r="X61" s="32">
        <f t="shared" si="8"/>
        <v>0</v>
      </c>
      <c r="Y61" s="32">
        <f t="shared" si="9"/>
        <v>0</v>
      </c>
      <c r="Z61" s="32">
        <f t="shared" si="10"/>
        <v>0</v>
      </c>
      <c r="AA61" s="32">
        <f t="shared" si="11"/>
        <v>2</v>
      </c>
      <c r="AB61" s="32">
        <f t="shared" si="12"/>
        <v>0</v>
      </c>
    </row>
    <row r="62" spans="1:28" x14ac:dyDescent="0.25">
      <c r="A62" s="32">
        <f t="shared" si="13"/>
        <v>60</v>
      </c>
      <c r="B62" s="26" t="s">
        <v>191</v>
      </c>
      <c r="C62" s="32"/>
      <c r="D62" s="32"/>
      <c r="E62" s="32"/>
      <c r="F62" s="32"/>
      <c r="G62" s="32"/>
      <c r="H62" s="32"/>
      <c r="I62" s="32"/>
      <c r="J62" s="32"/>
      <c r="K62" s="32">
        <v>1</v>
      </c>
      <c r="L62" s="32"/>
      <c r="M62" s="32">
        <f t="shared" si="0"/>
        <v>1</v>
      </c>
      <c r="N62" s="32">
        <f t="shared" si="1"/>
        <v>1</v>
      </c>
      <c r="O62" s="34">
        <f t="shared" si="2"/>
        <v>2</v>
      </c>
      <c r="R62" s="26" t="s">
        <v>191</v>
      </c>
      <c r="S62" s="32">
        <f t="shared" si="3"/>
        <v>0</v>
      </c>
      <c r="T62" s="32">
        <f t="shared" si="4"/>
        <v>0</v>
      </c>
      <c r="U62" s="32">
        <f t="shared" si="5"/>
        <v>0</v>
      </c>
      <c r="V62" s="32">
        <f t="shared" si="6"/>
        <v>0</v>
      </c>
      <c r="W62" s="32">
        <f t="shared" si="7"/>
        <v>0</v>
      </c>
      <c r="X62" s="32">
        <f t="shared" si="8"/>
        <v>0</v>
      </c>
      <c r="Y62" s="32">
        <f t="shared" si="9"/>
        <v>0</v>
      </c>
      <c r="Z62" s="32">
        <f t="shared" si="10"/>
        <v>0</v>
      </c>
      <c r="AA62" s="32">
        <f t="shared" si="11"/>
        <v>2</v>
      </c>
      <c r="AB62" s="32">
        <f t="shared" si="12"/>
        <v>0</v>
      </c>
    </row>
    <row r="63" spans="1:28" x14ac:dyDescent="0.25">
      <c r="A63" s="32">
        <f t="shared" si="13"/>
        <v>61</v>
      </c>
      <c r="B63" s="26" t="s">
        <v>192</v>
      </c>
      <c r="C63" s="32"/>
      <c r="D63" s="32"/>
      <c r="E63" s="32"/>
      <c r="F63" s="32"/>
      <c r="G63" s="32"/>
      <c r="H63" s="32"/>
      <c r="I63" s="32"/>
      <c r="J63" s="32"/>
      <c r="K63" s="32">
        <v>1</v>
      </c>
      <c r="L63" s="32"/>
      <c r="M63" s="32">
        <f t="shared" si="0"/>
        <v>1</v>
      </c>
      <c r="N63" s="32">
        <f t="shared" si="1"/>
        <v>1</v>
      </c>
      <c r="O63" s="34">
        <f t="shared" si="2"/>
        <v>2</v>
      </c>
      <c r="R63" s="26" t="s">
        <v>192</v>
      </c>
      <c r="S63" s="32">
        <f t="shared" si="3"/>
        <v>0</v>
      </c>
      <c r="T63" s="32">
        <f t="shared" si="4"/>
        <v>0</v>
      </c>
      <c r="U63" s="32">
        <f t="shared" si="5"/>
        <v>0</v>
      </c>
      <c r="V63" s="32">
        <f t="shared" si="6"/>
        <v>0</v>
      </c>
      <c r="W63" s="32">
        <f t="shared" si="7"/>
        <v>0</v>
      </c>
      <c r="X63" s="32">
        <f t="shared" si="8"/>
        <v>0</v>
      </c>
      <c r="Y63" s="32">
        <f t="shared" si="9"/>
        <v>0</v>
      </c>
      <c r="Z63" s="32">
        <f t="shared" si="10"/>
        <v>0</v>
      </c>
      <c r="AA63" s="32">
        <f t="shared" si="11"/>
        <v>2</v>
      </c>
      <c r="AB63" s="32">
        <f t="shared" si="12"/>
        <v>0</v>
      </c>
    </row>
    <row r="64" spans="1:28" x14ac:dyDescent="0.25">
      <c r="A64" s="32">
        <f t="shared" si="13"/>
        <v>62</v>
      </c>
      <c r="B64" s="26" t="s">
        <v>239</v>
      </c>
      <c r="C64" s="32"/>
      <c r="D64" s="32"/>
      <c r="E64" s="32"/>
      <c r="F64" s="32"/>
      <c r="G64" s="32"/>
      <c r="H64" s="32"/>
      <c r="I64" s="32"/>
      <c r="J64" s="32"/>
      <c r="K64" s="32"/>
      <c r="L64" s="32">
        <v>1</v>
      </c>
      <c r="M64" s="32">
        <f t="shared" si="0"/>
        <v>1</v>
      </c>
      <c r="N64" s="32">
        <f t="shared" si="1"/>
        <v>1</v>
      </c>
      <c r="O64" s="34">
        <f t="shared" si="2"/>
        <v>2</v>
      </c>
      <c r="R64" s="26" t="s">
        <v>239</v>
      </c>
      <c r="S64" s="32">
        <f t="shared" si="3"/>
        <v>0</v>
      </c>
      <c r="T64" s="32">
        <f t="shared" si="4"/>
        <v>0</v>
      </c>
      <c r="U64" s="32">
        <f t="shared" si="5"/>
        <v>0</v>
      </c>
      <c r="V64" s="32">
        <f t="shared" si="6"/>
        <v>0</v>
      </c>
      <c r="W64" s="32">
        <f t="shared" si="7"/>
        <v>0</v>
      </c>
      <c r="X64" s="32">
        <f t="shared" si="8"/>
        <v>0</v>
      </c>
      <c r="Y64" s="32">
        <f t="shared" si="9"/>
        <v>0</v>
      </c>
      <c r="Z64" s="32">
        <f t="shared" si="10"/>
        <v>0</v>
      </c>
      <c r="AA64" s="32">
        <f t="shared" si="11"/>
        <v>0</v>
      </c>
      <c r="AB64" s="32">
        <f t="shared" si="12"/>
        <v>2</v>
      </c>
    </row>
    <row r="65" spans="1:28" x14ac:dyDescent="0.25">
      <c r="A65" s="32">
        <f t="shared" si="13"/>
        <v>63</v>
      </c>
      <c r="B65" s="26" t="s">
        <v>200</v>
      </c>
      <c r="C65" s="32"/>
      <c r="D65" s="32"/>
      <c r="E65" s="32"/>
      <c r="F65" s="32"/>
      <c r="G65" s="32"/>
      <c r="H65" s="32"/>
      <c r="I65" s="32"/>
      <c r="J65" s="32"/>
      <c r="K65" s="32"/>
      <c r="L65" s="32">
        <v>1</v>
      </c>
      <c r="M65" s="32">
        <f t="shared" si="0"/>
        <v>1</v>
      </c>
      <c r="N65" s="32">
        <f t="shared" si="1"/>
        <v>1</v>
      </c>
      <c r="O65" s="34">
        <f t="shared" si="2"/>
        <v>2</v>
      </c>
      <c r="R65" s="26" t="s">
        <v>200</v>
      </c>
      <c r="S65" s="32">
        <f t="shared" si="3"/>
        <v>0</v>
      </c>
      <c r="T65" s="32">
        <f t="shared" si="4"/>
        <v>0</v>
      </c>
      <c r="U65" s="32">
        <f t="shared" si="5"/>
        <v>0</v>
      </c>
      <c r="V65" s="32">
        <f t="shared" si="6"/>
        <v>0</v>
      </c>
      <c r="W65" s="32">
        <f t="shared" si="7"/>
        <v>0</v>
      </c>
      <c r="X65" s="32">
        <f t="shared" si="8"/>
        <v>0</v>
      </c>
      <c r="Y65" s="32">
        <f t="shared" si="9"/>
        <v>0</v>
      </c>
      <c r="Z65" s="32">
        <f t="shared" si="10"/>
        <v>0</v>
      </c>
      <c r="AA65" s="32">
        <f t="shared" si="11"/>
        <v>0</v>
      </c>
      <c r="AB65" s="32">
        <f t="shared" si="12"/>
        <v>2</v>
      </c>
    </row>
    <row r="66" spans="1:28" x14ac:dyDescent="0.25">
      <c r="A66" s="32">
        <f t="shared" si="13"/>
        <v>64</v>
      </c>
      <c r="B66" s="26" t="s">
        <v>203</v>
      </c>
      <c r="C66" s="32"/>
      <c r="D66" s="32"/>
      <c r="E66" s="32"/>
      <c r="F66" s="32"/>
      <c r="G66" s="32"/>
      <c r="H66" s="32"/>
      <c r="I66" s="32"/>
      <c r="J66" s="32"/>
      <c r="K66" s="32"/>
      <c r="L66" s="32">
        <v>1</v>
      </c>
      <c r="M66" s="32">
        <f t="shared" si="0"/>
        <v>1</v>
      </c>
      <c r="N66" s="32">
        <f t="shared" si="1"/>
        <v>1</v>
      </c>
      <c r="O66" s="34">
        <f t="shared" si="2"/>
        <v>2</v>
      </c>
      <c r="R66" s="26" t="s">
        <v>203</v>
      </c>
      <c r="S66" s="32">
        <f t="shared" si="3"/>
        <v>0</v>
      </c>
      <c r="T66" s="32">
        <f t="shared" si="4"/>
        <v>0</v>
      </c>
      <c r="U66" s="32">
        <f t="shared" si="5"/>
        <v>0</v>
      </c>
      <c r="V66" s="32">
        <f t="shared" si="6"/>
        <v>0</v>
      </c>
      <c r="W66" s="32">
        <f t="shared" si="7"/>
        <v>0</v>
      </c>
      <c r="X66" s="32">
        <f>H66*O66</f>
        <v>0</v>
      </c>
      <c r="Y66" s="32">
        <f t="shared" si="9"/>
        <v>0</v>
      </c>
      <c r="Z66" s="32">
        <f t="shared" si="10"/>
        <v>0</v>
      </c>
      <c r="AA66" s="32">
        <f t="shared" si="11"/>
        <v>0</v>
      </c>
      <c r="AB66" s="32">
        <f t="shared" si="12"/>
        <v>2</v>
      </c>
    </row>
    <row r="74" spans="1:28" x14ac:dyDescent="0.25">
      <c r="A74" s="38"/>
      <c r="B74" s="37"/>
      <c r="C74" s="37"/>
    </row>
    <row r="75" spans="1:28" x14ac:dyDescent="0.25">
      <c r="A75" s="38"/>
      <c r="B75" s="36"/>
      <c r="C75" s="37"/>
    </row>
    <row r="76" spans="1:28" x14ac:dyDescent="0.25">
      <c r="A76" s="38"/>
      <c r="B76" s="37"/>
      <c r="C76" s="37"/>
    </row>
    <row r="77" spans="1:28" x14ac:dyDescent="0.25">
      <c r="A77" s="38"/>
      <c r="B77" s="36"/>
      <c r="C77" s="37"/>
    </row>
    <row r="78" spans="1:28" x14ac:dyDescent="0.25">
      <c r="A78" s="38"/>
      <c r="B78" s="36"/>
      <c r="C78" s="37"/>
    </row>
    <row r="79" spans="1:28" x14ac:dyDescent="0.25">
      <c r="A79" s="38"/>
      <c r="B79" s="37"/>
      <c r="C79" s="37"/>
    </row>
  </sheetData>
  <mergeCells count="12">
    <mergeCell ref="R1:R2"/>
    <mergeCell ref="AE12:AG13"/>
    <mergeCell ref="A1:A2"/>
    <mergeCell ref="B1:B2"/>
    <mergeCell ref="C1:M1"/>
    <mergeCell ref="N1:N2"/>
    <mergeCell ref="O1:O2"/>
    <mergeCell ref="S1:AB1"/>
    <mergeCell ref="AE1:AP1"/>
    <mergeCell ref="AE2:AE3"/>
    <mergeCell ref="AF2:AF3"/>
    <mergeCell ref="AG2:AP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F4" workbookViewId="0">
      <selection activeCell="O44" sqref="O44"/>
    </sheetView>
  </sheetViews>
  <sheetFormatPr defaultRowHeight="15" x14ac:dyDescent="0.25"/>
  <cols>
    <col min="2" max="2" width="47.28515625" customWidth="1"/>
    <col min="3" max="3" width="25.140625" customWidth="1"/>
    <col min="5" max="5" width="29.85546875" customWidth="1"/>
    <col min="6" max="6" width="11.140625" customWidth="1"/>
    <col min="7" max="7" width="19.140625" customWidth="1"/>
    <col min="8" max="8" width="15" customWidth="1"/>
    <col min="9" max="9" width="16.7109375" customWidth="1"/>
    <col min="12" max="12" width="13.7109375" customWidth="1"/>
    <col min="14" max="14" width="11.28515625" customWidth="1"/>
    <col min="15" max="15" width="12.7109375" customWidth="1"/>
    <col min="16" max="16" width="14.28515625" customWidth="1"/>
    <col min="17" max="17" width="16" customWidth="1"/>
  </cols>
  <sheetData>
    <row r="1" spans="1:17" ht="18.75" x14ac:dyDescent="0.4">
      <c r="A1" s="107" t="s">
        <v>260</v>
      </c>
      <c r="B1" s="107"/>
      <c r="C1" s="107"/>
      <c r="E1" s="110" t="s">
        <v>261</v>
      </c>
      <c r="F1" s="110"/>
      <c r="G1" s="111" t="s">
        <v>208</v>
      </c>
      <c r="H1" s="112" t="s">
        <v>222</v>
      </c>
      <c r="I1" s="113" t="s">
        <v>240</v>
      </c>
      <c r="L1" s="108" t="s">
        <v>262</v>
      </c>
      <c r="M1" s="109"/>
      <c r="N1" s="109"/>
      <c r="O1" s="109"/>
      <c r="P1" s="109"/>
      <c r="Q1" s="109"/>
    </row>
    <row r="2" spans="1:17" x14ac:dyDescent="0.25">
      <c r="A2" s="3" t="s">
        <v>1</v>
      </c>
      <c r="B2" s="3" t="s">
        <v>27</v>
      </c>
      <c r="C2" s="3" t="s">
        <v>4</v>
      </c>
      <c r="E2" s="42" t="s">
        <v>263</v>
      </c>
      <c r="F2" s="31" t="s">
        <v>264</v>
      </c>
      <c r="G2" s="111"/>
      <c r="H2" s="112"/>
      <c r="I2" s="113"/>
      <c r="L2" s="48" t="s">
        <v>265</v>
      </c>
      <c r="M2" s="48" t="s">
        <v>266</v>
      </c>
      <c r="N2" s="48" t="s">
        <v>267</v>
      </c>
      <c r="O2" s="49" t="s">
        <v>268</v>
      </c>
      <c r="P2" s="48" t="s">
        <v>270</v>
      </c>
      <c r="Q2" s="48" t="s">
        <v>271</v>
      </c>
    </row>
    <row r="3" spans="1:17" ht="36.75" customHeight="1" x14ac:dyDescent="0.25">
      <c r="A3" s="4" t="s">
        <v>5</v>
      </c>
      <c r="B3" s="71" t="s">
        <v>301</v>
      </c>
      <c r="C3" s="44" t="s">
        <v>269</v>
      </c>
      <c r="E3" s="114" t="s">
        <v>304</v>
      </c>
      <c r="F3" s="4" t="s">
        <v>295</v>
      </c>
      <c r="G3" s="4" t="s">
        <v>295</v>
      </c>
      <c r="H3" s="4" t="s">
        <v>295</v>
      </c>
      <c r="I3" s="4" t="s">
        <v>295</v>
      </c>
      <c r="J3" s="67"/>
      <c r="L3" s="4" t="s">
        <v>295</v>
      </c>
      <c r="M3" s="34">
        <v>1</v>
      </c>
      <c r="N3" s="34">
        <v>2</v>
      </c>
      <c r="O3" s="34">
        <f>LOG(10/N3)</f>
        <v>0.69897000433601886</v>
      </c>
      <c r="P3" s="34">
        <f>O3+1</f>
        <v>1.6989700043360187</v>
      </c>
      <c r="Q3" s="34">
        <f>M3*P3</f>
        <v>1.6989700043360187</v>
      </c>
    </row>
    <row r="4" spans="1:17" x14ac:dyDescent="0.25">
      <c r="E4" s="115"/>
      <c r="F4" s="4" t="s">
        <v>77</v>
      </c>
      <c r="G4" s="4" t="s">
        <v>77</v>
      </c>
      <c r="H4" s="4" t="s">
        <v>77</v>
      </c>
      <c r="I4" s="4" t="s">
        <v>305</v>
      </c>
      <c r="L4" s="4" t="s">
        <v>305</v>
      </c>
      <c r="M4" s="34">
        <v>1</v>
      </c>
      <c r="N4" s="34">
        <v>1</v>
      </c>
      <c r="O4" s="34">
        <f>LOG(10/N4)</f>
        <v>1</v>
      </c>
      <c r="P4" s="34">
        <f>O4+1</f>
        <v>2</v>
      </c>
      <c r="Q4" s="34">
        <f>M4*P4</f>
        <v>2</v>
      </c>
    </row>
    <row r="5" spans="1:17" ht="20.25" x14ac:dyDescent="0.4">
      <c r="A5" s="107" t="s">
        <v>26</v>
      </c>
      <c r="B5" s="107"/>
      <c r="C5" s="107"/>
      <c r="D5" s="45"/>
      <c r="E5" s="115"/>
      <c r="F5" s="47" t="s">
        <v>78</v>
      </c>
      <c r="G5" s="47" t="s">
        <v>78</v>
      </c>
      <c r="H5" s="47" t="s">
        <v>78</v>
      </c>
      <c r="I5" s="4" t="s">
        <v>78</v>
      </c>
      <c r="L5" s="4" t="s">
        <v>78</v>
      </c>
      <c r="M5" s="34">
        <v>1</v>
      </c>
      <c r="N5" s="34">
        <v>1</v>
      </c>
      <c r="O5" s="34">
        <f>LOG(10/N5)</f>
        <v>1</v>
      </c>
      <c r="P5" s="34">
        <f>O5+1</f>
        <v>2</v>
      </c>
      <c r="Q5" s="34">
        <f>M5*P5</f>
        <v>2</v>
      </c>
    </row>
    <row r="6" spans="1:17" x14ac:dyDescent="0.25">
      <c r="A6" s="3" t="s">
        <v>1</v>
      </c>
      <c r="B6" s="3" t="s">
        <v>27</v>
      </c>
      <c r="C6" s="3" t="s">
        <v>28</v>
      </c>
      <c r="D6" s="37"/>
      <c r="E6" s="115"/>
      <c r="F6" s="4" t="s">
        <v>296</v>
      </c>
      <c r="G6" s="4" t="s">
        <v>296</v>
      </c>
      <c r="H6" s="66" t="s">
        <v>299</v>
      </c>
      <c r="I6" s="47" t="s">
        <v>72</v>
      </c>
      <c r="L6" s="47" t="s">
        <v>72</v>
      </c>
      <c r="M6" s="34">
        <v>1</v>
      </c>
      <c r="N6" s="34">
        <v>1</v>
      </c>
      <c r="O6" s="34">
        <f>LOG(10/N6)</f>
        <v>1</v>
      </c>
      <c r="P6" s="34">
        <f>O6+1</f>
        <v>2</v>
      </c>
      <c r="Q6" s="34">
        <f>M6*P6</f>
        <v>2</v>
      </c>
    </row>
    <row r="7" spans="1:17" ht="43.5" customHeight="1" x14ac:dyDescent="0.25">
      <c r="A7" s="4" t="s">
        <v>5</v>
      </c>
      <c r="B7" s="70" t="s">
        <v>301</v>
      </c>
      <c r="C7" s="43" t="s">
        <v>302</v>
      </c>
      <c r="E7" s="115"/>
      <c r="F7" s="4" t="s">
        <v>72</v>
      </c>
      <c r="G7" s="4" t="s">
        <v>72</v>
      </c>
      <c r="H7" s="4" t="s">
        <v>72</v>
      </c>
      <c r="I7" s="4" t="s">
        <v>298</v>
      </c>
      <c r="L7" s="4" t="s">
        <v>298</v>
      </c>
      <c r="M7" s="34">
        <v>1</v>
      </c>
      <c r="N7" s="34">
        <v>1</v>
      </c>
      <c r="O7" s="34">
        <f>LOG(10/N7)</f>
        <v>1</v>
      </c>
      <c r="P7" s="34">
        <f>O7+1</f>
        <v>2</v>
      </c>
      <c r="Q7" s="34">
        <f>M7*P7</f>
        <v>2</v>
      </c>
    </row>
    <row r="8" spans="1:17" x14ac:dyDescent="0.25">
      <c r="E8" s="115"/>
      <c r="F8" s="4" t="s">
        <v>297</v>
      </c>
      <c r="G8" s="4" t="s">
        <v>297</v>
      </c>
      <c r="H8" s="66" t="s">
        <v>300</v>
      </c>
      <c r="L8" s="37"/>
      <c r="M8" s="38"/>
      <c r="N8" s="37"/>
      <c r="O8" s="37"/>
    </row>
    <row r="9" spans="1:17" ht="18.75" x14ac:dyDescent="0.4">
      <c r="A9" s="107" t="s">
        <v>57</v>
      </c>
      <c r="B9" s="107"/>
      <c r="C9" s="107"/>
      <c r="E9" s="115"/>
      <c r="F9" s="4" t="s">
        <v>187</v>
      </c>
      <c r="G9" s="4" t="s">
        <v>187</v>
      </c>
      <c r="H9" s="4" t="s">
        <v>187</v>
      </c>
      <c r="L9" s="46"/>
      <c r="M9" s="38"/>
      <c r="N9" s="37"/>
      <c r="O9" s="37"/>
      <c r="P9" s="37"/>
    </row>
    <row r="10" spans="1:17" x14ac:dyDescent="0.25">
      <c r="A10" s="3" t="s">
        <v>1</v>
      </c>
      <c r="B10" s="3" t="s">
        <v>27</v>
      </c>
      <c r="C10" s="3" t="s">
        <v>28</v>
      </c>
      <c r="E10" s="115"/>
      <c r="F10" s="4" t="s">
        <v>298</v>
      </c>
      <c r="G10" s="4" t="s">
        <v>298</v>
      </c>
      <c r="H10" s="4" t="s">
        <v>298</v>
      </c>
      <c r="L10" s="46"/>
      <c r="M10" s="38"/>
      <c r="N10" s="37"/>
      <c r="O10" s="37"/>
      <c r="P10" s="37"/>
    </row>
    <row r="11" spans="1:17" ht="60" customHeight="1" x14ac:dyDescent="0.25">
      <c r="A11" s="4" t="s">
        <v>5</v>
      </c>
      <c r="B11" s="43" t="s">
        <v>303</v>
      </c>
      <c r="C11" s="43" t="s">
        <v>304</v>
      </c>
      <c r="E11" s="115"/>
      <c r="I11" s="68"/>
      <c r="L11" s="106" t="s">
        <v>306</v>
      </c>
      <c r="M11" s="106"/>
      <c r="N11" s="106"/>
      <c r="O11" s="106"/>
      <c r="P11" s="106"/>
      <c r="Q11" s="106"/>
    </row>
    <row r="12" spans="1:17" x14ac:dyDescent="0.25">
      <c r="E12" s="116"/>
      <c r="I12" s="69"/>
      <c r="L12" s="105" t="s">
        <v>307</v>
      </c>
      <c r="M12" s="105"/>
      <c r="N12" s="105"/>
      <c r="O12" s="105"/>
      <c r="P12" s="105"/>
      <c r="Q12" s="105"/>
    </row>
    <row r="13" spans="1:17" x14ac:dyDescent="0.25">
      <c r="E13" s="65"/>
      <c r="I13" s="68"/>
      <c r="L13" s="105" t="s">
        <v>308</v>
      </c>
      <c r="M13" s="105"/>
      <c r="N13" s="105"/>
      <c r="O13" s="105"/>
      <c r="P13" s="105"/>
      <c r="Q13" s="105"/>
    </row>
    <row r="14" spans="1:17" x14ac:dyDescent="0.25">
      <c r="E14" s="65"/>
      <c r="I14" s="68"/>
    </row>
    <row r="15" spans="1:17" x14ac:dyDescent="0.25">
      <c r="E15" s="65"/>
      <c r="I15" s="4"/>
    </row>
    <row r="16" spans="1:17" x14ac:dyDescent="0.25">
      <c r="E16" s="65"/>
      <c r="F16" s="4"/>
      <c r="G16" s="4"/>
      <c r="H16" s="4"/>
      <c r="I16" s="6"/>
    </row>
  </sheetData>
  <mergeCells count="12">
    <mergeCell ref="L1:Q1"/>
    <mergeCell ref="A1:C1"/>
    <mergeCell ref="E1:F1"/>
    <mergeCell ref="G1:G2"/>
    <mergeCell ref="H1:H2"/>
    <mergeCell ref="I1:I2"/>
    <mergeCell ref="L13:Q13"/>
    <mergeCell ref="L12:Q12"/>
    <mergeCell ref="L11:Q11"/>
    <mergeCell ref="A5:C5"/>
    <mergeCell ref="A9:C9"/>
    <mergeCell ref="E3:E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abSelected="1" workbookViewId="0">
      <selection activeCell="G10" sqref="G10"/>
    </sheetView>
  </sheetViews>
  <sheetFormatPr defaultRowHeight="15" x14ac:dyDescent="0.25"/>
  <cols>
    <col min="1" max="1" width="12.7109375" customWidth="1"/>
    <col min="2" max="2" width="13.5703125" customWidth="1"/>
    <col min="3" max="3" width="11.28515625" customWidth="1"/>
    <col min="4" max="4" width="9.140625" customWidth="1"/>
    <col min="7" max="7" width="10.85546875" customWidth="1"/>
    <col min="11" max="11" width="14" customWidth="1"/>
    <col min="21" max="21" width="11" customWidth="1"/>
    <col min="22" max="22" width="13.7109375" customWidth="1"/>
    <col min="27" max="27" width="17.140625" customWidth="1"/>
  </cols>
  <sheetData>
    <row r="1" spans="1:27" ht="26.25" x14ac:dyDescent="0.4">
      <c r="A1" s="30" t="s">
        <v>272</v>
      </c>
      <c r="B1" s="50" t="s">
        <v>273</v>
      </c>
      <c r="C1" s="120" t="s">
        <v>274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</row>
    <row r="3" spans="1:27" ht="15.75" x14ac:dyDescent="0.25">
      <c r="A3" s="118" t="s">
        <v>309</v>
      </c>
      <c r="B3" s="118"/>
      <c r="C3" s="119"/>
      <c r="D3" s="119"/>
      <c r="F3" s="119" t="s">
        <v>317</v>
      </c>
      <c r="G3" s="119"/>
      <c r="H3" s="119"/>
      <c r="I3" s="119"/>
      <c r="K3" s="119" t="s">
        <v>327</v>
      </c>
      <c r="L3" s="119"/>
      <c r="M3" s="119"/>
      <c r="N3" s="119"/>
      <c r="P3" s="119" t="s">
        <v>339</v>
      </c>
      <c r="Q3" s="119"/>
      <c r="R3" s="119"/>
      <c r="S3" s="119"/>
      <c r="U3" s="119" t="s">
        <v>349</v>
      </c>
      <c r="V3" s="119"/>
      <c r="W3" s="119"/>
      <c r="X3" s="119"/>
    </row>
    <row r="4" spans="1:27" x14ac:dyDescent="0.25">
      <c r="A4" s="72">
        <v>1.698970004</v>
      </c>
      <c r="B4" s="73">
        <v>2</v>
      </c>
      <c r="C4" s="6">
        <f>A4-B4</f>
        <v>-0.30102999600000002</v>
      </c>
      <c r="D4" s="6">
        <f>C4^2</f>
        <v>9.0619058491760024E-2</v>
      </c>
      <c r="F4" s="83">
        <v>2</v>
      </c>
      <c r="G4" s="73">
        <v>2</v>
      </c>
      <c r="H4" s="32">
        <f>F4-G4</f>
        <v>0</v>
      </c>
      <c r="I4" s="32">
        <f>H4^2</f>
        <v>0</v>
      </c>
      <c r="K4" s="83">
        <v>2</v>
      </c>
      <c r="L4" s="73">
        <v>2</v>
      </c>
      <c r="M4" s="32">
        <f>K4-L4</f>
        <v>0</v>
      </c>
      <c r="N4" s="32">
        <f>M4^2</f>
        <v>0</v>
      </c>
      <c r="P4" s="83">
        <v>2</v>
      </c>
      <c r="Q4" s="73">
        <v>2</v>
      </c>
      <c r="R4" s="32">
        <f>P4-Q4</f>
        <v>0</v>
      </c>
      <c r="S4" s="32">
        <f>R4^2</f>
        <v>0</v>
      </c>
      <c r="U4" s="83">
        <v>2</v>
      </c>
      <c r="V4" s="73">
        <v>2</v>
      </c>
      <c r="W4" s="32">
        <f>U4-V4</f>
        <v>0</v>
      </c>
      <c r="X4" s="32">
        <f>W4^2</f>
        <v>0</v>
      </c>
    </row>
    <row r="5" spans="1:27" x14ac:dyDescent="0.25">
      <c r="A5" s="72">
        <v>1.698970004</v>
      </c>
      <c r="B5" s="73">
        <v>2</v>
      </c>
      <c r="C5" s="6">
        <f t="shared" ref="C5:C8" si="0">A5-B5</f>
        <v>-0.30102999600000002</v>
      </c>
      <c r="D5" s="6">
        <f t="shared" ref="D5:D8" si="1">C5^2</f>
        <v>9.0619058491760024E-2</v>
      </c>
      <c r="F5" s="83">
        <v>2</v>
      </c>
      <c r="G5" s="73">
        <v>2</v>
      </c>
      <c r="H5" s="32">
        <f t="shared" ref="H5:H8" si="2">F5-G5</f>
        <v>0</v>
      </c>
      <c r="I5" s="32">
        <f t="shared" ref="I5:I8" si="3">H5^2</f>
        <v>0</v>
      </c>
      <c r="K5" s="83">
        <v>2</v>
      </c>
      <c r="L5" s="73">
        <v>2</v>
      </c>
      <c r="M5" s="32">
        <f t="shared" ref="M5:M8" si="4">K5-L5</f>
        <v>0</v>
      </c>
      <c r="N5" s="32">
        <f t="shared" ref="N5:N8" si="5">M5^2</f>
        <v>0</v>
      </c>
      <c r="P5" s="83">
        <v>2</v>
      </c>
      <c r="Q5" s="73">
        <v>2</v>
      </c>
      <c r="R5" s="32">
        <f t="shared" ref="R5:R8" si="6">P5-Q5</f>
        <v>0</v>
      </c>
      <c r="S5" s="32">
        <f t="shared" ref="S5:S8" si="7">R5^2</f>
        <v>0</v>
      </c>
      <c r="U5" s="83">
        <v>2</v>
      </c>
      <c r="V5" s="73">
        <v>2</v>
      </c>
      <c r="W5" s="32">
        <f t="shared" ref="W5:W8" si="8">U5-V5</f>
        <v>0</v>
      </c>
      <c r="X5" s="32">
        <f t="shared" ref="X5:X8" si="9">W5^2</f>
        <v>0</v>
      </c>
    </row>
    <row r="6" spans="1:27" x14ac:dyDescent="0.25">
      <c r="A6" s="72">
        <v>1.698970004</v>
      </c>
      <c r="B6" s="73">
        <v>1.698970004</v>
      </c>
      <c r="C6" s="6">
        <f t="shared" si="0"/>
        <v>0</v>
      </c>
      <c r="D6" s="6">
        <f t="shared" si="1"/>
        <v>0</v>
      </c>
      <c r="F6" s="83">
        <v>2</v>
      </c>
      <c r="G6" s="73">
        <v>1.698970004</v>
      </c>
      <c r="H6" s="32">
        <f t="shared" si="2"/>
        <v>0.30102999600000002</v>
      </c>
      <c r="I6" s="32">
        <f t="shared" si="3"/>
        <v>9.0619058491760024E-2</v>
      </c>
      <c r="K6" s="83">
        <v>2</v>
      </c>
      <c r="L6" s="73">
        <v>1.698970004</v>
      </c>
      <c r="M6" s="32">
        <f t="shared" si="4"/>
        <v>0.30102999600000002</v>
      </c>
      <c r="N6" s="32">
        <f t="shared" si="5"/>
        <v>9.0619058491760024E-2</v>
      </c>
      <c r="P6" s="83">
        <v>2</v>
      </c>
      <c r="Q6" s="73">
        <v>1.698970004</v>
      </c>
      <c r="R6" s="32">
        <f t="shared" si="6"/>
        <v>0.30102999600000002</v>
      </c>
      <c r="S6" s="32">
        <f t="shared" si="7"/>
        <v>9.0619058491760024E-2</v>
      </c>
      <c r="U6" s="83">
        <v>2</v>
      </c>
      <c r="V6" s="73">
        <v>1.698970004</v>
      </c>
      <c r="W6" s="32">
        <f t="shared" si="8"/>
        <v>0.30102999600000002</v>
      </c>
      <c r="X6" s="32">
        <f t="shared" si="9"/>
        <v>9.0619058491760024E-2</v>
      </c>
    </row>
    <row r="7" spans="1:27" x14ac:dyDescent="0.25">
      <c r="A7" s="72">
        <v>1.698970004</v>
      </c>
      <c r="B7" s="73">
        <v>2</v>
      </c>
      <c r="C7" s="6">
        <f t="shared" si="0"/>
        <v>-0.30102999600000002</v>
      </c>
      <c r="D7" s="6">
        <f t="shared" si="1"/>
        <v>9.0619058491760024E-2</v>
      </c>
      <c r="F7" s="83">
        <v>2</v>
      </c>
      <c r="G7" s="73">
        <v>2</v>
      </c>
      <c r="H7" s="32">
        <f t="shared" si="2"/>
        <v>0</v>
      </c>
      <c r="I7" s="32">
        <f t="shared" si="3"/>
        <v>0</v>
      </c>
      <c r="K7" s="83">
        <v>2</v>
      </c>
      <c r="L7" s="73">
        <v>2</v>
      </c>
      <c r="M7" s="32">
        <f t="shared" si="4"/>
        <v>0</v>
      </c>
      <c r="N7" s="32">
        <f t="shared" si="5"/>
        <v>0</v>
      </c>
      <c r="P7" s="83">
        <v>2</v>
      </c>
      <c r="Q7" s="73">
        <v>2</v>
      </c>
      <c r="R7" s="32">
        <f t="shared" si="6"/>
        <v>0</v>
      </c>
      <c r="S7" s="32">
        <f t="shared" si="7"/>
        <v>0</v>
      </c>
      <c r="U7" s="83">
        <v>2</v>
      </c>
      <c r="V7" s="73">
        <v>2</v>
      </c>
      <c r="W7" s="32">
        <f t="shared" si="8"/>
        <v>0</v>
      </c>
      <c r="X7" s="32">
        <f t="shared" si="9"/>
        <v>0</v>
      </c>
    </row>
    <row r="8" spans="1:27" x14ac:dyDescent="0.25">
      <c r="A8" s="72">
        <v>1.698970004</v>
      </c>
      <c r="B8" s="73">
        <v>2</v>
      </c>
      <c r="C8" s="6">
        <f t="shared" si="0"/>
        <v>-0.30102999600000002</v>
      </c>
      <c r="D8" s="6">
        <f t="shared" si="1"/>
        <v>9.0619058491760024E-2</v>
      </c>
      <c r="F8" s="83">
        <v>2</v>
      </c>
      <c r="G8" s="73">
        <v>2</v>
      </c>
      <c r="H8" s="32">
        <f t="shared" si="2"/>
        <v>0</v>
      </c>
      <c r="I8" s="32">
        <f t="shared" si="3"/>
        <v>0</v>
      </c>
      <c r="K8" s="83">
        <v>2</v>
      </c>
      <c r="L8" s="73">
        <v>2</v>
      </c>
      <c r="M8" s="32">
        <f t="shared" si="4"/>
        <v>0</v>
      </c>
      <c r="N8" s="32">
        <f t="shared" si="5"/>
        <v>0</v>
      </c>
      <c r="P8" s="83">
        <v>2</v>
      </c>
      <c r="Q8" s="73">
        <v>2</v>
      </c>
      <c r="R8" s="32">
        <f t="shared" si="6"/>
        <v>0</v>
      </c>
      <c r="S8" s="32">
        <f t="shared" si="7"/>
        <v>0</v>
      </c>
      <c r="U8" s="83">
        <v>2</v>
      </c>
      <c r="V8" s="73">
        <v>2</v>
      </c>
      <c r="W8" s="32">
        <f t="shared" si="8"/>
        <v>0</v>
      </c>
      <c r="X8" s="32">
        <f t="shared" si="9"/>
        <v>0</v>
      </c>
      <c r="Z8" s="117" t="s">
        <v>275</v>
      </c>
      <c r="AA8" s="117"/>
    </row>
    <row r="9" spans="1:27" x14ac:dyDescent="0.25">
      <c r="D9" s="6">
        <f>SUM(D4:D8)</f>
        <v>0.3624762339670401</v>
      </c>
      <c r="I9" s="32">
        <f>SUM(I4:I8)</f>
        <v>9.0619058491760024E-2</v>
      </c>
      <c r="N9" s="32">
        <f>SUM(N4:N8)</f>
        <v>9.0619058491760024E-2</v>
      </c>
      <c r="S9" s="32">
        <f>SUM(S4:S8)</f>
        <v>9.0619058491760024E-2</v>
      </c>
      <c r="X9" s="32">
        <f>SUM(X4:X8)</f>
        <v>9.0619058491760024E-2</v>
      </c>
      <c r="Z9" s="6">
        <f>SUM(D9:X9)</f>
        <v>0.72495246793408008</v>
      </c>
      <c r="AA9" s="25">
        <f>SQRT(Z9)</f>
        <v>0.85144140604863705</v>
      </c>
    </row>
    <row r="11" spans="1:27" ht="15.75" x14ac:dyDescent="0.25">
      <c r="A11" s="118" t="s">
        <v>310</v>
      </c>
      <c r="B11" s="118"/>
      <c r="C11" s="118"/>
      <c r="D11" s="118"/>
      <c r="F11" s="119" t="s">
        <v>318</v>
      </c>
      <c r="G11" s="119"/>
      <c r="H11" s="119"/>
      <c r="I11" s="119"/>
      <c r="K11" s="119" t="s">
        <v>338</v>
      </c>
      <c r="L11" s="119"/>
      <c r="M11" s="119"/>
      <c r="N11" s="119"/>
      <c r="P11" s="119" t="s">
        <v>340</v>
      </c>
      <c r="Q11" s="119"/>
      <c r="R11" s="119"/>
      <c r="S11" s="119"/>
      <c r="U11" s="119" t="s">
        <v>350</v>
      </c>
      <c r="V11" s="119"/>
      <c r="W11" s="119"/>
      <c r="X11" s="119"/>
    </row>
    <row r="12" spans="1:27" x14ac:dyDescent="0.25">
      <c r="A12" s="72">
        <v>1.698970004</v>
      </c>
      <c r="B12" s="73">
        <v>2</v>
      </c>
      <c r="C12" s="6">
        <f>A12-B12</f>
        <v>-0.30102999600000002</v>
      </c>
      <c r="D12" s="6">
        <f>C12^2</f>
        <v>9.0619058491760024E-2</v>
      </c>
      <c r="F12" s="83">
        <v>2</v>
      </c>
      <c r="G12" s="73">
        <v>2</v>
      </c>
      <c r="H12" s="6">
        <f>F12-G12</f>
        <v>0</v>
      </c>
      <c r="I12" s="6">
        <f>H12^2</f>
        <v>0</v>
      </c>
      <c r="K12" s="83">
        <v>2</v>
      </c>
      <c r="L12" s="73">
        <v>2</v>
      </c>
      <c r="M12" s="6">
        <f>K12-L12</f>
        <v>0</v>
      </c>
      <c r="N12" s="6">
        <f>M12^2</f>
        <v>0</v>
      </c>
      <c r="P12" s="83">
        <v>2</v>
      </c>
      <c r="Q12" s="73">
        <v>2</v>
      </c>
      <c r="R12" s="6">
        <f>P12-Q12</f>
        <v>0</v>
      </c>
      <c r="S12" s="6">
        <f>R12^2</f>
        <v>0</v>
      </c>
      <c r="U12" s="83">
        <v>2</v>
      </c>
      <c r="V12" s="73">
        <v>2</v>
      </c>
      <c r="W12" s="6">
        <f>U12-V12</f>
        <v>0</v>
      </c>
      <c r="X12" s="6">
        <f>W12^2</f>
        <v>0</v>
      </c>
    </row>
    <row r="13" spans="1:27" x14ac:dyDescent="0.25">
      <c r="A13" s="72">
        <v>1.698970004</v>
      </c>
      <c r="B13" s="73">
        <v>1.3010299999999999</v>
      </c>
      <c r="C13" s="6">
        <f t="shared" ref="C13:C19" si="10">A13-B13</f>
        <v>0.39794000400000007</v>
      </c>
      <c r="D13" s="6">
        <f t="shared" ref="D13:D19" si="11">C13^2</f>
        <v>0.15835624678352006</v>
      </c>
      <c r="F13" s="83">
        <v>2</v>
      </c>
      <c r="G13" s="73">
        <v>1.3010299999999999</v>
      </c>
      <c r="H13" s="6">
        <f t="shared" ref="H13:H19" si="12">F13-G13</f>
        <v>0.69897000000000009</v>
      </c>
      <c r="I13" s="6">
        <f t="shared" ref="I13:I19" si="13">H13^2</f>
        <v>0.48855906090000012</v>
      </c>
      <c r="K13" s="83">
        <v>2</v>
      </c>
      <c r="L13" s="73">
        <v>1.3010299999999999</v>
      </c>
      <c r="M13" s="6">
        <f t="shared" ref="M13:M19" si="14">K13-L13</f>
        <v>0.69897000000000009</v>
      </c>
      <c r="N13" s="6">
        <f t="shared" ref="N13:N19" si="15">M13^2</f>
        <v>0.48855906090000012</v>
      </c>
      <c r="P13" s="83">
        <v>2</v>
      </c>
      <c r="Q13" s="73">
        <v>1.3010299999999999</v>
      </c>
      <c r="R13" s="6">
        <f t="shared" ref="R13:R19" si="16">P13-Q13</f>
        <v>0.69897000000000009</v>
      </c>
      <c r="S13" s="6">
        <f t="shared" ref="S13:S19" si="17">R13^2</f>
        <v>0.48855906090000012</v>
      </c>
      <c r="U13" s="83">
        <v>2</v>
      </c>
      <c r="V13" s="73">
        <v>1.3010299999999999</v>
      </c>
      <c r="W13" s="6">
        <f t="shared" ref="W13:W19" si="18">U13-V13</f>
        <v>0.69897000000000009</v>
      </c>
      <c r="X13" s="6">
        <f t="shared" ref="X13:X19" si="19">W13^2</f>
        <v>0.48855906090000012</v>
      </c>
    </row>
    <row r="14" spans="1:27" x14ac:dyDescent="0.25">
      <c r="A14" s="72">
        <v>1.698970004</v>
      </c>
      <c r="B14" s="73">
        <v>2</v>
      </c>
      <c r="C14" s="6">
        <f t="shared" si="10"/>
        <v>-0.30102999600000002</v>
      </c>
      <c r="D14" s="6">
        <f t="shared" si="11"/>
        <v>9.0619058491760024E-2</v>
      </c>
      <c r="F14" s="83">
        <v>2</v>
      </c>
      <c r="G14" s="73">
        <v>2</v>
      </c>
      <c r="H14" s="6">
        <f t="shared" si="12"/>
        <v>0</v>
      </c>
      <c r="I14" s="6">
        <f t="shared" si="13"/>
        <v>0</v>
      </c>
      <c r="K14" s="83">
        <v>2</v>
      </c>
      <c r="L14" s="73">
        <v>2</v>
      </c>
      <c r="M14" s="6">
        <f t="shared" si="14"/>
        <v>0</v>
      </c>
      <c r="N14" s="6">
        <f t="shared" si="15"/>
        <v>0</v>
      </c>
      <c r="P14" s="83">
        <v>2</v>
      </c>
      <c r="Q14" s="73">
        <v>2</v>
      </c>
      <c r="R14" s="6">
        <f t="shared" si="16"/>
        <v>0</v>
      </c>
      <c r="S14" s="6">
        <f t="shared" si="17"/>
        <v>0</v>
      </c>
      <c r="U14" s="83">
        <v>2</v>
      </c>
      <c r="V14" s="73">
        <v>2</v>
      </c>
      <c r="W14" s="6">
        <f t="shared" si="18"/>
        <v>0</v>
      </c>
      <c r="X14" s="6">
        <f t="shared" si="19"/>
        <v>0</v>
      </c>
    </row>
    <row r="15" spans="1:27" x14ac:dyDescent="0.25">
      <c r="A15" s="72">
        <v>1.698970004</v>
      </c>
      <c r="B15" s="73">
        <v>2</v>
      </c>
      <c r="C15" s="6">
        <f t="shared" si="10"/>
        <v>-0.30102999600000002</v>
      </c>
      <c r="D15" s="6">
        <f t="shared" si="11"/>
        <v>9.0619058491760024E-2</v>
      </c>
      <c r="F15" s="83">
        <v>2</v>
      </c>
      <c r="G15" s="73">
        <v>2</v>
      </c>
      <c r="H15" s="6">
        <f t="shared" si="12"/>
        <v>0</v>
      </c>
      <c r="I15" s="6">
        <f t="shared" si="13"/>
        <v>0</v>
      </c>
      <c r="K15" s="83">
        <v>2</v>
      </c>
      <c r="L15" s="73">
        <v>2</v>
      </c>
      <c r="M15" s="6">
        <f t="shared" si="14"/>
        <v>0</v>
      </c>
      <c r="N15" s="6">
        <f t="shared" si="15"/>
        <v>0</v>
      </c>
      <c r="P15" s="83">
        <v>2</v>
      </c>
      <c r="Q15" s="73">
        <v>2</v>
      </c>
      <c r="R15" s="6">
        <f t="shared" si="16"/>
        <v>0</v>
      </c>
      <c r="S15" s="6">
        <f t="shared" si="17"/>
        <v>0</v>
      </c>
      <c r="U15" s="83">
        <v>2</v>
      </c>
      <c r="V15" s="73">
        <v>2</v>
      </c>
      <c r="W15" s="6">
        <f t="shared" si="18"/>
        <v>0</v>
      </c>
      <c r="X15" s="6">
        <f t="shared" si="19"/>
        <v>0</v>
      </c>
    </row>
    <row r="16" spans="1:27" x14ac:dyDescent="0.25">
      <c r="A16" s="72">
        <v>1.698970004</v>
      </c>
      <c r="B16" s="73">
        <v>2</v>
      </c>
      <c r="C16" s="6">
        <f t="shared" si="10"/>
        <v>-0.30102999600000002</v>
      </c>
      <c r="D16" s="6">
        <f t="shared" si="11"/>
        <v>9.0619058491760024E-2</v>
      </c>
      <c r="F16" s="83">
        <v>2</v>
      </c>
      <c r="G16" s="73">
        <v>2</v>
      </c>
      <c r="H16" s="6">
        <f t="shared" si="12"/>
        <v>0</v>
      </c>
      <c r="I16" s="6">
        <f t="shared" si="13"/>
        <v>0</v>
      </c>
      <c r="K16" s="83">
        <v>2</v>
      </c>
      <c r="L16" s="73">
        <v>2</v>
      </c>
      <c r="M16" s="6">
        <f t="shared" si="14"/>
        <v>0</v>
      </c>
      <c r="N16" s="6">
        <f t="shared" si="15"/>
        <v>0</v>
      </c>
      <c r="P16" s="83">
        <v>2</v>
      </c>
      <c r="Q16" s="73">
        <v>2</v>
      </c>
      <c r="R16" s="6">
        <f t="shared" si="16"/>
        <v>0</v>
      </c>
      <c r="S16" s="6">
        <f t="shared" si="17"/>
        <v>0</v>
      </c>
      <c r="U16" s="83">
        <v>2</v>
      </c>
      <c r="V16" s="73">
        <v>2</v>
      </c>
      <c r="W16" s="6">
        <f t="shared" si="18"/>
        <v>0</v>
      </c>
      <c r="X16" s="6">
        <f t="shared" si="19"/>
        <v>0</v>
      </c>
    </row>
    <row r="17" spans="1:27" x14ac:dyDescent="0.25">
      <c r="A17" s="72">
        <v>1.698970004</v>
      </c>
      <c r="B17" s="73">
        <v>2</v>
      </c>
      <c r="C17" s="6">
        <f t="shared" si="10"/>
        <v>-0.30102999600000002</v>
      </c>
      <c r="D17" s="6">
        <f t="shared" si="11"/>
        <v>9.0619058491760024E-2</v>
      </c>
      <c r="F17" s="83">
        <v>2</v>
      </c>
      <c r="G17" s="73">
        <v>2</v>
      </c>
      <c r="H17" s="6">
        <f t="shared" si="12"/>
        <v>0</v>
      </c>
      <c r="I17" s="6">
        <f t="shared" si="13"/>
        <v>0</v>
      </c>
      <c r="K17" s="83">
        <v>2</v>
      </c>
      <c r="L17" s="73">
        <v>2</v>
      </c>
      <c r="M17" s="6">
        <f t="shared" si="14"/>
        <v>0</v>
      </c>
      <c r="N17" s="6">
        <f t="shared" si="15"/>
        <v>0</v>
      </c>
      <c r="P17" s="83">
        <v>2</v>
      </c>
      <c r="Q17" s="73">
        <v>2</v>
      </c>
      <c r="R17" s="6">
        <f t="shared" si="16"/>
        <v>0</v>
      </c>
      <c r="S17" s="6">
        <f t="shared" si="17"/>
        <v>0</v>
      </c>
      <c r="U17" s="83">
        <v>2</v>
      </c>
      <c r="V17" s="73">
        <v>2</v>
      </c>
      <c r="W17" s="6">
        <f t="shared" si="18"/>
        <v>0</v>
      </c>
      <c r="X17" s="6">
        <f t="shared" si="19"/>
        <v>0</v>
      </c>
    </row>
    <row r="18" spans="1:27" x14ac:dyDescent="0.25">
      <c r="A18" s="72">
        <v>1.698970004</v>
      </c>
      <c r="B18" s="73">
        <v>2</v>
      </c>
      <c r="C18" s="6">
        <f t="shared" si="10"/>
        <v>-0.30102999600000002</v>
      </c>
      <c r="D18" s="6">
        <f t="shared" si="11"/>
        <v>9.0619058491760024E-2</v>
      </c>
      <c r="F18" s="83">
        <v>2</v>
      </c>
      <c r="G18" s="73">
        <v>2</v>
      </c>
      <c r="H18" s="6">
        <f t="shared" si="12"/>
        <v>0</v>
      </c>
      <c r="I18" s="6">
        <f t="shared" si="13"/>
        <v>0</v>
      </c>
      <c r="K18" s="83">
        <v>2</v>
      </c>
      <c r="L18" s="73">
        <v>2</v>
      </c>
      <c r="M18" s="6">
        <f t="shared" si="14"/>
        <v>0</v>
      </c>
      <c r="N18" s="6">
        <f t="shared" si="15"/>
        <v>0</v>
      </c>
      <c r="P18" s="83">
        <v>2</v>
      </c>
      <c r="Q18" s="73">
        <v>2</v>
      </c>
      <c r="R18" s="6">
        <f t="shared" si="16"/>
        <v>0</v>
      </c>
      <c r="S18" s="6">
        <f t="shared" si="17"/>
        <v>0</v>
      </c>
      <c r="U18" s="83">
        <v>2</v>
      </c>
      <c r="V18" s="73">
        <v>2</v>
      </c>
      <c r="W18" s="6">
        <f t="shared" si="18"/>
        <v>0</v>
      </c>
      <c r="X18" s="6">
        <f t="shared" si="19"/>
        <v>0</v>
      </c>
    </row>
    <row r="19" spans="1:27" x14ac:dyDescent="0.25">
      <c r="A19" s="72">
        <v>1.698970004</v>
      </c>
      <c r="B19" s="73">
        <v>2</v>
      </c>
      <c r="C19" s="6">
        <f t="shared" si="10"/>
        <v>-0.30102999600000002</v>
      </c>
      <c r="D19" s="6">
        <f t="shared" si="11"/>
        <v>9.0619058491760024E-2</v>
      </c>
      <c r="F19" s="83">
        <v>2</v>
      </c>
      <c r="G19" s="73">
        <v>2</v>
      </c>
      <c r="H19" s="6">
        <f t="shared" si="12"/>
        <v>0</v>
      </c>
      <c r="I19" s="6">
        <f t="shared" si="13"/>
        <v>0</v>
      </c>
      <c r="K19" s="83">
        <v>2</v>
      </c>
      <c r="L19" s="73">
        <v>2</v>
      </c>
      <c r="M19" s="6">
        <f t="shared" si="14"/>
        <v>0</v>
      </c>
      <c r="N19" s="6">
        <f t="shared" si="15"/>
        <v>0</v>
      </c>
      <c r="P19" s="83">
        <v>2</v>
      </c>
      <c r="Q19" s="73">
        <v>2</v>
      </c>
      <c r="R19" s="6">
        <f t="shared" si="16"/>
        <v>0</v>
      </c>
      <c r="S19" s="6">
        <f t="shared" si="17"/>
        <v>0</v>
      </c>
      <c r="U19" s="83">
        <v>2</v>
      </c>
      <c r="V19" s="73">
        <v>2</v>
      </c>
      <c r="W19" s="6">
        <f t="shared" si="18"/>
        <v>0</v>
      </c>
      <c r="X19" s="6">
        <f t="shared" si="19"/>
        <v>0</v>
      </c>
      <c r="Z19" s="117" t="s">
        <v>277</v>
      </c>
      <c r="AA19" s="117"/>
    </row>
    <row r="20" spans="1:27" x14ac:dyDescent="0.25">
      <c r="D20" s="6">
        <f>SUM(D12:D19)</f>
        <v>0.79268965622584009</v>
      </c>
      <c r="I20" s="6">
        <f>SUM(I12:I19)</f>
        <v>0.48855906090000012</v>
      </c>
      <c r="N20" s="6">
        <f>SUM(N12:N19)</f>
        <v>0.48855906090000012</v>
      </c>
      <c r="S20" s="6">
        <f>SUM(S12:S19)</f>
        <v>0.48855906090000012</v>
      </c>
      <c r="X20" s="6">
        <f>SUM(X12:X19)</f>
        <v>0.48855906090000012</v>
      </c>
      <c r="Z20" s="6">
        <f>SUM(D20:X20)</f>
        <v>2.7469258998258406</v>
      </c>
      <c r="AA20" s="25">
        <f>SQRT(Z20)</f>
        <v>1.6573852599277696</v>
      </c>
    </row>
    <row r="22" spans="1:27" ht="15.75" x14ac:dyDescent="0.25">
      <c r="A22" s="118" t="s">
        <v>311</v>
      </c>
      <c r="B22" s="118"/>
      <c r="C22" s="118"/>
      <c r="D22" s="118"/>
      <c r="F22" s="119" t="s">
        <v>319</v>
      </c>
      <c r="G22" s="119"/>
      <c r="H22" s="119"/>
      <c r="I22" s="119"/>
      <c r="K22" s="119" t="s">
        <v>337</v>
      </c>
      <c r="L22" s="119"/>
      <c r="M22" s="119"/>
      <c r="N22" s="119"/>
      <c r="P22" s="119" t="s">
        <v>341</v>
      </c>
      <c r="Q22" s="119"/>
      <c r="R22" s="119"/>
      <c r="S22" s="119"/>
      <c r="U22" s="119" t="s">
        <v>351</v>
      </c>
      <c r="V22" s="119"/>
      <c r="W22" s="119"/>
      <c r="X22" s="119"/>
    </row>
    <row r="23" spans="1:27" x14ac:dyDescent="0.25">
      <c r="A23" s="72">
        <v>1.698970004</v>
      </c>
      <c r="B23" s="74">
        <v>1.3010299999999999</v>
      </c>
      <c r="C23" s="6">
        <f>A23-B23</f>
        <v>0.39794000400000007</v>
      </c>
      <c r="D23" s="6">
        <f>C23^2</f>
        <v>0.15835624678352006</v>
      </c>
      <c r="F23" s="83">
        <v>2</v>
      </c>
      <c r="G23" s="74">
        <v>1.3010299999999999</v>
      </c>
      <c r="H23" s="6">
        <f>F23-G23</f>
        <v>0.69897000000000009</v>
      </c>
      <c r="I23" s="6">
        <f>H23^2</f>
        <v>0.48855906090000012</v>
      </c>
      <c r="K23" s="83">
        <v>2</v>
      </c>
      <c r="L23" s="74">
        <v>1.3010299999999999</v>
      </c>
      <c r="M23" s="6">
        <f>K23-L23</f>
        <v>0.69897000000000009</v>
      </c>
      <c r="N23" s="6">
        <f>M23^2</f>
        <v>0.48855906090000012</v>
      </c>
      <c r="P23" s="83">
        <v>2</v>
      </c>
      <c r="Q23" s="74">
        <v>1.3010299999999999</v>
      </c>
      <c r="R23" s="6">
        <f>P23-Q23</f>
        <v>0.69897000000000009</v>
      </c>
      <c r="S23" s="6">
        <f>R23^2</f>
        <v>0.48855906090000012</v>
      </c>
      <c r="U23" s="83">
        <v>2</v>
      </c>
      <c r="V23" s="74">
        <v>1.3010299999999999</v>
      </c>
      <c r="W23" s="6">
        <f>U23-V23</f>
        <v>0.69897000000000009</v>
      </c>
      <c r="X23" s="6">
        <f>W23^2</f>
        <v>0.48855906090000012</v>
      </c>
    </row>
    <row r="24" spans="1:27" x14ac:dyDescent="0.25">
      <c r="A24" s="72">
        <v>1.698970004</v>
      </c>
      <c r="B24" s="73">
        <v>2</v>
      </c>
      <c r="C24" s="6">
        <f t="shared" ref="C24:C35" si="20">A24-B24</f>
        <v>-0.30102999600000002</v>
      </c>
      <c r="D24" s="6">
        <f t="shared" ref="D24:D35" si="21">C24^2</f>
        <v>9.0619058491760024E-2</v>
      </c>
      <c r="F24" s="83">
        <v>2</v>
      </c>
      <c r="G24" s="73">
        <v>2</v>
      </c>
      <c r="H24" s="6">
        <f t="shared" ref="H24:H35" si="22">F24-G24</f>
        <v>0</v>
      </c>
      <c r="I24" s="6">
        <f t="shared" ref="I24:I35" si="23">H24^2</f>
        <v>0</v>
      </c>
      <c r="K24" s="83">
        <v>2</v>
      </c>
      <c r="L24" s="73">
        <v>2</v>
      </c>
      <c r="M24" s="6">
        <f t="shared" ref="M24:M35" si="24">K24-L24</f>
        <v>0</v>
      </c>
      <c r="N24" s="6">
        <f t="shared" ref="N24:N35" si="25">M24^2</f>
        <v>0</v>
      </c>
      <c r="P24" s="83">
        <v>2</v>
      </c>
      <c r="Q24" s="73">
        <v>2</v>
      </c>
      <c r="R24" s="6">
        <f t="shared" ref="R24:R35" si="26">P24-Q24</f>
        <v>0</v>
      </c>
      <c r="S24" s="6">
        <f t="shared" ref="S24:S35" si="27">R24^2</f>
        <v>0</v>
      </c>
      <c r="U24" s="83">
        <v>2</v>
      </c>
      <c r="V24" s="73">
        <v>2</v>
      </c>
      <c r="W24" s="6">
        <f t="shared" ref="W24:W35" si="28">U24-V24</f>
        <v>0</v>
      </c>
      <c r="X24" s="6">
        <f t="shared" ref="X24:X35" si="29">W24^2</f>
        <v>0</v>
      </c>
    </row>
    <row r="25" spans="1:27" x14ac:dyDescent="0.25">
      <c r="A25" s="72">
        <v>1.698970004</v>
      </c>
      <c r="B25" s="73">
        <v>2</v>
      </c>
      <c r="C25" s="6">
        <f t="shared" si="20"/>
        <v>-0.30102999600000002</v>
      </c>
      <c r="D25" s="6">
        <f t="shared" si="21"/>
        <v>9.0619058491760024E-2</v>
      </c>
      <c r="F25" s="83">
        <v>2</v>
      </c>
      <c r="G25" s="73">
        <v>2</v>
      </c>
      <c r="H25" s="6">
        <f t="shared" si="22"/>
        <v>0</v>
      </c>
      <c r="I25" s="6">
        <f t="shared" si="23"/>
        <v>0</v>
      </c>
      <c r="K25" s="83">
        <v>2</v>
      </c>
      <c r="L25" s="73">
        <v>2</v>
      </c>
      <c r="M25" s="6">
        <f t="shared" si="24"/>
        <v>0</v>
      </c>
      <c r="N25" s="6">
        <f t="shared" si="25"/>
        <v>0</v>
      </c>
      <c r="P25" s="83">
        <v>2</v>
      </c>
      <c r="Q25" s="73">
        <v>2</v>
      </c>
      <c r="R25" s="6">
        <f t="shared" si="26"/>
        <v>0</v>
      </c>
      <c r="S25" s="6">
        <f t="shared" si="27"/>
        <v>0</v>
      </c>
      <c r="U25" s="83">
        <v>2</v>
      </c>
      <c r="V25" s="73">
        <v>2</v>
      </c>
      <c r="W25" s="6">
        <f t="shared" si="28"/>
        <v>0</v>
      </c>
      <c r="X25" s="6">
        <f t="shared" si="29"/>
        <v>0</v>
      </c>
    </row>
    <row r="26" spans="1:27" x14ac:dyDescent="0.25">
      <c r="A26" s="72">
        <v>1.698970004</v>
      </c>
      <c r="B26" s="73">
        <v>2</v>
      </c>
      <c r="C26" s="6">
        <f t="shared" si="20"/>
        <v>-0.30102999600000002</v>
      </c>
      <c r="D26" s="6">
        <f t="shared" si="21"/>
        <v>9.0619058491760024E-2</v>
      </c>
      <c r="F26" s="83">
        <v>2</v>
      </c>
      <c r="G26" s="73">
        <v>2</v>
      </c>
      <c r="H26" s="6">
        <f t="shared" si="22"/>
        <v>0</v>
      </c>
      <c r="I26" s="6">
        <f t="shared" si="23"/>
        <v>0</v>
      </c>
      <c r="K26" s="83">
        <v>2</v>
      </c>
      <c r="L26" s="73">
        <v>2</v>
      </c>
      <c r="M26" s="6">
        <f t="shared" si="24"/>
        <v>0</v>
      </c>
      <c r="N26" s="6">
        <f t="shared" si="25"/>
        <v>0</v>
      </c>
      <c r="P26" s="83">
        <v>2</v>
      </c>
      <c r="Q26" s="73">
        <v>2</v>
      </c>
      <c r="R26" s="6">
        <f t="shared" si="26"/>
        <v>0</v>
      </c>
      <c r="S26" s="6">
        <f t="shared" si="27"/>
        <v>0</v>
      </c>
      <c r="U26" s="83">
        <v>2</v>
      </c>
      <c r="V26" s="73">
        <v>2</v>
      </c>
      <c r="W26" s="6">
        <f t="shared" si="28"/>
        <v>0</v>
      </c>
      <c r="X26" s="6">
        <f t="shared" si="29"/>
        <v>0</v>
      </c>
    </row>
    <row r="27" spans="1:27" x14ac:dyDescent="0.25">
      <c r="A27" s="72">
        <v>1.698970004</v>
      </c>
      <c r="B27" s="73">
        <v>2</v>
      </c>
      <c r="C27" s="6">
        <f t="shared" si="20"/>
        <v>-0.30102999600000002</v>
      </c>
      <c r="D27" s="6">
        <f t="shared" si="21"/>
        <v>9.0619058491760024E-2</v>
      </c>
      <c r="F27" s="83">
        <v>2</v>
      </c>
      <c r="G27" s="73">
        <v>2</v>
      </c>
      <c r="H27" s="6">
        <f t="shared" si="22"/>
        <v>0</v>
      </c>
      <c r="I27" s="6">
        <f t="shared" si="23"/>
        <v>0</v>
      </c>
      <c r="K27" s="83">
        <v>2</v>
      </c>
      <c r="L27" s="73">
        <v>2</v>
      </c>
      <c r="M27" s="6">
        <f t="shared" si="24"/>
        <v>0</v>
      </c>
      <c r="N27" s="6">
        <f t="shared" si="25"/>
        <v>0</v>
      </c>
      <c r="P27" s="83">
        <v>2</v>
      </c>
      <c r="Q27" s="73">
        <v>2</v>
      </c>
      <c r="R27" s="6">
        <f t="shared" si="26"/>
        <v>0</v>
      </c>
      <c r="S27" s="6">
        <f t="shared" si="27"/>
        <v>0</v>
      </c>
      <c r="U27" s="83">
        <v>2</v>
      </c>
      <c r="V27" s="73">
        <v>2</v>
      </c>
      <c r="W27" s="6">
        <f t="shared" si="28"/>
        <v>0</v>
      </c>
      <c r="X27" s="6">
        <f t="shared" si="29"/>
        <v>0</v>
      </c>
    </row>
    <row r="28" spans="1:27" x14ac:dyDescent="0.25">
      <c r="A28" s="72">
        <v>1.698970004</v>
      </c>
      <c r="B28" s="73">
        <v>2</v>
      </c>
      <c r="C28" s="6">
        <f t="shared" si="20"/>
        <v>-0.30102999600000002</v>
      </c>
      <c r="D28" s="6">
        <f t="shared" si="21"/>
        <v>9.0619058491760024E-2</v>
      </c>
      <c r="F28" s="83">
        <v>2</v>
      </c>
      <c r="G28" s="73">
        <v>2</v>
      </c>
      <c r="H28" s="6">
        <f t="shared" si="22"/>
        <v>0</v>
      </c>
      <c r="I28" s="6">
        <f t="shared" si="23"/>
        <v>0</v>
      </c>
      <c r="K28" s="83">
        <v>2</v>
      </c>
      <c r="L28" s="73">
        <v>2</v>
      </c>
      <c r="M28" s="6">
        <f t="shared" si="24"/>
        <v>0</v>
      </c>
      <c r="N28" s="6">
        <f t="shared" si="25"/>
        <v>0</v>
      </c>
      <c r="P28" s="83">
        <v>2</v>
      </c>
      <c r="Q28" s="73">
        <v>2</v>
      </c>
      <c r="R28" s="6">
        <f t="shared" si="26"/>
        <v>0</v>
      </c>
      <c r="S28" s="6">
        <f t="shared" si="27"/>
        <v>0</v>
      </c>
      <c r="U28" s="83">
        <v>2</v>
      </c>
      <c r="V28" s="73">
        <v>2</v>
      </c>
      <c r="W28" s="6">
        <f t="shared" si="28"/>
        <v>0</v>
      </c>
      <c r="X28" s="6">
        <f t="shared" si="29"/>
        <v>0</v>
      </c>
    </row>
    <row r="29" spans="1:27" x14ac:dyDescent="0.25">
      <c r="A29" s="72">
        <v>1.698970004</v>
      </c>
      <c r="B29" s="73">
        <v>2</v>
      </c>
      <c r="C29" s="6">
        <f t="shared" si="20"/>
        <v>-0.30102999600000002</v>
      </c>
      <c r="D29" s="6">
        <f t="shared" si="21"/>
        <v>9.0619058491760024E-2</v>
      </c>
      <c r="F29" s="83">
        <v>2</v>
      </c>
      <c r="G29" s="73">
        <v>2</v>
      </c>
      <c r="H29" s="6">
        <f t="shared" si="22"/>
        <v>0</v>
      </c>
      <c r="I29" s="6">
        <f t="shared" si="23"/>
        <v>0</v>
      </c>
      <c r="K29" s="83">
        <v>2</v>
      </c>
      <c r="L29" s="73">
        <v>2</v>
      </c>
      <c r="M29" s="6">
        <f t="shared" si="24"/>
        <v>0</v>
      </c>
      <c r="N29" s="6">
        <f t="shared" si="25"/>
        <v>0</v>
      </c>
      <c r="P29" s="83">
        <v>2</v>
      </c>
      <c r="Q29" s="73">
        <v>2</v>
      </c>
      <c r="R29" s="6">
        <f t="shared" si="26"/>
        <v>0</v>
      </c>
      <c r="S29" s="6">
        <f t="shared" si="27"/>
        <v>0</v>
      </c>
      <c r="U29" s="83">
        <v>2</v>
      </c>
      <c r="V29" s="73">
        <v>2</v>
      </c>
      <c r="W29" s="6">
        <f t="shared" si="28"/>
        <v>0</v>
      </c>
      <c r="X29" s="6">
        <f t="shared" si="29"/>
        <v>0</v>
      </c>
    </row>
    <row r="30" spans="1:27" x14ac:dyDescent="0.25">
      <c r="A30" s="72">
        <v>1.698970004</v>
      </c>
      <c r="B30" s="73">
        <v>2</v>
      </c>
      <c r="C30" s="6">
        <f t="shared" si="20"/>
        <v>-0.30102999600000002</v>
      </c>
      <c r="D30" s="6">
        <f t="shared" si="21"/>
        <v>9.0619058491760024E-2</v>
      </c>
      <c r="F30" s="83">
        <v>2</v>
      </c>
      <c r="G30" s="73">
        <v>2</v>
      </c>
      <c r="H30" s="6">
        <f t="shared" si="22"/>
        <v>0</v>
      </c>
      <c r="I30" s="6">
        <f t="shared" si="23"/>
        <v>0</v>
      </c>
      <c r="K30" s="83">
        <v>2</v>
      </c>
      <c r="L30" s="73">
        <v>2</v>
      </c>
      <c r="M30" s="6">
        <f t="shared" si="24"/>
        <v>0</v>
      </c>
      <c r="N30" s="6">
        <f t="shared" si="25"/>
        <v>0</v>
      </c>
      <c r="P30" s="83">
        <v>2</v>
      </c>
      <c r="Q30" s="73">
        <v>2</v>
      </c>
      <c r="R30" s="6">
        <f t="shared" si="26"/>
        <v>0</v>
      </c>
      <c r="S30" s="6">
        <f t="shared" si="27"/>
        <v>0</v>
      </c>
      <c r="U30" s="83">
        <v>2</v>
      </c>
      <c r="V30" s="73">
        <v>2</v>
      </c>
      <c r="W30" s="6">
        <f t="shared" si="28"/>
        <v>0</v>
      </c>
      <c r="X30" s="6">
        <f t="shared" si="29"/>
        <v>0</v>
      </c>
    </row>
    <row r="31" spans="1:27" x14ac:dyDescent="0.25">
      <c r="A31" s="72">
        <v>1.698970004</v>
      </c>
      <c r="B31" s="73">
        <v>2</v>
      </c>
      <c r="C31" s="6">
        <f t="shared" si="20"/>
        <v>-0.30102999600000002</v>
      </c>
      <c r="D31" s="6">
        <f t="shared" si="21"/>
        <v>9.0619058491760024E-2</v>
      </c>
      <c r="F31" s="83">
        <v>2</v>
      </c>
      <c r="G31" s="73">
        <v>2</v>
      </c>
      <c r="H31" s="6">
        <f t="shared" si="22"/>
        <v>0</v>
      </c>
      <c r="I31" s="6">
        <f t="shared" si="23"/>
        <v>0</v>
      </c>
      <c r="K31" s="83">
        <v>2</v>
      </c>
      <c r="L31" s="73">
        <v>2</v>
      </c>
      <c r="M31" s="6">
        <f t="shared" si="24"/>
        <v>0</v>
      </c>
      <c r="N31" s="6">
        <f t="shared" si="25"/>
        <v>0</v>
      </c>
      <c r="P31" s="83">
        <v>2</v>
      </c>
      <c r="Q31" s="73">
        <v>2</v>
      </c>
      <c r="R31" s="6">
        <f t="shared" si="26"/>
        <v>0</v>
      </c>
      <c r="S31" s="6">
        <f t="shared" si="27"/>
        <v>0</v>
      </c>
      <c r="U31" s="83">
        <v>2</v>
      </c>
      <c r="V31" s="73">
        <v>2</v>
      </c>
      <c r="W31" s="6">
        <f t="shared" si="28"/>
        <v>0</v>
      </c>
      <c r="X31" s="6">
        <f t="shared" si="29"/>
        <v>0</v>
      </c>
    </row>
    <row r="32" spans="1:27" x14ac:dyDescent="0.25">
      <c r="A32" s="72">
        <v>1.698970004</v>
      </c>
      <c r="B32" s="73">
        <v>2</v>
      </c>
      <c r="C32" s="6">
        <f t="shared" si="20"/>
        <v>-0.30102999600000002</v>
      </c>
      <c r="D32" s="6">
        <f t="shared" si="21"/>
        <v>9.0619058491760024E-2</v>
      </c>
      <c r="F32" s="83">
        <v>2</v>
      </c>
      <c r="G32" s="73">
        <v>2</v>
      </c>
      <c r="H32" s="6">
        <f t="shared" si="22"/>
        <v>0</v>
      </c>
      <c r="I32" s="6">
        <f t="shared" si="23"/>
        <v>0</v>
      </c>
      <c r="K32" s="83">
        <v>2</v>
      </c>
      <c r="L32" s="73">
        <v>2</v>
      </c>
      <c r="M32" s="6">
        <f t="shared" si="24"/>
        <v>0</v>
      </c>
      <c r="N32" s="6">
        <f t="shared" si="25"/>
        <v>0</v>
      </c>
      <c r="P32" s="83">
        <v>2</v>
      </c>
      <c r="Q32" s="73">
        <v>2</v>
      </c>
      <c r="R32" s="6">
        <f t="shared" si="26"/>
        <v>0</v>
      </c>
      <c r="S32" s="6">
        <f t="shared" si="27"/>
        <v>0</v>
      </c>
      <c r="U32" s="83">
        <v>2</v>
      </c>
      <c r="V32" s="73">
        <v>2</v>
      </c>
      <c r="W32" s="6">
        <f t="shared" si="28"/>
        <v>0</v>
      </c>
      <c r="X32" s="6">
        <f t="shared" si="29"/>
        <v>0</v>
      </c>
    </row>
    <row r="33" spans="1:27" x14ac:dyDescent="0.25">
      <c r="A33" s="72">
        <v>1.698970004</v>
      </c>
      <c r="B33" s="73">
        <v>2</v>
      </c>
      <c r="C33" s="6">
        <f t="shared" si="20"/>
        <v>-0.30102999600000002</v>
      </c>
      <c r="D33" s="6">
        <f t="shared" si="21"/>
        <v>9.0619058491760024E-2</v>
      </c>
      <c r="F33" s="83">
        <v>2</v>
      </c>
      <c r="G33" s="73">
        <v>2</v>
      </c>
      <c r="H33" s="6">
        <f t="shared" si="22"/>
        <v>0</v>
      </c>
      <c r="I33" s="6">
        <f t="shared" si="23"/>
        <v>0</v>
      </c>
      <c r="K33" s="83">
        <v>2</v>
      </c>
      <c r="L33" s="73">
        <v>2</v>
      </c>
      <c r="M33" s="6">
        <f t="shared" si="24"/>
        <v>0</v>
      </c>
      <c r="N33" s="6">
        <f t="shared" si="25"/>
        <v>0</v>
      </c>
      <c r="P33" s="83">
        <v>2</v>
      </c>
      <c r="Q33" s="73">
        <v>2</v>
      </c>
      <c r="R33" s="6">
        <f t="shared" si="26"/>
        <v>0</v>
      </c>
      <c r="S33" s="6">
        <f t="shared" si="27"/>
        <v>0</v>
      </c>
      <c r="U33" s="83">
        <v>2</v>
      </c>
      <c r="V33" s="73">
        <v>2</v>
      </c>
      <c r="W33" s="6">
        <f t="shared" si="28"/>
        <v>0</v>
      </c>
      <c r="X33" s="6">
        <f t="shared" si="29"/>
        <v>0</v>
      </c>
    </row>
    <row r="34" spans="1:27" x14ac:dyDescent="0.25">
      <c r="A34" s="72">
        <v>1.698970004</v>
      </c>
      <c r="B34" s="73">
        <v>2</v>
      </c>
      <c r="C34" s="6">
        <f t="shared" si="20"/>
        <v>-0.30102999600000002</v>
      </c>
      <c r="D34" s="6">
        <f t="shared" si="21"/>
        <v>9.0619058491760024E-2</v>
      </c>
      <c r="F34" s="83">
        <v>2</v>
      </c>
      <c r="G34" s="73">
        <v>2</v>
      </c>
      <c r="H34" s="6">
        <f t="shared" si="22"/>
        <v>0</v>
      </c>
      <c r="I34" s="6">
        <f t="shared" si="23"/>
        <v>0</v>
      </c>
      <c r="K34" s="83">
        <v>2</v>
      </c>
      <c r="L34" s="73">
        <v>2</v>
      </c>
      <c r="M34" s="6">
        <f t="shared" si="24"/>
        <v>0</v>
      </c>
      <c r="N34" s="6">
        <f t="shared" si="25"/>
        <v>0</v>
      </c>
      <c r="P34" s="83">
        <v>2</v>
      </c>
      <c r="Q34" s="73">
        <v>2</v>
      </c>
      <c r="R34" s="6">
        <f t="shared" si="26"/>
        <v>0</v>
      </c>
      <c r="S34" s="6">
        <f t="shared" si="27"/>
        <v>0</v>
      </c>
      <c r="U34" s="83">
        <v>2</v>
      </c>
      <c r="V34" s="73">
        <v>2</v>
      </c>
      <c r="W34" s="6">
        <f t="shared" si="28"/>
        <v>0</v>
      </c>
      <c r="X34" s="6">
        <f t="shared" si="29"/>
        <v>0</v>
      </c>
    </row>
    <row r="35" spans="1:27" x14ac:dyDescent="0.25">
      <c r="A35" s="72">
        <v>1.698970004</v>
      </c>
      <c r="B35" s="73">
        <v>2</v>
      </c>
      <c r="C35" s="6">
        <f t="shared" si="20"/>
        <v>-0.30102999600000002</v>
      </c>
      <c r="D35" s="6">
        <f t="shared" si="21"/>
        <v>9.0619058491760024E-2</v>
      </c>
      <c r="F35" s="83">
        <v>2</v>
      </c>
      <c r="G35" s="73">
        <v>2</v>
      </c>
      <c r="H35" s="6">
        <f t="shared" si="22"/>
        <v>0</v>
      </c>
      <c r="I35" s="6">
        <f t="shared" si="23"/>
        <v>0</v>
      </c>
      <c r="K35" s="83">
        <v>2</v>
      </c>
      <c r="L35" s="73">
        <v>2</v>
      </c>
      <c r="M35" s="6">
        <f t="shared" si="24"/>
        <v>0</v>
      </c>
      <c r="N35" s="6">
        <f t="shared" si="25"/>
        <v>0</v>
      </c>
      <c r="P35" s="83">
        <v>2</v>
      </c>
      <c r="Q35" s="73">
        <v>2</v>
      </c>
      <c r="R35" s="6">
        <f t="shared" si="26"/>
        <v>0</v>
      </c>
      <c r="S35" s="6">
        <f t="shared" si="27"/>
        <v>0</v>
      </c>
      <c r="U35" s="83">
        <v>2</v>
      </c>
      <c r="V35" s="73">
        <v>2</v>
      </c>
      <c r="W35" s="6">
        <f t="shared" si="28"/>
        <v>0</v>
      </c>
      <c r="X35" s="6">
        <f t="shared" si="29"/>
        <v>0</v>
      </c>
      <c r="Z35" s="117" t="s">
        <v>278</v>
      </c>
      <c r="AA35" s="117"/>
    </row>
    <row r="36" spans="1:27" x14ac:dyDescent="0.25">
      <c r="D36" s="6">
        <f>SUM(D23:D35)</f>
        <v>1.2457849486846404</v>
      </c>
      <c r="I36" s="6">
        <f>SUM(I23:I35)</f>
        <v>0.48855906090000012</v>
      </c>
      <c r="N36" s="6">
        <f>SUM(N23:N35)</f>
        <v>0.48855906090000012</v>
      </c>
      <c r="S36" s="6">
        <f>SUM(S23:S35)</f>
        <v>0.48855906090000012</v>
      </c>
      <c r="X36" s="6">
        <f>SUM(X23:X35)</f>
        <v>0.48855906090000012</v>
      </c>
      <c r="Z36" s="6">
        <f>SUM(D36:X36)</f>
        <v>3.2000211922846411</v>
      </c>
      <c r="AA36" s="25">
        <f>SQRT(Z36)</f>
        <v>1.7888603054136567</v>
      </c>
    </row>
    <row r="39" spans="1:27" ht="15.75" x14ac:dyDescent="0.25">
      <c r="A39" s="119" t="s">
        <v>312</v>
      </c>
      <c r="B39" s="119"/>
      <c r="C39" s="119"/>
      <c r="D39" s="119"/>
      <c r="F39" s="119" t="s">
        <v>320</v>
      </c>
      <c r="G39" s="119"/>
      <c r="H39" s="119"/>
      <c r="I39" s="119"/>
      <c r="K39" s="119" t="s">
        <v>336</v>
      </c>
      <c r="L39" s="119"/>
      <c r="M39" s="119"/>
      <c r="N39" s="119"/>
      <c r="P39" s="119" t="s">
        <v>345</v>
      </c>
      <c r="Q39" s="119"/>
      <c r="R39" s="119"/>
      <c r="S39" s="119"/>
      <c r="U39" s="119" t="s">
        <v>352</v>
      </c>
      <c r="V39" s="119"/>
      <c r="W39" s="119"/>
      <c r="X39" s="119"/>
    </row>
    <row r="40" spans="1:27" x14ac:dyDescent="0.25">
      <c r="A40" s="72">
        <v>1.698970004</v>
      </c>
      <c r="B40" s="73">
        <v>1.698970004</v>
      </c>
      <c r="C40" s="6">
        <f>A40-B40</f>
        <v>0</v>
      </c>
      <c r="D40" s="6">
        <f>C40^2</f>
        <v>0</v>
      </c>
      <c r="F40" s="83">
        <v>2</v>
      </c>
      <c r="G40" s="73">
        <v>1.698970004</v>
      </c>
      <c r="H40" s="6">
        <f>F40-G40</f>
        <v>0.30102999600000002</v>
      </c>
      <c r="I40" s="6">
        <f>H40^2</f>
        <v>9.0619058491760024E-2</v>
      </c>
      <c r="K40" s="83">
        <v>2</v>
      </c>
      <c r="L40" s="73">
        <v>1.698970004</v>
      </c>
      <c r="M40" s="6">
        <f>K40-L40</f>
        <v>0.30102999600000002</v>
      </c>
      <c r="N40" s="6">
        <f>M40^2</f>
        <v>9.0619058491760024E-2</v>
      </c>
      <c r="P40" s="83">
        <v>2</v>
      </c>
      <c r="Q40" s="73">
        <v>1.698970004</v>
      </c>
      <c r="R40" s="6">
        <f>P40-Q40</f>
        <v>0.30102999600000002</v>
      </c>
      <c r="S40" s="6">
        <f>R40^2</f>
        <v>9.0619058491760024E-2</v>
      </c>
      <c r="U40" s="83">
        <v>2</v>
      </c>
      <c r="V40" s="73">
        <v>1.698970004</v>
      </c>
      <c r="W40" s="6">
        <f>U40-V40</f>
        <v>0.30102999600000002</v>
      </c>
      <c r="X40" s="6">
        <f>W40^2</f>
        <v>9.0619058491760024E-2</v>
      </c>
    </row>
    <row r="41" spans="1:27" x14ac:dyDescent="0.25">
      <c r="A41" s="72">
        <v>1.698970004</v>
      </c>
      <c r="B41" s="73">
        <v>2</v>
      </c>
      <c r="C41" s="6">
        <f t="shared" ref="C41:C48" si="30">A41-B41</f>
        <v>-0.30102999600000002</v>
      </c>
      <c r="D41" s="6">
        <f t="shared" ref="D41:D48" si="31">C41^2</f>
        <v>9.0619058491760024E-2</v>
      </c>
      <c r="F41" s="83">
        <v>2</v>
      </c>
      <c r="G41" s="73">
        <v>2</v>
      </c>
      <c r="H41" s="6">
        <f t="shared" ref="H41:H48" si="32">F41-G41</f>
        <v>0</v>
      </c>
      <c r="I41" s="6">
        <f t="shared" ref="I41:I48" si="33">H41^2</f>
        <v>0</v>
      </c>
      <c r="K41" s="83">
        <v>2</v>
      </c>
      <c r="L41" s="73">
        <v>2</v>
      </c>
      <c r="M41" s="6">
        <f t="shared" ref="M41:M48" si="34">K41-L41</f>
        <v>0</v>
      </c>
      <c r="N41" s="6">
        <f t="shared" ref="N41:N48" si="35">M41^2</f>
        <v>0</v>
      </c>
      <c r="P41" s="83">
        <v>2</v>
      </c>
      <c r="Q41" s="73">
        <v>2</v>
      </c>
      <c r="R41" s="6">
        <f t="shared" ref="R41:R48" si="36">P41-Q41</f>
        <v>0</v>
      </c>
      <c r="S41" s="6">
        <f t="shared" ref="S41:S48" si="37">R41^2</f>
        <v>0</v>
      </c>
      <c r="U41" s="83">
        <v>2</v>
      </c>
      <c r="V41" s="73">
        <v>2</v>
      </c>
      <c r="W41" s="6">
        <f t="shared" ref="W41:W48" si="38">U41-V41</f>
        <v>0</v>
      </c>
      <c r="X41" s="6">
        <f t="shared" ref="X41:X48" si="39">W41^2</f>
        <v>0</v>
      </c>
    </row>
    <row r="42" spans="1:27" x14ac:dyDescent="0.25">
      <c r="A42" s="72">
        <v>1.698970004</v>
      </c>
      <c r="B42" s="73">
        <v>2</v>
      </c>
      <c r="C42" s="6">
        <f t="shared" si="30"/>
        <v>-0.30102999600000002</v>
      </c>
      <c r="D42" s="6">
        <f t="shared" si="31"/>
        <v>9.0619058491760024E-2</v>
      </c>
      <c r="F42" s="83">
        <v>2</v>
      </c>
      <c r="G42" s="73">
        <v>2</v>
      </c>
      <c r="H42" s="6">
        <f t="shared" si="32"/>
        <v>0</v>
      </c>
      <c r="I42" s="6">
        <f t="shared" si="33"/>
        <v>0</v>
      </c>
      <c r="K42" s="83">
        <v>2</v>
      </c>
      <c r="L42" s="73">
        <v>2</v>
      </c>
      <c r="M42" s="6">
        <f t="shared" si="34"/>
        <v>0</v>
      </c>
      <c r="N42" s="6">
        <f t="shared" si="35"/>
        <v>0</v>
      </c>
      <c r="P42" s="83">
        <v>2</v>
      </c>
      <c r="Q42" s="73">
        <v>2</v>
      </c>
      <c r="R42" s="6">
        <f t="shared" si="36"/>
        <v>0</v>
      </c>
      <c r="S42" s="6">
        <f t="shared" si="37"/>
        <v>0</v>
      </c>
      <c r="U42" s="83">
        <v>2</v>
      </c>
      <c r="V42" s="73">
        <v>2</v>
      </c>
      <c r="W42" s="6">
        <f t="shared" si="38"/>
        <v>0</v>
      </c>
      <c r="X42" s="6">
        <f t="shared" si="39"/>
        <v>0</v>
      </c>
    </row>
    <row r="43" spans="1:27" x14ac:dyDescent="0.25">
      <c r="A43" s="72">
        <v>1.698970004</v>
      </c>
      <c r="B43" s="73">
        <v>2</v>
      </c>
      <c r="C43" s="6">
        <f t="shared" si="30"/>
        <v>-0.30102999600000002</v>
      </c>
      <c r="D43" s="6">
        <f t="shared" si="31"/>
        <v>9.0619058491760024E-2</v>
      </c>
      <c r="F43" s="83">
        <v>2</v>
      </c>
      <c r="G43" s="73">
        <v>2</v>
      </c>
      <c r="H43" s="6">
        <f t="shared" si="32"/>
        <v>0</v>
      </c>
      <c r="I43" s="6">
        <f t="shared" si="33"/>
        <v>0</v>
      </c>
      <c r="K43" s="83">
        <v>2</v>
      </c>
      <c r="L43" s="73">
        <v>2</v>
      </c>
      <c r="M43" s="6">
        <f t="shared" si="34"/>
        <v>0</v>
      </c>
      <c r="N43" s="6">
        <f t="shared" si="35"/>
        <v>0</v>
      </c>
      <c r="P43" s="83">
        <v>2</v>
      </c>
      <c r="Q43" s="73">
        <v>2</v>
      </c>
      <c r="R43" s="6">
        <f t="shared" si="36"/>
        <v>0</v>
      </c>
      <c r="S43" s="6">
        <f t="shared" si="37"/>
        <v>0</v>
      </c>
      <c r="U43" s="83">
        <v>2</v>
      </c>
      <c r="V43" s="73">
        <v>2</v>
      </c>
      <c r="W43" s="6">
        <f t="shared" si="38"/>
        <v>0</v>
      </c>
      <c r="X43" s="6">
        <f t="shared" si="39"/>
        <v>0</v>
      </c>
    </row>
    <row r="44" spans="1:27" x14ac:dyDescent="0.25">
      <c r="A44" s="72">
        <v>1.698970004</v>
      </c>
      <c r="B44" s="73">
        <v>2</v>
      </c>
      <c r="C44" s="6">
        <f t="shared" si="30"/>
        <v>-0.30102999600000002</v>
      </c>
      <c r="D44" s="6">
        <f t="shared" si="31"/>
        <v>9.0619058491760024E-2</v>
      </c>
      <c r="F44" s="83">
        <v>2</v>
      </c>
      <c r="G44" s="73">
        <v>2</v>
      </c>
      <c r="H44" s="6">
        <f t="shared" si="32"/>
        <v>0</v>
      </c>
      <c r="I44" s="6">
        <f t="shared" si="33"/>
        <v>0</v>
      </c>
      <c r="K44" s="83">
        <v>2</v>
      </c>
      <c r="L44" s="73">
        <v>2</v>
      </c>
      <c r="M44" s="6">
        <f t="shared" si="34"/>
        <v>0</v>
      </c>
      <c r="N44" s="6">
        <f t="shared" si="35"/>
        <v>0</v>
      </c>
      <c r="P44" s="83">
        <v>2</v>
      </c>
      <c r="Q44" s="73">
        <v>2</v>
      </c>
      <c r="R44" s="6">
        <f t="shared" si="36"/>
        <v>0</v>
      </c>
      <c r="S44" s="6">
        <f t="shared" si="37"/>
        <v>0</v>
      </c>
      <c r="U44" s="83">
        <v>2</v>
      </c>
      <c r="V44" s="73">
        <v>2</v>
      </c>
      <c r="W44" s="6">
        <f t="shared" si="38"/>
        <v>0</v>
      </c>
      <c r="X44" s="6">
        <f t="shared" si="39"/>
        <v>0</v>
      </c>
    </row>
    <row r="45" spans="1:27" x14ac:dyDescent="0.25">
      <c r="A45" s="72">
        <v>1.698970004</v>
      </c>
      <c r="B45" s="73">
        <v>2</v>
      </c>
      <c r="C45" s="6">
        <f t="shared" si="30"/>
        <v>-0.30102999600000002</v>
      </c>
      <c r="D45" s="6">
        <f t="shared" si="31"/>
        <v>9.0619058491760024E-2</v>
      </c>
      <c r="F45" s="83">
        <v>2</v>
      </c>
      <c r="G45" s="73">
        <v>2</v>
      </c>
      <c r="H45" s="6">
        <f t="shared" si="32"/>
        <v>0</v>
      </c>
      <c r="I45" s="6">
        <f t="shared" si="33"/>
        <v>0</v>
      </c>
      <c r="K45" s="83">
        <v>2</v>
      </c>
      <c r="L45" s="73">
        <v>2</v>
      </c>
      <c r="M45" s="6">
        <f t="shared" si="34"/>
        <v>0</v>
      </c>
      <c r="N45" s="6">
        <f t="shared" si="35"/>
        <v>0</v>
      </c>
      <c r="P45" s="83">
        <v>2</v>
      </c>
      <c r="Q45" s="73">
        <v>2</v>
      </c>
      <c r="R45" s="6">
        <f t="shared" si="36"/>
        <v>0</v>
      </c>
      <c r="S45" s="6">
        <f t="shared" si="37"/>
        <v>0</v>
      </c>
      <c r="U45" s="83">
        <v>2</v>
      </c>
      <c r="V45" s="73">
        <v>2</v>
      </c>
      <c r="W45" s="6">
        <f t="shared" si="38"/>
        <v>0</v>
      </c>
      <c r="X45" s="6">
        <f t="shared" si="39"/>
        <v>0</v>
      </c>
    </row>
    <row r="46" spans="1:27" x14ac:dyDescent="0.25">
      <c r="A46" s="72">
        <v>1.698970004</v>
      </c>
      <c r="B46" s="73">
        <v>2</v>
      </c>
      <c r="C46" s="6">
        <f t="shared" si="30"/>
        <v>-0.30102999600000002</v>
      </c>
      <c r="D46" s="6">
        <f t="shared" si="31"/>
        <v>9.0619058491760024E-2</v>
      </c>
      <c r="F46" s="83">
        <v>2</v>
      </c>
      <c r="G46" s="73">
        <v>2</v>
      </c>
      <c r="H46" s="6">
        <f t="shared" si="32"/>
        <v>0</v>
      </c>
      <c r="I46" s="6">
        <f t="shared" si="33"/>
        <v>0</v>
      </c>
      <c r="K46" s="83">
        <v>2</v>
      </c>
      <c r="L46" s="73">
        <v>2</v>
      </c>
      <c r="M46" s="6">
        <f t="shared" si="34"/>
        <v>0</v>
      </c>
      <c r="N46" s="6">
        <f t="shared" si="35"/>
        <v>0</v>
      </c>
      <c r="P46" s="83">
        <v>2</v>
      </c>
      <c r="Q46" s="73">
        <v>2</v>
      </c>
      <c r="R46" s="6">
        <f t="shared" si="36"/>
        <v>0</v>
      </c>
      <c r="S46" s="6">
        <f t="shared" si="37"/>
        <v>0</v>
      </c>
      <c r="U46" s="83">
        <v>2</v>
      </c>
      <c r="V46" s="73">
        <v>2</v>
      </c>
      <c r="W46" s="6">
        <f t="shared" si="38"/>
        <v>0</v>
      </c>
      <c r="X46" s="6">
        <f t="shared" si="39"/>
        <v>0</v>
      </c>
    </row>
    <row r="47" spans="1:27" x14ac:dyDescent="0.25">
      <c r="A47" s="72">
        <v>1.698970004</v>
      </c>
      <c r="B47" s="73">
        <v>2</v>
      </c>
      <c r="C47" s="6">
        <f t="shared" si="30"/>
        <v>-0.30102999600000002</v>
      </c>
      <c r="D47" s="6">
        <f t="shared" si="31"/>
        <v>9.0619058491760024E-2</v>
      </c>
      <c r="F47" s="83">
        <v>2</v>
      </c>
      <c r="G47" s="73">
        <v>2</v>
      </c>
      <c r="H47" s="6">
        <f t="shared" si="32"/>
        <v>0</v>
      </c>
      <c r="I47" s="6">
        <f t="shared" si="33"/>
        <v>0</v>
      </c>
      <c r="K47" s="83">
        <v>2</v>
      </c>
      <c r="L47" s="73">
        <v>2</v>
      </c>
      <c r="M47" s="6">
        <f t="shared" si="34"/>
        <v>0</v>
      </c>
      <c r="N47" s="6">
        <f t="shared" si="35"/>
        <v>0</v>
      </c>
      <c r="P47" s="83">
        <v>2</v>
      </c>
      <c r="Q47" s="73">
        <v>2</v>
      </c>
      <c r="R47" s="6">
        <f t="shared" si="36"/>
        <v>0</v>
      </c>
      <c r="S47" s="6">
        <f t="shared" si="37"/>
        <v>0</v>
      </c>
      <c r="U47" s="83">
        <v>2</v>
      </c>
      <c r="V47" s="73">
        <v>2</v>
      </c>
      <c r="W47" s="6">
        <f t="shared" si="38"/>
        <v>0</v>
      </c>
      <c r="X47" s="6">
        <f t="shared" si="39"/>
        <v>0</v>
      </c>
    </row>
    <row r="48" spans="1:27" x14ac:dyDescent="0.25">
      <c r="A48" s="72">
        <v>1.698970004</v>
      </c>
      <c r="B48" s="73">
        <v>2</v>
      </c>
      <c r="C48" s="6">
        <f t="shared" si="30"/>
        <v>-0.30102999600000002</v>
      </c>
      <c r="D48" s="6">
        <f t="shared" si="31"/>
        <v>9.0619058491760024E-2</v>
      </c>
      <c r="F48" s="83">
        <v>2</v>
      </c>
      <c r="G48" s="73">
        <v>2</v>
      </c>
      <c r="H48" s="6">
        <f t="shared" si="32"/>
        <v>0</v>
      </c>
      <c r="I48" s="6">
        <f t="shared" si="33"/>
        <v>0</v>
      </c>
      <c r="K48" s="83">
        <v>2</v>
      </c>
      <c r="L48" s="73">
        <v>2</v>
      </c>
      <c r="M48" s="6">
        <f t="shared" si="34"/>
        <v>0</v>
      </c>
      <c r="N48" s="6">
        <f t="shared" si="35"/>
        <v>0</v>
      </c>
      <c r="P48" s="83">
        <v>2</v>
      </c>
      <c r="Q48" s="73">
        <v>2</v>
      </c>
      <c r="R48" s="6">
        <f t="shared" si="36"/>
        <v>0</v>
      </c>
      <c r="S48" s="6">
        <f t="shared" si="37"/>
        <v>0</v>
      </c>
      <c r="U48" s="83">
        <v>2</v>
      </c>
      <c r="V48" s="73">
        <v>2</v>
      </c>
      <c r="W48" s="6">
        <f t="shared" si="38"/>
        <v>0</v>
      </c>
      <c r="X48" s="6">
        <f t="shared" si="39"/>
        <v>0</v>
      </c>
      <c r="Z48" s="117" t="s">
        <v>279</v>
      </c>
      <c r="AA48" s="117"/>
    </row>
    <row r="49" spans="1:27" x14ac:dyDescent="0.25">
      <c r="A49" s="51"/>
      <c r="D49" s="6">
        <f>SUM(D40:D48)</f>
        <v>0.72495246793408008</v>
      </c>
      <c r="I49" s="6">
        <f>SUM(I40:I48)</f>
        <v>9.0619058491760024E-2</v>
      </c>
      <c r="N49" s="6">
        <f>SUM(N40:N48)</f>
        <v>9.0619058491760024E-2</v>
      </c>
      <c r="S49" s="6">
        <f>SUM(S40:S48)</f>
        <v>9.0619058491760024E-2</v>
      </c>
      <c r="X49" s="6">
        <f>SUM(X40:X48)</f>
        <v>9.0619058491760024E-2</v>
      </c>
      <c r="Z49" s="6">
        <f>SUM(D49:X49)</f>
        <v>1.0874287019011202</v>
      </c>
      <c r="AA49" s="25">
        <f>SQRT(Z49)</f>
        <v>1.0427984953485119</v>
      </c>
    </row>
    <row r="52" spans="1:27" ht="15.75" x14ac:dyDescent="0.25">
      <c r="A52" s="119" t="s">
        <v>313</v>
      </c>
      <c r="B52" s="119"/>
      <c r="C52" s="119"/>
      <c r="D52" s="119"/>
      <c r="F52" s="121" t="s">
        <v>321</v>
      </c>
      <c r="G52" s="121"/>
      <c r="H52" s="121"/>
      <c r="I52" s="121"/>
      <c r="K52" s="119" t="s">
        <v>335</v>
      </c>
      <c r="L52" s="119"/>
      <c r="M52" s="119"/>
      <c r="N52" s="119"/>
      <c r="P52" s="119" t="s">
        <v>344</v>
      </c>
      <c r="Q52" s="119"/>
      <c r="R52" s="119"/>
      <c r="S52" s="119"/>
      <c r="U52" s="119" t="s">
        <v>353</v>
      </c>
      <c r="V52" s="119"/>
      <c r="W52" s="119"/>
      <c r="X52" s="119"/>
    </row>
    <row r="53" spans="1:27" x14ac:dyDescent="0.25">
      <c r="A53" s="72">
        <v>1.698970004</v>
      </c>
      <c r="B53" s="81">
        <v>2</v>
      </c>
      <c r="C53" s="6">
        <f>A53-B53</f>
        <v>-0.30102999600000002</v>
      </c>
      <c r="D53" s="6">
        <f>C53^2</f>
        <v>9.0619058491760024E-2</v>
      </c>
      <c r="F53" s="82">
        <v>2</v>
      </c>
      <c r="G53" s="81">
        <v>2</v>
      </c>
      <c r="H53" s="34">
        <f>F53-G53</f>
        <v>0</v>
      </c>
      <c r="I53" s="34">
        <f>H53^2</f>
        <v>0</v>
      </c>
      <c r="K53" s="82">
        <v>2</v>
      </c>
      <c r="L53" s="81">
        <v>2</v>
      </c>
      <c r="M53" s="34">
        <f>K53-L53</f>
        <v>0</v>
      </c>
      <c r="N53" s="34">
        <f>M53^2</f>
        <v>0</v>
      </c>
      <c r="P53" s="82">
        <v>2</v>
      </c>
      <c r="Q53" s="81">
        <v>2</v>
      </c>
      <c r="R53" s="34">
        <f>P53-Q53</f>
        <v>0</v>
      </c>
      <c r="S53" s="34">
        <f>R53^2</f>
        <v>0</v>
      </c>
      <c r="U53" s="82">
        <v>2</v>
      </c>
      <c r="V53" s="81">
        <v>2</v>
      </c>
      <c r="W53" s="34">
        <f>U53-V53</f>
        <v>0</v>
      </c>
      <c r="X53" s="34">
        <f>W53^2</f>
        <v>0</v>
      </c>
    </row>
    <row r="54" spans="1:27" x14ac:dyDescent="0.25">
      <c r="A54" s="72">
        <v>1.698970004</v>
      </c>
      <c r="B54" s="81">
        <v>2</v>
      </c>
      <c r="C54" s="6">
        <f t="shared" ref="C54:C59" si="40">A54-B54</f>
        <v>-0.30102999600000002</v>
      </c>
      <c r="D54" s="6">
        <f t="shared" ref="D54:D59" si="41">C54^2</f>
        <v>9.0619058491760024E-2</v>
      </c>
      <c r="F54" s="82">
        <v>2</v>
      </c>
      <c r="G54" s="81">
        <v>2</v>
      </c>
      <c r="H54" s="34">
        <f t="shared" ref="H54:H59" si="42">F54-G54</f>
        <v>0</v>
      </c>
      <c r="I54" s="34">
        <f t="shared" ref="I54:I59" si="43">H54^2</f>
        <v>0</v>
      </c>
      <c r="K54" s="82">
        <v>2</v>
      </c>
      <c r="L54" s="81">
        <v>2</v>
      </c>
      <c r="M54" s="34">
        <f t="shared" ref="M54:M59" si="44">K54-L54</f>
        <v>0</v>
      </c>
      <c r="N54" s="34">
        <f t="shared" ref="N54:N59" si="45">M54^2</f>
        <v>0</v>
      </c>
      <c r="P54" s="82">
        <v>2</v>
      </c>
      <c r="Q54" s="81">
        <v>2</v>
      </c>
      <c r="R54" s="34">
        <f t="shared" ref="R54:R59" si="46">P54-Q54</f>
        <v>0</v>
      </c>
      <c r="S54" s="34">
        <f t="shared" ref="S54:S59" si="47">R54^2</f>
        <v>0</v>
      </c>
      <c r="U54" s="82">
        <v>2</v>
      </c>
      <c r="V54" s="81">
        <v>2</v>
      </c>
      <c r="W54" s="34">
        <f t="shared" ref="W54:W59" si="48">U54-V54</f>
        <v>0</v>
      </c>
      <c r="X54" s="34">
        <f t="shared" ref="X54:X59" si="49">W54^2</f>
        <v>0</v>
      </c>
    </row>
    <row r="55" spans="1:27" x14ac:dyDescent="0.25">
      <c r="A55" s="72">
        <v>1.698970004</v>
      </c>
      <c r="B55" s="81">
        <v>2</v>
      </c>
      <c r="C55" s="6">
        <f t="shared" si="40"/>
        <v>-0.30102999600000002</v>
      </c>
      <c r="D55" s="6">
        <f t="shared" si="41"/>
        <v>9.0619058491760024E-2</v>
      </c>
      <c r="F55" s="82">
        <v>2</v>
      </c>
      <c r="G55" s="81">
        <v>2</v>
      </c>
      <c r="H55" s="34">
        <f t="shared" si="42"/>
        <v>0</v>
      </c>
      <c r="I55" s="34">
        <f t="shared" si="43"/>
        <v>0</v>
      </c>
      <c r="K55" s="82">
        <v>2</v>
      </c>
      <c r="L55" s="81">
        <v>2</v>
      </c>
      <c r="M55" s="34">
        <f t="shared" si="44"/>
        <v>0</v>
      </c>
      <c r="N55" s="34">
        <f t="shared" si="45"/>
        <v>0</v>
      </c>
      <c r="P55" s="82">
        <v>2</v>
      </c>
      <c r="Q55" s="81">
        <v>2</v>
      </c>
      <c r="R55" s="34">
        <f t="shared" si="46"/>
        <v>0</v>
      </c>
      <c r="S55" s="34">
        <f t="shared" si="47"/>
        <v>0</v>
      </c>
      <c r="U55" s="82">
        <v>2</v>
      </c>
      <c r="V55" s="81">
        <v>2</v>
      </c>
      <c r="W55" s="34">
        <f t="shared" si="48"/>
        <v>0</v>
      </c>
      <c r="X55" s="34">
        <f t="shared" si="49"/>
        <v>0</v>
      </c>
    </row>
    <row r="56" spans="1:27" x14ac:dyDescent="0.25">
      <c r="A56" s="72">
        <v>1.698970004</v>
      </c>
      <c r="B56" s="81">
        <v>2</v>
      </c>
      <c r="C56" s="6">
        <f t="shared" si="40"/>
        <v>-0.30102999600000002</v>
      </c>
      <c r="D56" s="6">
        <f t="shared" si="41"/>
        <v>9.0619058491760024E-2</v>
      </c>
      <c r="F56" s="82">
        <v>2</v>
      </c>
      <c r="G56" s="81">
        <v>2</v>
      </c>
      <c r="H56" s="34">
        <f t="shared" si="42"/>
        <v>0</v>
      </c>
      <c r="I56" s="34">
        <f t="shared" si="43"/>
        <v>0</v>
      </c>
      <c r="K56" s="82">
        <v>2</v>
      </c>
      <c r="L56" s="81">
        <v>2</v>
      </c>
      <c r="M56" s="34">
        <f t="shared" si="44"/>
        <v>0</v>
      </c>
      <c r="N56" s="34">
        <f t="shared" si="45"/>
        <v>0</v>
      </c>
      <c r="P56" s="82">
        <v>2</v>
      </c>
      <c r="Q56" s="81">
        <v>2</v>
      </c>
      <c r="R56" s="34">
        <f t="shared" si="46"/>
        <v>0</v>
      </c>
      <c r="S56" s="34">
        <f t="shared" si="47"/>
        <v>0</v>
      </c>
      <c r="U56" s="82">
        <v>2</v>
      </c>
      <c r="V56" s="81">
        <v>2</v>
      </c>
      <c r="W56" s="34">
        <f t="shared" si="48"/>
        <v>0</v>
      </c>
      <c r="X56" s="34">
        <f t="shared" si="49"/>
        <v>0</v>
      </c>
    </row>
    <row r="57" spans="1:27" x14ac:dyDescent="0.25">
      <c r="A57" s="72">
        <v>1.698970004</v>
      </c>
      <c r="B57" s="81">
        <v>2</v>
      </c>
      <c r="C57" s="6">
        <f t="shared" si="40"/>
        <v>-0.30102999600000002</v>
      </c>
      <c r="D57" s="6">
        <f t="shared" si="41"/>
        <v>9.0619058491760024E-2</v>
      </c>
      <c r="F57" s="82">
        <v>2</v>
      </c>
      <c r="G57" s="81">
        <v>2</v>
      </c>
      <c r="H57" s="34">
        <f t="shared" si="42"/>
        <v>0</v>
      </c>
      <c r="I57" s="34">
        <f t="shared" si="43"/>
        <v>0</v>
      </c>
      <c r="K57" s="82">
        <v>2</v>
      </c>
      <c r="L57" s="81">
        <v>2</v>
      </c>
      <c r="M57" s="34">
        <f t="shared" si="44"/>
        <v>0</v>
      </c>
      <c r="N57" s="34">
        <f t="shared" si="45"/>
        <v>0</v>
      </c>
      <c r="P57" s="82">
        <v>2</v>
      </c>
      <c r="Q57" s="81">
        <v>2</v>
      </c>
      <c r="R57" s="34">
        <f t="shared" si="46"/>
        <v>0</v>
      </c>
      <c r="S57" s="34">
        <f t="shared" si="47"/>
        <v>0</v>
      </c>
      <c r="U57" s="82">
        <v>2</v>
      </c>
      <c r="V57" s="81">
        <v>2</v>
      </c>
      <c r="W57" s="34">
        <f t="shared" si="48"/>
        <v>0</v>
      </c>
      <c r="X57" s="34">
        <f t="shared" si="49"/>
        <v>0</v>
      </c>
    </row>
    <row r="58" spans="1:27" x14ac:dyDescent="0.25">
      <c r="A58" s="72">
        <v>1.698970004</v>
      </c>
      <c r="B58" s="81">
        <v>2</v>
      </c>
      <c r="C58" s="6">
        <f t="shared" si="40"/>
        <v>-0.30102999600000002</v>
      </c>
      <c r="D58" s="6">
        <f t="shared" si="41"/>
        <v>9.0619058491760024E-2</v>
      </c>
      <c r="F58" s="82">
        <v>2</v>
      </c>
      <c r="G58" s="81">
        <v>2</v>
      </c>
      <c r="H58" s="34">
        <f t="shared" si="42"/>
        <v>0</v>
      </c>
      <c r="I58" s="34">
        <f t="shared" si="43"/>
        <v>0</v>
      </c>
      <c r="K58" s="82">
        <v>2</v>
      </c>
      <c r="L58" s="81">
        <v>2</v>
      </c>
      <c r="M58" s="34">
        <f t="shared" si="44"/>
        <v>0</v>
      </c>
      <c r="N58" s="34">
        <f t="shared" si="45"/>
        <v>0</v>
      </c>
      <c r="P58" s="82">
        <v>2</v>
      </c>
      <c r="Q58" s="81">
        <v>2</v>
      </c>
      <c r="R58" s="34">
        <f t="shared" si="46"/>
        <v>0</v>
      </c>
      <c r="S58" s="34">
        <f t="shared" si="47"/>
        <v>0</v>
      </c>
      <c r="U58" s="82">
        <v>2</v>
      </c>
      <c r="V58" s="81">
        <v>2</v>
      </c>
      <c r="W58" s="34">
        <f t="shared" si="48"/>
        <v>0</v>
      </c>
      <c r="X58" s="34">
        <f t="shared" si="49"/>
        <v>0</v>
      </c>
    </row>
    <row r="59" spans="1:27" x14ac:dyDescent="0.25">
      <c r="A59" s="72">
        <v>1.698970004</v>
      </c>
      <c r="B59" s="81">
        <v>2</v>
      </c>
      <c r="C59" s="6">
        <f t="shared" si="40"/>
        <v>-0.30102999600000002</v>
      </c>
      <c r="D59" s="6">
        <f t="shared" si="41"/>
        <v>9.0619058491760024E-2</v>
      </c>
      <c r="F59" s="82">
        <v>2</v>
      </c>
      <c r="G59" s="81">
        <v>2</v>
      </c>
      <c r="H59" s="34">
        <f t="shared" si="42"/>
        <v>0</v>
      </c>
      <c r="I59" s="34">
        <f t="shared" si="43"/>
        <v>0</v>
      </c>
      <c r="K59" s="82">
        <v>2</v>
      </c>
      <c r="L59" s="81">
        <v>2</v>
      </c>
      <c r="M59" s="34">
        <f t="shared" si="44"/>
        <v>0</v>
      </c>
      <c r="N59" s="34">
        <f t="shared" si="45"/>
        <v>0</v>
      </c>
      <c r="P59" s="82">
        <v>2</v>
      </c>
      <c r="Q59" s="81">
        <v>2</v>
      </c>
      <c r="R59" s="34">
        <f t="shared" si="46"/>
        <v>0</v>
      </c>
      <c r="S59" s="34">
        <f t="shared" si="47"/>
        <v>0</v>
      </c>
      <c r="U59" s="82">
        <v>2</v>
      </c>
      <c r="V59" s="81">
        <v>2</v>
      </c>
      <c r="W59" s="34">
        <f t="shared" si="48"/>
        <v>0</v>
      </c>
      <c r="X59" s="34">
        <f t="shared" si="49"/>
        <v>0</v>
      </c>
      <c r="Z59" s="117" t="s">
        <v>280</v>
      </c>
      <c r="AA59" s="117"/>
    </row>
    <row r="60" spans="1:27" x14ac:dyDescent="0.25">
      <c r="A60" s="52"/>
      <c r="D60" s="6">
        <f>SUM(D53:D59)</f>
        <v>0.63433340944232008</v>
      </c>
      <c r="F60" s="51"/>
      <c r="G60" s="51"/>
      <c r="H60" s="51"/>
      <c r="I60" s="34">
        <f>SUM(I53:I59)</f>
        <v>0</v>
      </c>
      <c r="K60" s="51"/>
      <c r="L60" s="51"/>
      <c r="M60" s="51"/>
      <c r="N60" s="34">
        <f>SUM(N53:N59)</f>
        <v>0</v>
      </c>
      <c r="P60" s="51"/>
      <c r="Q60" s="51"/>
      <c r="R60" s="51"/>
      <c r="S60" s="34">
        <f>SUM(S53:S59)</f>
        <v>0</v>
      </c>
      <c r="U60" s="51"/>
      <c r="V60" s="51"/>
      <c r="W60" s="51"/>
      <c r="X60" s="34">
        <f>SUM(X53:X59)</f>
        <v>0</v>
      </c>
      <c r="Z60" s="6">
        <f>SUM(D60:X60)</f>
        <v>0.63433340944232008</v>
      </c>
      <c r="AA60" s="25">
        <f>SQRT(Z60)</f>
        <v>0.79645050658676841</v>
      </c>
    </row>
    <row r="61" spans="1:27" x14ac:dyDescent="0.25">
      <c r="A61" s="52"/>
    </row>
    <row r="63" spans="1:27" ht="15.75" x14ac:dyDescent="0.25">
      <c r="A63" s="119" t="s">
        <v>314</v>
      </c>
      <c r="B63" s="119"/>
      <c r="C63" s="119"/>
      <c r="D63" s="119"/>
      <c r="F63" s="121" t="s">
        <v>322</v>
      </c>
      <c r="G63" s="121"/>
      <c r="H63" s="121"/>
      <c r="I63" s="121"/>
      <c r="K63" s="119" t="s">
        <v>334</v>
      </c>
      <c r="L63" s="119"/>
      <c r="M63" s="119"/>
      <c r="N63" s="119"/>
      <c r="P63" s="119" t="s">
        <v>343</v>
      </c>
      <c r="Q63" s="119"/>
      <c r="R63" s="119"/>
      <c r="S63" s="119"/>
      <c r="U63" s="119" t="s">
        <v>354</v>
      </c>
      <c r="V63" s="119"/>
      <c r="W63" s="119"/>
      <c r="X63" s="119"/>
    </row>
    <row r="64" spans="1:27" x14ac:dyDescent="0.25">
      <c r="A64" s="72">
        <v>1.698970004</v>
      </c>
      <c r="B64" s="81">
        <v>1.3010299999999999</v>
      </c>
      <c r="C64" s="6">
        <f>A64-B64</f>
        <v>0.39794000400000007</v>
      </c>
      <c r="D64" s="6">
        <f>C64^2</f>
        <v>0.15835624678352006</v>
      </c>
      <c r="F64" s="82">
        <v>2</v>
      </c>
      <c r="G64" s="81">
        <v>1.3010299999999999</v>
      </c>
      <c r="H64" s="6">
        <f>F64-G64</f>
        <v>0.69897000000000009</v>
      </c>
      <c r="I64" s="6">
        <f>H64^2</f>
        <v>0.48855906090000012</v>
      </c>
      <c r="K64" s="82">
        <v>2</v>
      </c>
      <c r="L64" s="81">
        <v>1.3010299999999999</v>
      </c>
      <c r="M64" s="6">
        <f>K64-L64</f>
        <v>0.69897000000000009</v>
      </c>
      <c r="N64" s="6">
        <f>M64^2</f>
        <v>0.48855906090000012</v>
      </c>
      <c r="P64" s="82">
        <v>2</v>
      </c>
      <c r="Q64" s="81">
        <v>1.3010299999999999</v>
      </c>
      <c r="R64" s="6">
        <f>P64-Q64</f>
        <v>0.69897000000000009</v>
      </c>
      <c r="S64" s="6">
        <f>R64^2</f>
        <v>0.48855906090000012</v>
      </c>
      <c r="U64" s="82">
        <v>2</v>
      </c>
      <c r="V64" s="81">
        <v>1.3010299999999999</v>
      </c>
      <c r="W64" s="6">
        <f>U64-V64</f>
        <v>0.69897000000000009</v>
      </c>
      <c r="X64" s="6">
        <f>W64^2</f>
        <v>0.48855906090000012</v>
      </c>
    </row>
    <row r="65" spans="1:27" x14ac:dyDescent="0.25">
      <c r="A65" s="72">
        <v>1.698970004</v>
      </c>
      <c r="B65" s="73">
        <v>2</v>
      </c>
      <c r="C65" s="6">
        <f t="shared" ref="C65:C72" si="50">A65-B65</f>
        <v>-0.30102999600000002</v>
      </c>
      <c r="D65" s="6">
        <f t="shared" ref="D65:D72" si="51">C65^2</f>
        <v>9.0619058491760024E-2</v>
      </c>
      <c r="F65" s="82">
        <v>2</v>
      </c>
      <c r="G65" s="73">
        <v>2</v>
      </c>
      <c r="H65" s="6">
        <f t="shared" ref="H65:H66" si="52">F65-G65</f>
        <v>0</v>
      </c>
      <c r="I65" s="6">
        <f t="shared" ref="I65:I72" si="53">H65^2</f>
        <v>0</v>
      </c>
      <c r="K65" s="82">
        <v>2</v>
      </c>
      <c r="L65" s="73">
        <v>2</v>
      </c>
      <c r="M65" s="6">
        <f t="shared" ref="M65:M66" si="54">K65-L65</f>
        <v>0</v>
      </c>
      <c r="N65" s="6">
        <f t="shared" ref="N65:N72" si="55">M65^2</f>
        <v>0</v>
      </c>
      <c r="P65" s="82">
        <v>2</v>
      </c>
      <c r="Q65" s="73">
        <v>2</v>
      </c>
      <c r="R65" s="6">
        <f t="shared" ref="R65:R66" si="56">P65-Q65</f>
        <v>0</v>
      </c>
      <c r="S65" s="6">
        <f t="shared" ref="S65:S72" si="57">R65^2</f>
        <v>0</v>
      </c>
      <c r="U65" s="82">
        <v>2</v>
      </c>
      <c r="V65" s="73">
        <v>2</v>
      </c>
      <c r="W65" s="6">
        <f t="shared" ref="W65:W66" si="58">U65-V65</f>
        <v>0</v>
      </c>
      <c r="X65" s="6">
        <f t="shared" ref="X65:X72" si="59">W65^2</f>
        <v>0</v>
      </c>
    </row>
    <row r="66" spans="1:27" x14ac:dyDescent="0.25">
      <c r="A66" s="72">
        <v>1.698970004</v>
      </c>
      <c r="B66" s="73">
        <v>2</v>
      </c>
      <c r="C66" s="6">
        <f t="shared" si="50"/>
        <v>-0.30102999600000002</v>
      </c>
      <c r="D66" s="6">
        <f t="shared" si="51"/>
        <v>9.0619058491760024E-2</v>
      </c>
      <c r="F66" s="82">
        <v>2</v>
      </c>
      <c r="G66" s="73">
        <v>2</v>
      </c>
      <c r="H66" s="6">
        <f t="shared" si="52"/>
        <v>0</v>
      </c>
      <c r="I66" s="6">
        <f t="shared" si="53"/>
        <v>0</v>
      </c>
      <c r="K66" s="82">
        <v>2</v>
      </c>
      <c r="L66" s="73">
        <v>2</v>
      </c>
      <c r="M66" s="6">
        <f t="shared" si="54"/>
        <v>0</v>
      </c>
      <c r="N66" s="6">
        <f t="shared" si="55"/>
        <v>0</v>
      </c>
      <c r="P66" s="82">
        <v>2</v>
      </c>
      <c r="Q66" s="73">
        <v>2</v>
      </c>
      <c r="R66" s="6">
        <f t="shared" si="56"/>
        <v>0</v>
      </c>
      <c r="S66" s="6">
        <f t="shared" si="57"/>
        <v>0</v>
      </c>
      <c r="U66" s="82">
        <v>2</v>
      </c>
      <c r="V66" s="73">
        <v>2</v>
      </c>
      <c r="W66" s="6">
        <f t="shared" si="58"/>
        <v>0</v>
      </c>
      <c r="X66" s="6">
        <f t="shared" si="59"/>
        <v>0</v>
      </c>
    </row>
    <row r="67" spans="1:27" x14ac:dyDescent="0.25">
      <c r="A67" s="72">
        <v>1.698970004</v>
      </c>
      <c r="B67" s="77">
        <v>1.698970004</v>
      </c>
      <c r="C67" s="6">
        <f>A67-B67</f>
        <v>0</v>
      </c>
      <c r="D67" s="6">
        <f t="shared" si="51"/>
        <v>0</v>
      </c>
      <c r="F67" s="82">
        <v>2</v>
      </c>
      <c r="G67" s="77">
        <v>1.698970004</v>
      </c>
      <c r="H67" s="6">
        <f>F67-G67</f>
        <v>0.30102999600000002</v>
      </c>
      <c r="I67" s="6">
        <f t="shared" si="53"/>
        <v>9.0619058491760024E-2</v>
      </c>
      <c r="K67" s="82">
        <v>2</v>
      </c>
      <c r="L67" s="77">
        <v>1.698970004</v>
      </c>
      <c r="M67" s="6">
        <f>K67-L67</f>
        <v>0.30102999600000002</v>
      </c>
      <c r="N67" s="6">
        <f t="shared" si="55"/>
        <v>9.0619058491760024E-2</v>
      </c>
      <c r="P67" s="82">
        <v>2</v>
      </c>
      <c r="Q67" s="77">
        <v>1.698970004</v>
      </c>
      <c r="R67" s="6">
        <f>P67-Q67</f>
        <v>0.30102999600000002</v>
      </c>
      <c r="S67" s="6">
        <f t="shared" si="57"/>
        <v>9.0619058491760024E-2</v>
      </c>
      <c r="U67" s="82">
        <v>2</v>
      </c>
      <c r="V67" s="77">
        <v>1.698970004</v>
      </c>
      <c r="W67" s="6">
        <f>U67-V67</f>
        <v>0.30102999600000002</v>
      </c>
      <c r="X67" s="6">
        <f t="shared" si="59"/>
        <v>9.0619058491760024E-2</v>
      </c>
    </row>
    <row r="68" spans="1:27" x14ac:dyDescent="0.25">
      <c r="A68" s="72">
        <v>1.698970004</v>
      </c>
      <c r="B68" s="77">
        <v>1.698970004</v>
      </c>
      <c r="C68" s="6">
        <f t="shared" si="50"/>
        <v>0</v>
      </c>
      <c r="D68" s="6">
        <f t="shared" si="51"/>
        <v>0</v>
      </c>
      <c r="F68" s="82">
        <v>2</v>
      </c>
      <c r="G68" s="77">
        <v>1.698970004</v>
      </c>
      <c r="H68" s="6">
        <f t="shared" ref="H68:H72" si="60">F68-G68</f>
        <v>0.30102999600000002</v>
      </c>
      <c r="I68" s="6">
        <f t="shared" si="53"/>
        <v>9.0619058491760024E-2</v>
      </c>
      <c r="K68" s="82">
        <v>2</v>
      </c>
      <c r="L68" s="77">
        <v>1.698970004</v>
      </c>
      <c r="M68" s="6">
        <f t="shared" ref="M68:M72" si="61">K68-L68</f>
        <v>0.30102999600000002</v>
      </c>
      <c r="N68" s="6">
        <f t="shared" si="55"/>
        <v>9.0619058491760024E-2</v>
      </c>
      <c r="P68" s="82">
        <v>2</v>
      </c>
      <c r="Q68" s="77">
        <v>1.698970004</v>
      </c>
      <c r="R68" s="6">
        <f t="shared" ref="R68:R72" si="62">P68-Q68</f>
        <v>0.30102999600000002</v>
      </c>
      <c r="S68" s="6">
        <f t="shared" si="57"/>
        <v>9.0619058491760024E-2</v>
      </c>
      <c r="U68" s="82">
        <v>2</v>
      </c>
      <c r="V68" s="77">
        <v>1.698970004</v>
      </c>
      <c r="W68" s="6">
        <f t="shared" ref="W68:W72" si="63">U68-V68</f>
        <v>0.30102999600000002</v>
      </c>
      <c r="X68" s="6">
        <f t="shared" si="59"/>
        <v>9.0619058491760024E-2</v>
      </c>
    </row>
    <row r="69" spans="1:27" x14ac:dyDescent="0.25">
      <c r="A69" s="72">
        <v>1.698970004</v>
      </c>
      <c r="B69" s="77">
        <v>1.698970004</v>
      </c>
      <c r="C69" s="6">
        <f t="shared" si="50"/>
        <v>0</v>
      </c>
      <c r="D69" s="6">
        <f t="shared" si="51"/>
        <v>0</v>
      </c>
      <c r="F69" s="82">
        <v>2</v>
      </c>
      <c r="G69" s="77">
        <v>1.698970004</v>
      </c>
      <c r="H69" s="6">
        <f t="shared" si="60"/>
        <v>0.30102999600000002</v>
      </c>
      <c r="I69" s="6">
        <f t="shared" si="53"/>
        <v>9.0619058491760024E-2</v>
      </c>
      <c r="K69" s="82">
        <v>2</v>
      </c>
      <c r="L69" s="77">
        <v>1.698970004</v>
      </c>
      <c r="M69" s="6">
        <f t="shared" si="61"/>
        <v>0.30102999600000002</v>
      </c>
      <c r="N69" s="6">
        <f t="shared" si="55"/>
        <v>9.0619058491760024E-2</v>
      </c>
      <c r="P69" s="82">
        <v>2</v>
      </c>
      <c r="Q69" s="77">
        <v>1.698970004</v>
      </c>
      <c r="R69" s="6">
        <f t="shared" si="62"/>
        <v>0.30102999600000002</v>
      </c>
      <c r="S69" s="6">
        <f t="shared" si="57"/>
        <v>9.0619058491760024E-2</v>
      </c>
      <c r="U69" s="82">
        <v>2</v>
      </c>
      <c r="V69" s="77">
        <v>1.698970004</v>
      </c>
      <c r="W69" s="6">
        <f t="shared" si="63"/>
        <v>0.30102999600000002</v>
      </c>
      <c r="X69" s="6">
        <f t="shared" si="59"/>
        <v>9.0619058491760024E-2</v>
      </c>
    </row>
    <row r="70" spans="1:27" x14ac:dyDescent="0.25">
      <c r="A70" s="72">
        <v>1.698970004</v>
      </c>
      <c r="B70" s="77">
        <v>1.698970004</v>
      </c>
      <c r="C70" s="6">
        <f t="shared" si="50"/>
        <v>0</v>
      </c>
      <c r="D70" s="6">
        <f t="shared" si="51"/>
        <v>0</v>
      </c>
      <c r="F70" s="82">
        <v>2</v>
      </c>
      <c r="G70" s="77">
        <v>1.698970004</v>
      </c>
      <c r="H70" s="6">
        <f t="shared" si="60"/>
        <v>0.30102999600000002</v>
      </c>
      <c r="I70" s="6">
        <f t="shared" si="53"/>
        <v>9.0619058491760024E-2</v>
      </c>
      <c r="K70" s="82">
        <v>2</v>
      </c>
      <c r="L70" s="77">
        <v>1.698970004</v>
      </c>
      <c r="M70" s="6">
        <f t="shared" si="61"/>
        <v>0.30102999600000002</v>
      </c>
      <c r="N70" s="6">
        <f t="shared" si="55"/>
        <v>9.0619058491760024E-2</v>
      </c>
      <c r="P70" s="82">
        <v>2</v>
      </c>
      <c r="Q70" s="77">
        <v>1.698970004</v>
      </c>
      <c r="R70" s="6">
        <f t="shared" si="62"/>
        <v>0.30102999600000002</v>
      </c>
      <c r="S70" s="6">
        <f t="shared" si="57"/>
        <v>9.0619058491760024E-2</v>
      </c>
      <c r="U70" s="82">
        <v>2</v>
      </c>
      <c r="V70" s="77">
        <v>1.698970004</v>
      </c>
      <c r="W70" s="6">
        <f t="shared" si="63"/>
        <v>0.30102999600000002</v>
      </c>
      <c r="X70" s="6">
        <f t="shared" si="59"/>
        <v>9.0619058491760024E-2</v>
      </c>
    </row>
    <row r="71" spans="1:27" x14ac:dyDescent="0.25">
      <c r="A71" s="72">
        <v>1.698970004</v>
      </c>
      <c r="B71" s="73">
        <v>2</v>
      </c>
      <c r="C71" s="6">
        <f t="shared" si="50"/>
        <v>-0.30102999600000002</v>
      </c>
      <c r="D71" s="6">
        <f t="shared" si="51"/>
        <v>9.0619058491760024E-2</v>
      </c>
      <c r="F71" s="82">
        <v>2</v>
      </c>
      <c r="G71" s="73">
        <v>2</v>
      </c>
      <c r="H71" s="6">
        <f t="shared" si="60"/>
        <v>0</v>
      </c>
      <c r="I71" s="6">
        <f t="shared" si="53"/>
        <v>0</v>
      </c>
      <c r="K71" s="82">
        <v>2</v>
      </c>
      <c r="L71" s="73">
        <v>2</v>
      </c>
      <c r="M71" s="6">
        <f t="shared" si="61"/>
        <v>0</v>
      </c>
      <c r="N71" s="6">
        <f t="shared" si="55"/>
        <v>0</v>
      </c>
      <c r="P71" s="82">
        <v>2</v>
      </c>
      <c r="Q71" s="73">
        <v>2</v>
      </c>
      <c r="R71" s="6">
        <f t="shared" si="62"/>
        <v>0</v>
      </c>
      <c r="S71" s="6">
        <f t="shared" si="57"/>
        <v>0</v>
      </c>
      <c r="U71" s="82">
        <v>2</v>
      </c>
      <c r="V71" s="73">
        <v>2</v>
      </c>
      <c r="W71" s="6">
        <f t="shared" si="63"/>
        <v>0</v>
      </c>
      <c r="X71" s="6">
        <f t="shared" si="59"/>
        <v>0</v>
      </c>
    </row>
    <row r="72" spans="1:27" x14ac:dyDescent="0.25">
      <c r="A72" s="72">
        <v>1.698970004</v>
      </c>
      <c r="B72" s="73">
        <v>2</v>
      </c>
      <c r="C72" s="6">
        <f t="shared" si="50"/>
        <v>-0.30102999600000002</v>
      </c>
      <c r="D72" s="6">
        <f t="shared" si="51"/>
        <v>9.0619058491760024E-2</v>
      </c>
      <c r="F72" s="82">
        <v>2</v>
      </c>
      <c r="G72" s="73">
        <v>2</v>
      </c>
      <c r="H72" s="6">
        <f t="shared" si="60"/>
        <v>0</v>
      </c>
      <c r="I72" s="6">
        <f t="shared" si="53"/>
        <v>0</v>
      </c>
      <c r="K72" s="82">
        <v>2</v>
      </c>
      <c r="L72" s="73">
        <v>2</v>
      </c>
      <c r="M72" s="6">
        <f t="shared" si="61"/>
        <v>0</v>
      </c>
      <c r="N72" s="6">
        <f t="shared" si="55"/>
        <v>0</v>
      </c>
      <c r="P72" s="82">
        <v>2</v>
      </c>
      <c r="Q72" s="73">
        <v>2</v>
      </c>
      <c r="R72" s="6">
        <f t="shared" si="62"/>
        <v>0</v>
      </c>
      <c r="S72" s="6">
        <f t="shared" si="57"/>
        <v>0</v>
      </c>
      <c r="U72" s="82">
        <v>2</v>
      </c>
      <c r="V72" s="73">
        <v>2</v>
      </c>
      <c r="W72" s="6">
        <f t="shared" si="63"/>
        <v>0</v>
      </c>
      <c r="X72" s="6">
        <f t="shared" si="59"/>
        <v>0</v>
      </c>
      <c r="Z72" s="117" t="s">
        <v>281</v>
      </c>
      <c r="AA72" s="117"/>
    </row>
    <row r="73" spans="1:27" x14ac:dyDescent="0.25">
      <c r="D73" s="53">
        <f>SUM(D64:D72)</f>
        <v>0.5208324807505601</v>
      </c>
      <c r="I73" s="53">
        <f>SUM(I64:I72)</f>
        <v>0.8510352948670401</v>
      </c>
      <c r="N73" s="53">
        <f>SUM(N64:N72)</f>
        <v>0.8510352948670401</v>
      </c>
      <c r="S73" s="53">
        <f>SUM(S64:S72)</f>
        <v>0.8510352948670401</v>
      </c>
      <c r="X73" s="53">
        <f>SUM(X64:X72)</f>
        <v>0.8510352948670401</v>
      </c>
      <c r="Z73" s="6">
        <f>SUM(D73:X73)</f>
        <v>3.9249736602187206</v>
      </c>
      <c r="AA73" s="25">
        <f>SQRT(Z73)</f>
        <v>1.9811546280436367</v>
      </c>
    </row>
    <row r="76" spans="1:27" ht="15.75" x14ac:dyDescent="0.25">
      <c r="A76" s="118" t="s">
        <v>315</v>
      </c>
      <c r="B76" s="118"/>
      <c r="C76" s="118"/>
      <c r="D76" s="118"/>
      <c r="F76" s="121" t="s">
        <v>323</v>
      </c>
      <c r="G76" s="121"/>
      <c r="H76" s="121"/>
      <c r="I76" s="121"/>
      <c r="K76" s="119" t="s">
        <v>333</v>
      </c>
      <c r="L76" s="119"/>
      <c r="M76" s="119"/>
      <c r="N76" s="119"/>
      <c r="P76" s="119" t="s">
        <v>342</v>
      </c>
      <c r="Q76" s="119"/>
      <c r="R76" s="119"/>
      <c r="S76" s="119"/>
      <c r="U76" s="119" t="s">
        <v>355</v>
      </c>
      <c r="V76" s="119"/>
      <c r="W76" s="119"/>
      <c r="X76" s="119"/>
    </row>
    <row r="77" spans="1:27" x14ac:dyDescent="0.25">
      <c r="A77" s="72">
        <v>1.698970004</v>
      </c>
      <c r="B77" s="73">
        <v>1.3010299999999999</v>
      </c>
      <c r="C77" s="6">
        <f>A77-B77</f>
        <v>0.39794000400000007</v>
      </c>
      <c r="D77" s="6">
        <f>C77^2</f>
        <v>0.15835624678352006</v>
      </c>
      <c r="F77" s="82">
        <v>2</v>
      </c>
      <c r="G77" s="73">
        <v>1.3010299999999999</v>
      </c>
      <c r="H77" s="6">
        <f>F77-G77</f>
        <v>0.69897000000000009</v>
      </c>
      <c r="I77" s="6">
        <f>H77^2</f>
        <v>0.48855906090000012</v>
      </c>
      <c r="K77" s="82">
        <v>2</v>
      </c>
      <c r="L77" s="73">
        <v>1.3010299999999999</v>
      </c>
      <c r="M77" s="6">
        <f>K77-L77</f>
        <v>0.69897000000000009</v>
      </c>
      <c r="N77" s="6">
        <f>M77^2</f>
        <v>0.48855906090000012</v>
      </c>
      <c r="P77" s="82">
        <v>2</v>
      </c>
      <c r="Q77" s="73">
        <v>1.3010299999999999</v>
      </c>
      <c r="R77" s="6">
        <f>P77-Q77</f>
        <v>0.69897000000000009</v>
      </c>
      <c r="S77" s="6">
        <f>R77^2</f>
        <v>0.48855906090000012</v>
      </c>
      <c r="U77" s="82">
        <v>2</v>
      </c>
      <c r="V77" s="73">
        <v>1.3010299999999999</v>
      </c>
      <c r="W77" s="6">
        <f>U77-V77</f>
        <v>0.69897000000000009</v>
      </c>
      <c r="X77" s="6">
        <f>W77^2</f>
        <v>0.48855906090000012</v>
      </c>
    </row>
    <row r="78" spans="1:27" x14ac:dyDescent="0.25">
      <c r="A78" s="72">
        <v>1.698970004</v>
      </c>
      <c r="B78" s="77">
        <v>1.698970004</v>
      </c>
      <c r="C78" s="6">
        <f t="shared" ref="C78:C84" si="64">A78-B78</f>
        <v>0</v>
      </c>
      <c r="D78" s="6">
        <f t="shared" ref="D78:D84" si="65">C78^2</f>
        <v>0</v>
      </c>
      <c r="F78" s="82">
        <v>2</v>
      </c>
      <c r="G78" s="77">
        <v>1.698970004</v>
      </c>
      <c r="H78" s="6">
        <f t="shared" ref="H78:H84" si="66">F78-G78</f>
        <v>0.30102999600000002</v>
      </c>
      <c r="I78" s="6">
        <f t="shared" ref="I78:I84" si="67">H78^2</f>
        <v>9.0619058491760024E-2</v>
      </c>
      <c r="K78" s="82">
        <v>2</v>
      </c>
      <c r="L78" s="77">
        <v>1.698970004</v>
      </c>
      <c r="M78" s="6">
        <f t="shared" ref="M78:M84" si="68">K78-L78</f>
        <v>0.30102999600000002</v>
      </c>
      <c r="N78" s="6">
        <f t="shared" ref="N78:N84" si="69">M78^2</f>
        <v>9.0619058491760024E-2</v>
      </c>
      <c r="P78" s="82">
        <v>2</v>
      </c>
      <c r="Q78" s="77">
        <v>1.698970004</v>
      </c>
      <c r="R78" s="6">
        <f t="shared" ref="R78:R84" si="70">P78-Q78</f>
        <v>0.30102999600000002</v>
      </c>
      <c r="S78" s="6">
        <f t="shared" ref="S78:S84" si="71">R78^2</f>
        <v>9.0619058491760024E-2</v>
      </c>
      <c r="U78" s="82">
        <v>2</v>
      </c>
      <c r="V78" s="77">
        <v>1.698970004</v>
      </c>
      <c r="W78" s="6">
        <f t="shared" ref="W78:W84" si="72">U78-V78</f>
        <v>0.30102999600000002</v>
      </c>
      <c r="X78" s="6">
        <f t="shared" ref="X78:X84" si="73">W78^2</f>
        <v>9.0619058491760024E-2</v>
      </c>
    </row>
    <row r="79" spans="1:27" x14ac:dyDescent="0.25">
      <c r="A79" s="72">
        <v>1.698970004</v>
      </c>
      <c r="B79" s="77">
        <v>1.698970004</v>
      </c>
      <c r="C79" s="6">
        <f t="shared" si="64"/>
        <v>0</v>
      </c>
      <c r="D79" s="6">
        <f t="shared" si="65"/>
        <v>0</v>
      </c>
      <c r="F79" s="82">
        <v>2</v>
      </c>
      <c r="G79" s="77">
        <v>1.698970004</v>
      </c>
      <c r="H79" s="6">
        <f t="shared" si="66"/>
        <v>0.30102999600000002</v>
      </c>
      <c r="I79" s="6">
        <f t="shared" si="67"/>
        <v>9.0619058491760024E-2</v>
      </c>
      <c r="K79" s="82">
        <v>2</v>
      </c>
      <c r="L79" s="77">
        <v>1.698970004</v>
      </c>
      <c r="M79" s="6">
        <f t="shared" si="68"/>
        <v>0.30102999600000002</v>
      </c>
      <c r="N79" s="6">
        <f t="shared" si="69"/>
        <v>9.0619058491760024E-2</v>
      </c>
      <c r="P79" s="82">
        <v>2</v>
      </c>
      <c r="Q79" s="77">
        <v>1.698970004</v>
      </c>
      <c r="R79" s="6">
        <f t="shared" si="70"/>
        <v>0.30102999600000002</v>
      </c>
      <c r="S79" s="6">
        <f t="shared" si="71"/>
        <v>9.0619058491760024E-2</v>
      </c>
      <c r="U79" s="82">
        <v>2</v>
      </c>
      <c r="V79" s="77">
        <v>1.698970004</v>
      </c>
      <c r="W79" s="6">
        <f t="shared" si="72"/>
        <v>0.30102999600000002</v>
      </c>
      <c r="X79" s="6">
        <f t="shared" si="73"/>
        <v>9.0619058491760024E-2</v>
      </c>
    </row>
    <row r="80" spans="1:27" x14ac:dyDescent="0.25">
      <c r="A80" s="72">
        <v>1.698970004</v>
      </c>
      <c r="B80" s="77">
        <v>1.698970004</v>
      </c>
      <c r="C80" s="6">
        <f t="shared" si="64"/>
        <v>0</v>
      </c>
      <c r="D80" s="6">
        <f t="shared" si="65"/>
        <v>0</v>
      </c>
      <c r="F80" s="82">
        <v>2</v>
      </c>
      <c r="G80" s="77">
        <v>1.698970004</v>
      </c>
      <c r="H80" s="6">
        <f t="shared" si="66"/>
        <v>0.30102999600000002</v>
      </c>
      <c r="I80" s="6">
        <f t="shared" si="67"/>
        <v>9.0619058491760024E-2</v>
      </c>
      <c r="K80" s="82">
        <v>2</v>
      </c>
      <c r="L80" s="77">
        <v>1.698970004</v>
      </c>
      <c r="M80" s="6">
        <f t="shared" si="68"/>
        <v>0.30102999600000002</v>
      </c>
      <c r="N80" s="6">
        <f t="shared" si="69"/>
        <v>9.0619058491760024E-2</v>
      </c>
      <c r="P80" s="82">
        <v>2</v>
      </c>
      <c r="Q80" s="77">
        <v>1.698970004</v>
      </c>
      <c r="R80" s="6">
        <f t="shared" si="70"/>
        <v>0.30102999600000002</v>
      </c>
      <c r="S80" s="6">
        <f t="shared" si="71"/>
        <v>9.0619058491760024E-2</v>
      </c>
      <c r="U80" s="82">
        <v>2</v>
      </c>
      <c r="V80" s="77">
        <v>1.698970004</v>
      </c>
      <c r="W80" s="6">
        <f t="shared" si="72"/>
        <v>0.30102999600000002</v>
      </c>
      <c r="X80" s="6">
        <f t="shared" si="73"/>
        <v>9.0619058491760024E-2</v>
      </c>
    </row>
    <row r="81" spans="1:27" x14ac:dyDescent="0.25">
      <c r="A81" s="72">
        <v>1.698970004</v>
      </c>
      <c r="B81" s="73">
        <v>2</v>
      </c>
      <c r="C81" s="6">
        <f t="shared" si="64"/>
        <v>-0.30102999600000002</v>
      </c>
      <c r="D81" s="6">
        <f t="shared" si="65"/>
        <v>9.0619058491760024E-2</v>
      </c>
      <c r="F81" s="82">
        <v>2</v>
      </c>
      <c r="G81" s="73">
        <v>2</v>
      </c>
      <c r="H81" s="6">
        <f t="shared" si="66"/>
        <v>0</v>
      </c>
      <c r="I81" s="6">
        <f t="shared" si="67"/>
        <v>0</v>
      </c>
      <c r="K81" s="82">
        <v>2</v>
      </c>
      <c r="L81" s="73">
        <v>2</v>
      </c>
      <c r="M81" s="6">
        <f t="shared" si="68"/>
        <v>0</v>
      </c>
      <c r="N81" s="6">
        <f t="shared" si="69"/>
        <v>0</v>
      </c>
      <c r="P81" s="82">
        <v>2</v>
      </c>
      <c r="Q81" s="73">
        <v>2</v>
      </c>
      <c r="R81" s="6">
        <f t="shared" si="70"/>
        <v>0</v>
      </c>
      <c r="S81" s="6">
        <f t="shared" si="71"/>
        <v>0</v>
      </c>
      <c r="U81" s="82">
        <v>2</v>
      </c>
      <c r="V81" s="73">
        <v>2</v>
      </c>
      <c r="W81" s="6">
        <f t="shared" si="72"/>
        <v>0</v>
      </c>
      <c r="X81" s="6">
        <f t="shared" si="73"/>
        <v>0</v>
      </c>
    </row>
    <row r="82" spans="1:27" x14ac:dyDescent="0.25">
      <c r="A82" s="72">
        <v>1.698970004</v>
      </c>
      <c r="B82" s="73">
        <v>2</v>
      </c>
      <c r="C82" s="6">
        <f t="shared" si="64"/>
        <v>-0.30102999600000002</v>
      </c>
      <c r="D82" s="6">
        <f t="shared" si="65"/>
        <v>9.0619058491760024E-2</v>
      </c>
      <c r="F82" s="82">
        <v>2</v>
      </c>
      <c r="G82" s="73">
        <v>2</v>
      </c>
      <c r="H82" s="6">
        <f t="shared" si="66"/>
        <v>0</v>
      </c>
      <c r="I82" s="6">
        <f t="shared" si="67"/>
        <v>0</v>
      </c>
      <c r="K82" s="82">
        <v>2</v>
      </c>
      <c r="L82" s="73">
        <v>2</v>
      </c>
      <c r="M82" s="6">
        <f t="shared" si="68"/>
        <v>0</v>
      </c>
      <c r="N82" s="6">
        <f t="shared" si="69"/>
        <v>0</v>
      </c>
      <c r="P82" s="82">
        <v>2</v>
      </c>
      <c r="Q82" s="73">
        <v>2</v>
      </c>
      <c r="R82" s="6">
        <f t="shared" si="70"/>
        <v>0</v>
      </c>
      <c r="S82" s="6">
        <f t="shared" si="71"/>
        <v>0</v>
      </c>
      <c r="U82" s="82">
        <v>2</v>
      </c>
      <c r="V82" s="73">
        <v>2</v>
      </c>
      <c r="W82" s="6">
        <f t="shared" si="72"/>
        <v>0</v>
      </c>
      <c r="X82" s="6">
        <f t="shared" si="73"/>
        <v>0</v>
      </c>
    </row>
    <row r="83" spans="1:27" x14ac:dyDescent="0.25">
      <c r="A83" s="72">
        <v>1.698970004</v>
      </c>
      <c r="B83" s="73">
        <v>2</v>
      </c>
      <c r="C83" s="6">
        <f t="shared" si="64"/>
        <v>-0.30102999600000002</v>
      </c>
      <c r="D83" s="6">
        <f t="shared" si="65"/>
        <v>9.0619058491760024E-2</v>
      </c>
      <c r="F83" s="82">
        <v>2</v>
      </c>
      <c r="G83" s="73">
        <v>2</v>
      </c>
      <c r="H83" s="6">
        <f t="shared" si="66"/>
        <v>0</v>
      </c>
      <c r="I83" s="6">
        <f t="shared" si="67"/>
        <v>0</v>
      </c>
      <c r="K83" s="82">
        <v>2</v>
      </c>
      <c r="L83" s="73">
        <v>2</v>
      </c>
      <c r="M83" s="6">
        <f t="shared" si="68"/>
        <v>0</v>
      </c>
      <c r="N83" s="6">
        <f t="shared" si="69"/>
        <v>0</v>
      </c>
      <c r="P83" s="82">
        <v>2</v>
      </c>
      <c r="Q83" s="73">
        <v>2</v>
      </c>
      <c r="R83" s="6">
        <f t="shared" si="70"/>
        <v>0</v>
      </c>
      <c r="S83" s="6">
        <f t="shared" si="71"/>
        <v>0</v>
      </c>
      <c r="U83" s="82">
        <v>2</v>
      </c>
      <c r="V83" s="73">
        <v>2</v>
      </c>
      <c r="W83" s="6">
        <f t="shared" si="72"/>
        <v>0</v>
      </c>
      <c r="X83" s="6">
        <f t="shared" si="73"/>
        <v>0</v>
      </c>
    </row>
    <row r="84" spans="1:27" x14ac:dyDescent="0.25">
      <c r="A84" s="72">
        <v>1.698970004</v>
      </c>
      <c r="B84" s="73">
        <v>2</v>
      </c>
      <c r="C84" s="6">
        <f t="shared" si="64"/>
        <v>-0.30102999600000002</v>
      </c>
      <c r="D84" s="6">
        <f t="shared" si="65"/>
        <v>9.0619058491760024E-2</v>
      </c>
      <c r="F84" s="82">
        <v>2</v>
      </c>
      <c r="G84" s="73">
        <v>2</v>
      </c>
      <c r="H84" s="6">
        <f t="shared" si="66"/>
        <v>0</v>
      </c>
      <c r="I84" s="6">
        <f t="shared" si="67"/>
        <v>0</v>
      </c>
      <c r="K84" s="82">
        <v>2</v>
      </c>
      <c r="L84" s="73">
        <v>2</v>
      </c>
      <c r="M84" s="6">
        <f t="shared" si="68"/>
        <v>0</v>
      </c>
      <c r="N84" s="6">
        <f t="shared" si="69"/>
        <v>0</v>
      </c>
      <c r="P84" s="82">
        <v>2</v>
      </c>
      <c r="Q84" s="73">
        <v>2</v>
      </c>
      <c r="R84" s="6">
        <f t="shared" si="70"/>
        <v>0</v>
      </c>
      <c r="S84" s="6">
        <f t="shared" si="71"/>
        <v>0</v>
      </c>
      <c r="U84" s="82">
        <v>2</v>
      </c>
      <c r="V84" s="73">
        <v>2</v>
      </c>
      <c r="W84" s="6">
        <f t="shared" si="72"/>
        <v>0</v>
      </c>
      <c r="X84" s="6">
        <f t="shared" si="73"/>
        <v>0</v>
      </c>
      <c r="Z84" s="117" t="s">
        <v>282</v>
      </c>
      <c r="AA84" s="117"/>
    </row>
    <row r="85" spans="1:27" x14ac:dyDescent="0.25">
      <c r="D85" s="6">
        <f>SUM(D77:D84)</f>
        <v>0.5208324807505601</v>
      </c>
      <c r="I85" s="54">
        <f>SUM(I77:I84)</f>
        <v>0.76041623637528011</v>
      </c>
      <c r="N85" s="54">
        <f>SUM(N77:N84)</f>
        <v>0.76041623637528011</v>
      </c>
      <c r="S85" s="54">
        <f>SUM(S77:S84)</f>
        <v>0.76041623637528011</v>
      </c>
      <c r="X85" s="54">
        <f>SUM(X77:X84)</f>
        <v>0.76041623637528011</v>
      </c>
      <c r="Z85" s="6">
        <f>SUM(D85:X85)</f>
        <v>3.5624974262516802</v>
      </c>
      <c r="AA85" s="25">
        <f>SQRT(Z85)</f>
        <v>1.8874579270149785</v>
      </c>
    </row>
    <row r="88" spans="1:27" ht="15.75" x14ac:dyDescent="0.25">
      <c r="A88" s="118" t="s">
        <v>316</v>
      </c>
      <c r="B88" s="118"/>
      <c r="C88" s="118"/>
      <c r="D88" s="118"/>
      <c r="F88" s="121" t="s">
        <v>324</v>
      </c>
      <c r="G88" s="121"/>
      <c r="H88" s="121"/>
      <c r="I88" s="121"/>
      <c r="K88" s="119" t="s">
        <v>332</v>
      </c>
      <c r="L88" s="119"/>
      <c r="M88" s="119"/>
      <c r="N88" s="119"/>
      <c r="P88" s="119" t="s">
        <v>346</v>
      </c>
      <c r="Q88" s="119"/>
      <c r="R88" s="119"/>
      <c r="S88" s="119"/>
      <c r="U88" s="119" t="s">
        <v>356</v>
      </c>
      <c r="V88" s="119"/>
      <c r="W88" s="119"/>
      <c r="X88" s="119"/>
    </row>
    <row r="89" spans="1:27" x14ac:dyDescent="0.25">
      <c r="A89" s="72">
        <v>1.698970004</v>
      </c>
      <c r="B89" s="80">
        <v>2</v>
      </c>
      <c r="C89" s="6">
        <f>A89-B89</f>
        <v>-0.30102999600000002</v>
      </c>
      <c r="D89" s="6">
        <f>C89^2</f>
        <v>9.0619058491760024E-2</v>
      </c>
      <c r="F89" s="72">
        <v>2</v>
      </c>
      <c r="G89" s="80">
        <v>2</v>
      </c>
      <c r="H89" s="6">
        <f>F89-G89</f>
        <v>0</v>
      </c>
      <c r="I89" s="6">
        <f>H89^2</f>
        <v>0</v>
      </c>
      <c r="K89" s="72">
        <v>2</v>
      </c>
      <c r="L89" s="80">
        <v>2</v>
      </c>
      <c r="M89" s="6">
        <f>K89-L89</f>
        <v>0</v>
      </c>
      <c r="N89" s="6">
        <f>M89^2</f>
        <v>0</v>
      </c>
      <c r="P89" s="72">
        <v>2</v>
      </c>
      <c r="Q89" s="80">
        <v>2</v>
      </c>
      <c r="R89" s="6">
        <f>P89-Q89</f>
        <v>0</v>
      </c>
      <c r="S89" s="6">
        <f>R89^2</f>
        <v>0</v>
      </c>
      <c r="U89" s="72">
        <v>2</v>
      </c>
      <c r="V89" s="80">
        <v>2</v>
      </c>
      <c r="W89" s="6">
        <f>U89-V89</f>
        <v>0</v>
      </c>
      <c r="X89" s="6">
        <f>W89^2</f>
        <v>0</v>
      </c>
    </row>
    <row r="90" spans="1:27" x14ac:dyDescent="0.25">
      <c r="A90" s="72">
        <v>1.698970004</v>
      </c>
      <c r="B90" s="80">
        <v>2</v>
      </c>
      <c r="C90" s="6">
        <f t="shared" ref="C90:C93" si="74">A90-B90</f>
        <v>-0.30102999600000002</v>
      </c>
      <c r="D90" s="6">
        <f t="shared" ref="D90:D93" si="75">C90^2</f>
        <v>9.0619058491760024E-2</v>
      </c>
      <c r="F90" s="72">
        <v>2</v>
      </c>
      <c r="G90" s="80">
        <v>2</v>
      </c>
      <c r="H90" s="6">
        <f t="shared" ref="H90:H93" si="76">F90-G90</f>
        <v>0</v>
      </c>
      <c r="I90" s="6">
        <f t="shared" ref="I90:I93" si="77">H90^2</f>
        <v>0</v>
      </c>
      <c r="K90" s="72">
        <v>2</v>
      </c>
      <c r="L90" s="80">
        <v>2</v>
      </c>
      <c r="M90" s="6">
        <f t="shared" ref="M90:M93" si="78">K90-L90</f>
        <v>0</v>
      </c>
      <c r="N90" s="6">
        <f t="shared" ref="N90:N93" si="79">M90^2</f>
        <v>0</v>
      </c>
      <c r="P90" s="72">
        <v>2</v>
      </c>
      <c r="Q90" s="80">
        <v>2</v>
      </c>
      <c r="R90" s="6">
        <f t="shared" ref="R90:R93" si="80">P90-Q90</f>
        <v>0</v>
      </c>
      <c r="S90" s="6">
        <f t="shared" ref="S90:S93" si="81">R90^2</f>
        <v>0</v>
      </c>
      <c r="U90" s="72">
        <v>2</v>
      </c>
      <c r="V90" s="80">
        <v>2</v>
      </c>
      <c r="W90" s="6">
        <f t="shared" ref="W90:W93" si="82">U90-V90</f>
        <v>0</v>
      </c>
      <c r="X90" s="6">
        <f t="shared" ref="X90:X93" si="83">W90^2</f>
        <v>0</v>
      </c>
    </row>
    <row r="91" spans="1:27" x14ac:dyDescent="0.25">
      <c r="A91" s="72">
        <v>1.698970004</v>
      </c>
      <c r="B91" s="80">
        <v>2</v>
      </c>
      <c r="C91" s="6">
        <f t="shared" si="74"/>
        <v>-0.30102999600000002</v>
      </c>
      <c r="D91" s="6">
        <f t="shared" si="75"/>
        <v>9.0619058491760024E-2</v>
      </c>
      <c r="F91" s="72">
        <v>2</v>
      </c>
      <c r="G91" s="80">
        <v>2</v>
      </c>
      <c r="H91" s="6">
        <f t="shared" si="76"/>
        <v>0</v>
      </c>
      <c r="I91" s="6">
        <f t="shared" si="77"/>
        <v>0</v>
      </c>
      <c r="K91" s="72">
        <v>2</v>
      </c>
      <c r="L91" s="80">
        <v>2</v>
      </c>
      <c r="M91" s="6">
        <f t="shared" si="78"/>
        <v>0</v>
      </c>
      <c r="N91" s="6">
        <f t="shared" si="79"/>
        <v>0</v>
      </c>
      <c r="P91" s="72">
        <v>2</v>
      </c>
      <c r="Q91" s="80">
        <v>2</v>
      </c>
      <c r="R91" s="6">
        <f t="shared" si="80"/>
        <v>0</v>
      </c>
      <c r="S91" s="6">
        <f t="shared" si="81"/>
        <v>0</v>
      </c>
      <c r="U91" s="72">
        <v>2</v>
      </c>
      <c r="V91" s="80">
        <v>2</v>
      </c>
      <c r="W91" s="6">
        <f t="shared" si="82"/>
        <v>0</v>
      </c>
      <c r="X91" s="6">
        <f t="shared" si="83"/>
        <v>0</v>
      </c>
    </row>
    <row r="92" spans="1:27" x14ac:dyDescent="0.25">
      <c r="A92" s="72">
        <v>1.698970004</v>
      </c>
      <c r="B92" s="80">
        <v>2</v>
      </c>
      <c r="C92" s="6">
        <f t="shared" si="74"/>
        <v>-0.30102999600000002</v>
      </c>
      <c r="D92" s="6">
        <f t="shared" si="75"/>
        <v>9.0619058491760024E-2</v>
      </c>
      <c r="F92" s="72">
        <v>2</v>
      </c>
      <c r="G92" s="80">
        <v>2</v>
      </c>
      <c r="H92" s="6">
        <f t="shared" si="76"/>
        <v>0</v>
      </c>
      <c r="I92" s="6">
        <f t="shared" si="77"/>
        <v>0</v>
      </c>
      <c r="K92" s="72">
        <v>2</v>
      </c>
      <c r="L92" s="80">
        <v>2</v>
      </c>
      <c r="M92" s="6">
        <f t="shared" si="78"/>
        <v>0</v>
      </c>
      <c r="N92" s="6">
        <f t="shared" si="79"/>
        <v>0</v>
      </c>
      <c r="P92" s="72">
        <v>2</v>
      </c>
      <c r="Q92" s="80">
        <v>2</v>
      </c>
      <c r="R92" s="6">
        <f t="shared" si="80"/>
        <v>0</v>
      </c>
      <c r="S92" s="6">
        <f t="shared" si="81"/>
        <v>0</v>
      </c>
      <c r="U92" s="72">
        <v>2</v>
      </c>
      <c r="V92" s="80">
        <v>2</v>
      </c>
      <c r="W92" s="6">
        <f t="shared" si="82"/>
        <v>0</v>
      </c>
      <c r="X92" s="6">
        <f t="shared" si="83"/>
        <v>0</v>
      </c>
    </row>
    <row r="93" spans="1:27" x14ac:dyDescent="0.25">
      <c r="A93" s="72">
        <v>1.698970004</v>
      </c>
      <c r="B93" s="80">
        <v>2</v>
      </c>
      <c r="C93" s="6">
        <f t="shared" si="74"/>
        <v>-0.30102999600000002</v>
      </c>
      <c r="D93" s="6">
        <f t="shared" si="75"/>
        <v>9.0619058491760024E-2</v>
      </c>
      <c r="F93" s="72">
        <v>2</v>
      </c>
      <c r="G93" s="80">
        <v>2</v>
      </c>
      <c r="H93" s="6">
        <f t="shared" si="76"/>
        <v>0</v>
      </c>
      <c r="I93" s="6">
        <f t="shared" si="77"/>
        <v>0</v>
      </c>
      <c r="K93" s="72">
        <v>2</v>
      </c>
      <c r="L93" s="80">
        <v>2</v>
      </c>
      <c r="M93" s="6">
        <f t="shared" si="78"/>
        <v>0</v>
      </c>
      <c r="N93" s="6">
        <f t="shared" si="79"/>
        <v>0</v>
      </c>
      <c r="P93" s="72">
        <v>2</v>
      </c>
      <c r="Q93" s="80">
        <v>2</v>
      </c>
      <c r="R93" s="6">
        <f t="shared" si="80"/>
        <v>0</v>
      </c>
      <c r="S93" s="6">
        <f t="shared" si="81"/>
        <v>0</v>
      </c>
      <c r="U93" s="72">
        <v>2</v>
      </c>
      <c r="V93" s="80">
        <v>2</v>
      </c>
      <c r="W93" s="6">
        <f t="shared" si="82"/>
        <v>0</v>
      </c>
      <c r="X93" s="6">
        <f t="shared" si="83"/>
        <v>0</v>
      </c>
      <c r="Z93" s="117" t="s">
        <v>283</v>
      </c>
      <c r="AA93" s="117"/>
    </row>
    <row r="94" spans="1:27" x14ac:dyDescent="0.25">
      <c r="A94" s="52"/>
      <c r="D94" s="6">
        <f>SUM(D89:D93)</f>
        <v>0.45309529245880009</v>
      </c>
      <c r="F94" s="52"/>
      <c r="I94" s="6">
        <f>SUM(I89:I93)</f>
        <v>0</v>
      </c>
      <c r="K94" s="52"/>
      <c r="N94" s="6">
        <f>SUM(N89:N93)</f>
        <v>0</v>
      </c>
      <c r="P94" s="52"/>
      <c r="S94" s="6">
        <f>SUM(S89:S93)</f>
        <v>0</v>
      </c>
      <c r="U94" s="52"/>
      <c r="X94" s="6">
        <f>SUM(X89:X93)</f>
        <v>0</v>
      </c>
      <c r="Z94" s="6">
        <f>SUM(D94:X94)</f>
        <v>0.45309529245880009</v>
      </c>
      <c r="AA94" s="25">
        <f>SQRT(Z94)</f>
        <v>0.67312353432248984</v>
      </c>
    </row>
    <row r="95" spans="1:27" x14ac:dyDescent="0.25">
      <c r="A95" s="52"/>
    </row>
    <row r="96" spans="1:27" x14ac:dyDescent="0.25">
      <c r="A96" s="52"/>
    </row>
    <row r="97" spans="1:27" ht="15.75" x14ac:dyDescent="0.25">
      <c r="A97" s="118" t="s">
        <v>330</v>
      </c>
      <c r="B97" s="118"/>
      <c r="C97" s="118"/>
      <c r="D97" s="118"/>
      <c r="F97" s="121" t="s">
        <v>325</v>
      </c>
      <c r="G97" s="121"/>
      <c r="H97" s="121"/>
      <c r="I97" s="121"/>
      <c r="K97" s="119" t="s">
        <v>329</v>
      </c>
      <c r="L97" s="119"/>
      <c r="M97" s="119"/>
      <c r="N97" s="119"/>
      <c r="P97" s="119" t="s">
        <v>347</v>
      </c>
      <c r="Q97" s="119"/>
      <c r="R97" s="119"/>
      <c r="S97" s="119"/>
      <c r="U97" s="119" t="s">
        <v>357</v>
      </c>
      <c r="V97" s="119"/>
      <c r="W97" s="119"/>
      <c r="X97" s="119"/>
    </row>
    <row r="98" spans="1:27" x14ac:dyDescent="0.25">
      <c r="A98" s="72">
        <v>1.698970004</v>
      </c>
      <c r="B98" s="79">
        <v>2</v>
      </c>
      <c r="C98" s="6">
        <f t="shared" ref="C98:C101" si="84">A98-B98</f>
        <v>-0.30102999600000002</v>
      </c>
      <c r="D98" s="6">
        <f t="shared" ref="D98:D101" si="85">C98^2</f>
        <v>9.0619058491760024E-2</v>
      </c>
      <c r="F98" s="72">
        <v>2</v>
      </c>
      <c r="G98" s="79">
        <v>2</v>
      </c>
      <c r="H98" s="6">
        <f t="shared" ref="H98:H101" si="86">F98-G98</f>
        <v>0</v>
      </c>
      <c r="I98" s="6">
        <f t="shared" ref="I98:I101" si="87">H98^2</f>
        <v>0</v>
      </c>
      <c r="K98" s="72">
        <v>2</v>
      </c>
      <c r="L98" s="79">
        <v>2</v>
      </c>
      <c r="M98" s="6">
        <f t="shared" ref="M98:M101" si="88">K98-L98</f>
        <v>0</v>
      </c>
      <c r="N98" s="6">
        <f t="shared" ref="N98:N101" si="89">M98^2</f>
        <v>0</v>
      </c>
      <c r="P98" s="72">
        <v>2</v>
      </c>
      <c r="Q98" s="79">
        <v>2</v>
      </c>
      <c r="R98" s="6">
        <f t="shared" ref="R98:R101" si="90">P98-Q98</f>
        <v>0</v>
      </c>
      <c r="S98" s="6">
        <f t="shared" ref="S98:S101" si="91">R98^2</f>
        <v>0</v>
      </c>
      <c r="U98" s="72">
        <v>2</v>
      </c>
      <c r="V98" s="79">
        <v>2</v>
      </c>
      <c r="W98" s="6">
        <f t="shared" ref="W98:W101" si="92">U98-V98</f>
        <v>0</v>
      </c>
      <c r="X98" s="6">
        <f t="shared" ref="X98:X101" si="93">W98^2</f>
        <v>0</v>
      </c>
    </row>
    <row r="99" spans="1:27" x14ac:dyDescent="0.25">
      <c r="A99" s="72">
        <v>1.698970004</v>
      </c>
      <c r="B99" s="79">
        <v>2</v>
      </c>
      <c r="C99" s="6">
        <f t="shared" si="84"/>
        <v>-0.30102999600000002</v>
      </c>
      <c r="D99" s="6">
        <f t="shared" si="85"/>
        <v>9.0619058491760024E-2</v>
      </c>
      <c r="F99" s="72">
        <v>2</v>
      </c>
      <c r="G99" s="79">
        <v>2</v>
      </c>
      <c r="H99" s="6">
        <f t="shared" si="86"/>
        <v>0</v>
      </c>
      <c r="I99" s="6">
        <f t="shared" si="87"/>
        <v>0</v>
      </c>
      <c r="K99" s="72">
        <v>2</v>
      </c>
      <c r="L99" s="79">
        <v>2</v>
      </c>
      <c r="M99" s="6">
        <f t="shared" si="88"/>
        <v>0</v>
      </c>
      <c r="N99" s="6">
        <f t="shared" si="89"/>
        <v>0</v>
      </c>
      <c r="P99" s="72">
        <v>2</v>
      </c>
      <c r="Q99" s="79">
        <v>2</v>
      </c>
      <c r="R99" s="6">
        <f t="shared" si="90"/>
        <v>0</v>
      </c>
      <c r="S99" s="6">
        <f t="shared" si="91"/>
        <v>0</v>
      </c>
      <c r="U99" s="72">
        <v>2</v>
      </c>
      <c r="V99" s="79">
        <v>2</v>
      </c>
      <c r="W99" s="6">
        <f t="shared" si="92"/>
        <v>0</v>
      </c>
      <c r="X99" s="6">
        <f t="shared" si="93"/>
        <v>0</v>
      </c>
    </row>
    <row r="100" spans="1:27" x14ac:dyDescent="0.25">
      <c r="A100" s="72">
        <v>1.698970004</v>
      </c>
      <c r="B100" s="79">
        <v>2</v>
      </c>
      <c r="C100" s="6">
        <f t="shared" si="84"/>
        <v>-0.30102999600000002</v>
      </c>
      <c r="D100" s="6">
        <f t="shared" si="85"/>
        <v>9.0619058491760024E-2</v>
      </c>
      <c r="F100" s="72">
        <v>2</v>
      </c>
      <c r="G100" s="79">
        <v>2</v>
      </c>
      <c r="H100" s="6">
        <f t="shared" si="86"/>
        <v>0</v>
      </c>
      <c r="I100" s="6">
        <f t="shared" si="87"/>
        <v>0</v>
      </c>
      <c r="K100" s="72">
        <v>2</v>
      </c>
      <c r="L100" s="79">
        <v>2</v>
      </c>
      <c r="M100" s="6">
        <f t="shared" si="88"/>
        <v>0</v>
      </c>
      <c r="N100" s="6">
        <f t="shared" si="89"/>
        <v>0</v>
      </c>
      <c r="P100" s="72">
        <v>2</v>
      </c>
      <c r="Q100" s="79">
        <v>2</v>
      </c>
      <c r="R100" s="6">
        <f t="shared" si="90"/>
        <v>0</v>
      </c>
      <c r="S100" s="6">
        <f t="shared" si="91"/>
        <v>0</v>
      </c>
      <c r="U100" s="72">
        <v>2</v>
      </c>
      <c r="V100" s="79">
        <v>2</v>
      </c>
      <c r="W100" s="6">
        <f t="shared" si="92"/>
        <v>0</v>
      </c>
      <c r="X100" s="6">
        <f t="shared" si="93"/>
        <v>0</v>
      </c>
    </row>
    <row r="101" spans="1:27" x14ac:dyDescent="0.25">
      <c r="A101" s="72">
        <v>1.698970004</v>
      </c>
      <c r="B101" s="79">
        <v>2</v>
      </c>
      <c r="C101" s="6">
        <f t="shared" si="84"/>
        <v>-0.30102999600000002</v>
      </c>
      <c r="D101" s="6">
        <f t="shared" si="85"/>
        <v>9.0619058491760024E-2</v>
      </c>
      <c r="F101" s="72">
        <v>2</v>
      </c>
      <c r="G101" s="79">
        <v>2</v>
      </c>
      <c r="H101" s="6">
        <f t="shared" si="86"/>
        <v>0</v>
      </c>
      <c r="I101" s="6">
        <f t="shared" si="87"/>
        <v>0</v>
      </c>
      <c r="K101" s="72">
        <v>2</v>
      </c>
      <c r="L101" s="79">
        <v>2</v>
      </c>
      <c r="M101" s="6">
        <f t="shared" si="88"/>
        <v>0</v>
      </c>
      <c r="N101" s="6">
        <f t="shared" si="89"/>
        <v>0</v>
      </c>
      <c r="P101" s="72">
        <v>2</v>
      </c>
      <c r="Q101" s="79">
        <v>2</v>
      </c>
      <c r="R101" s="6">
        <f t="shared" si="90"/>
        <v>0</v>
      </c>
      <c r="S101" s="6">
        <f t="shared" si="91"/>
        <v>0</v>
      </c>
      <c r="U101" s="72">
        <v>2</v>
      </c>
      <c r="V101" s="79">
        <v>2</v>
      </c>
      <c r="W101" s="6">
        <f t="shared" si="92"/>
        <v>0</v>
      </c>
      <c r="X101" s="6">
        <f t="shared" si="93"/>
        <v>0</v>
      </c>
      <c r="Z101" s="117" t="s">
        <v>284</v>
      </c>
      <c r="AA101" s="117"/>
    </row>
    <row r="102" spans="1:27" x14ac:dyDescent="0.25">
      <c r="D102" s="6">
        <f>SUM(D97:D101)</f>
        <v>0.3624762339670401</v>
      </c>
      <c r="I102" s="6">
        <f>SUM(I97:I101)</f>
        <v>0</v>
      </c>
      <c r="N102" s="6">
        <f>SUM(N97:N101)</f>
        <v>0</v>
      </c>
      <c r="S102" s="6">
        <f>SUM(S97:S101)</f>
        <v>0</v>
      </c>
      <c r="X102" s="6">
        <f>SUM(X97:X101)</f>
        <v>0</v>
      </c>
      <c r="Z102" s="6">
        <f>SUM(D102:X102)</f>
        <v>0.3624762339670401</v>
      </c>
      <c r="AA102" s="25">
        <f>SQRT(Z102)</f>
        <v>0.60205999200000004</v>
      </c>
    </row>
    <row r="105" spans="1:27" ht="15.75" x14ac:dyDescent="0.25">
      <c r="A105" s="118" t="s">
        <v>331</v>
      </c>
      <c r="B105" s="118"/>
      <c r="C105" s="118"/>
      <c r="D105" s="118"/>
      <c r="F105" s="121" t="s">
        <v>326</v>
      </c>
      <c r="G105" s="121"/>
      <c r="H105" s="121"/>
      <c r="I105" s="121"/>
      <c r="K105" s="119" t="s">
        <v>328</v>
      </c>
      <c r="L105" s="119"/>
      <c r="M105" s="119"/>
      <c r="N105" s="119"/>
      <c r="P105" s="119" t="s">
        <v>348</v>
      </c>
      <c r="Q105" s="119"/>
      <c r="R105" s="119"/>
      <c r="S105" s="119"/>
      <c r="U105" s="119" t="s">
        <v>358</v>
      </c>
      <c r="V105" s="119"/>
      <c r="W105" s="119"/>
      <c r="X105" s="119"/>
    </row>
    <row r="106" spans="1:27" x14ac:dyDescent="0.25">
      <c r="A106" s="72">
        <v>1.698970004</v>
      </c>
      <c r="B106" s="73">
        <v>1.3010299999999999</v>
      </c>
      <c r="C106" s="6">
        <f>A106-B106</f>
        <v>0.39794000400000007</v>
      </c>
      <c r="D106" s="6">
        <f>C106^2</f>
        <v>0.15835624678352006</v>
      </c>
      <c r="F106" s="72">
        <v>2</v>
      </c>
      <c r="G106" s="73">
        <v>1.3010299999999999</v>
      </c>
      <c r="H106" s="6">
        <f>F106-G106</f>
        <v>0.69897000000000009</v>
      </c>
      <c r="I106" s="6">
        <f>H106^2</f>
        <v>0.48855906090000012</v>
      </c>
      <c r="K106" s="72">
        <v>2</v>
      </c>
      <c r="L106" s="73">
        <v>1.3010299999999999</v>
      </c>
      <c r="M106" s="6">
        <f>K106-L106</f>
        <v>0.69897000000000009</v>
      </c>
      <c r="N106" s="6">
        <f>M106^2</f>
        <v>0.48855906090000012</v>
      </c>
      <c r="P106" s="72">
        <v>2</v>
      </c>
      <c r="Q106" s="73">
        <v>1.3010299999999999</v>
      </c>
      <c r="R106" s="6">
        <f>P106-Q106</f>
        <v>0.69897000000000009</v>
      </c>
      <c r="S106" s="6">
        <f>R106^2</f>
        <v>0.48855906090000012</v>
      </c>
      <c r="U106" s="72">
        <v>2</v>
      </c>
      <c r="V106" s="73">
        <v>1.3010299999999999</v>
      </c>
      <c r="W106" s="6">
        <f>U106-V106</f>
        <v>0.69897000000000009</v>
      </c>
      <c r="X106" s="6">
        <f>W106^2</f>
        <v>0.48855906090000012</v>
      </c>
    </row>
    <row r="107" spans="1:27" x14ac:dyDescent="0.25">
      <c r="A107" s="72">
        <v>1.698970004</v>
      </c>
      <c r="B107" s="77">
        <v>1.698970004</v>
      </c>
      <c r="C107" s="6">
        <f t="shared" ref="C107:C110" si="94">A107-B107</f>
        <v>0</v>
      </c>
      <c r="D107" s="6">
        <f t="shared" ref="D107:D110" si="95">C107^2</f>
        <v>0</v>
      </c>
      <c r="F107" s="72">
        <v>2</v>
      </c>
      <c r="G107" s="77">
        <v>1.698970004</v>
      </c>
      <c r="H107" s="6">
        <f t="shared" ref="H107:H110" si="96">F107-G107</f>
        <v>0.30102999600000002</v>
      </c>
      <c r="I107" s="6">
        <f t="shared" ref="I107:I110" si="97">H107^2</f>
        <v>9.0619058491760024E-2</v>
      </c>
      <c r="K107" s="72">
        <v>2</v>
      </c>
      <c r="L107" s="77">
        <v>1.698970004</v>
      </c>
      <c r="M107" s="6">
        <f t="shared" ref="M107:M110" si="98">K107-L107</f>
        <v>0.30102999600000002</v>
      </c>
      <c r="N107" s="6">
        <f t="shared" ref="N107:N110" si="99">M107^2</f>
        <v>9.0619058491760024E-2</v>
      </c>
      <c r="P107" s="72">
        <v>2</v>
      </c>
      <c r="Q107" s="77">
        <v>1.698970004</v>
      </c>
      <c r="R107" s="6">
        <f t="shared" ref="R107:R110" si="100">P107-Q107</f>
        <v>0.30102999600000002</v>
      </c>
      <c r="S107" s="6">
        <f t="shared" ref="S107:S110" si="101">R107^2</f>
        <v>9.0619058491760024E-2</v>
      </c>
      <c r="U107" s="72">
        <v>2</v>
      </c>
      <c r="V107" s="77">
        <v>1.698970004</v>
      </c>
      <c r="W107" s="6">
        <f t="shared" ref="W107:W110" si="102">U107-V107</f>
        <v>0.30102999600000002</v>
      </c>
      <c r="X107" s="6">
        <f t="shared" ref="X107:X110" si="103">W107^2</f>
        <v>9.0619058491760024E-2</v>
      </c>
    </row>
    <row r="108" spans="1:27" x14ac:dyDescent="0.25">
      <c r="A108" s="72">
        <v>1.698970004</v>
      </c>
      <c r="B108" s="78">
        <v>2</v>
      </c>
      <c r="C108" s="6">
        <f t="shared" si="94"/>
        <v>-0.30102999600000002</v>
      </c>
      <c r="D108" s="6">
        <f t="shared" si="95"/>
        <v>9.0619058491760024E-2</v>
      </c>
      <c r="F108" s="72">
        <v>2</v>
      </c>
      <c r="G108" s="78">
        <v>2</v>
      </c>
      <c r="H108" s="6">
        <f t="shared" si="96"/>
        <v>0</v>
      </c>
      <c r="I108" s="6">
        <f t="shared" si="97"/>
        <v>0</v>
      </c>
      <c r="K108" s="72">
        <v>2</v>
      </c>
      <c r="L108" s="78">
        <v>2</v>
      </c>
      <c r="M108" s="6">
        <f t="shared" si="98"/>
        <v>0</v>
      </c>
      <c r="N108" s="6">
        <f t="shared" si="99"/>
        <v>0</v>
      </c>
      <c r="P108" s="72">
        <v>2</v>
      </c>
      <c r="Q108" s="78">
        <v>2</v>
      </c>
      <c r="R108" s="6">
        <f t="shared" si="100"/>
        <v>0</v>
      </c>
      <c r="S108" s="6">
        <f t="shared" si="101"/>
        <v>0</v>
      </c>
      <c r="U108" s="72">
        <v>2</v>
      </c>
      <c r="V108" s="78">
        <v>2</v>
      </c>
      <c r="W108" s="6">
        <f t="shared" si="102"/>
        <v>0</v>
      </c>
      <c r="X108" s="6">
        <f t="shared" si="103"/>
        <v>0</v>
      </c>
    </row>
    <row r="109" spans="1:27" x14ac:dyDescent="0.25">
      <c r="A109" s="72">
        <v>1.698970004</v>
      </c>
      <c r="B109" s="78">
        <v>2</v>
      </c>
      <c r="C109" s="6">
        <f t="shared" si="94"/>
        <v>-0.30102999600000002</v>
      </c>
      <c r="D109" s="6">
        <f t="shared" si="95"/>
        <v>9.0619058491760024E-2</v>
      </c>
      <c r="F109" s="72">
        <v>2</v>
      </c>
      <c r="G109" s="78">
        <v>2</v>
      </c>
      <c r="H109" s="6">
        <f t="shared" si="96"/>
        <v>0</v>
      </c>
      <c r="I109" s="6">
        <f t="shared" si="97"/>
        <v>0</v>
      </c>
      <c r="K109" s="72">
        <v>2</v>
      </c>
      <c r="L109" s="78">
        <v>2</v>
      </c>
      <c r="M109" s="6">
        <f t="shared" si="98"/>
        <v>0</v>
      </c>
      <c r="N109" s="6">
        <f t="shared" si="99"/>
        <v>0</v>
      </c>
      <c r="P109" s="72">
        <v>2</v>
      </c>
      <c r="Q109" s="78">
        <v>2</v>
      </c>
      <c r="R109" s="6">
        <f t="shared" si="100"/>
        <v>0</v>
      </c>
      <c r="S109" s="6">
        <f t="shared" si="101"/>
        <v>0</v>
      </c>
      <c r="U109" s="72">
        <v>2</v>
      </c>
      <c r="V109" s="78">
        <v>2</v>
      </c>
      <c r="W109" s="6">
        <f t="shared" si="102"/>
        <v>0</v>
      </c>
      <c r="X109" s="6">
        <f t="shared" si="103"/>
        <v>0</v>
      </c>
    </row>
    <row r="110" spans="1:27" x14ac:dyDescent="0.25">
      <c r="A110" s="72">
        <v>1.698970004</v>
      </c>
      <c r="B110" s="78">
        <v>2</v>
      </c>
      <c r="C110" s="6">
        <f t="shared" si="94"/>
        <v>-0.30102999600000002</v>
      </c>
      <c r="D110" s="6">
        <f t="shared" si="95"/>
        <v>9.0619058491760024E-2</v>
      </c>
      <c r="F110" s="72">
        <v>2</v>
      </c>
      <c r="G110" s="78">
        <v>2</v>
      </c>
      <c r="H110" s="6">
        <f t="shared" si="96"/>
        <v>0</v>
      </c>
      <c r="I110" s="6">
        <f t="shared" si="97"/>
        <v>0</v>
      </c>
      <c r="K110" s="72">
        <v>2</v>
      </c>
      <c r="L110" s="78">
        <v>2</v>
      </c>
      <c r="M110" s="6">
        <f t="shared" si="98"/>
        <v>0</v>
      </c>
      <c r="N110" s="6">
        <f t="shared" si="99"/>
        <v>0</v>
      </c>
      <c r="P110" s="72">
        <v>2</v>
      </c>
      <c r="Q110" s="78">
        <v>2</v>
      </c>
      <c r="R110" s="6">
        <f t="shared" si="100"/>
        <v>0</v>
      </c>
      <c r="S110" s="6">
        <f t="shared" si="101"/>
        <v>0</v>
      </c>
      <c r="U110" s="72">
        <v>2</v>
      </c>
      <c r="V110" s="78">
        <v>2</v>
      </c>
      <c r="W110" s="6">
        <f t="shared" si="102"/>
        <v>0</v>
      </c>
      <c r="X110" s="6">
        <f t="shared" si="103"/>
        <v>0</v>
      </c>
      <c r="Z110" s="117" t="s">
        <v>285</v>
      </c>
      <c r="AA110" s="117"/>
    </row>
    <row r="111" spans="1:27" x14ac:dyDescent="0.25">
      <c r="D111" s="6">
        <f>SUM(D106:D110)</f>
        <v>0.4302134222588001</v>
      </c>
      <c r="I111" s="6">
        <f>SUM(I106:I110)</f>
        <v>0.57917811939176012</v>
      </c>
      <c r="N111" s="6">
        <f>SUM(N106:N110)</f>
        <v>0.57917811939176012</v>
      </c>
      <c r="S111" s="6">
        <f>SUM(S106:S110)</f>
        <v>0.57917811939176012</v>
      </c>
      <c r="X111" s="6">
        <f>SUM(X106:X110)</f>
        <v>0.57917811939176012</v>
      </c>
      <c r="Z111" s="6">
        <f>SUM(D111:X111)</f>
        <v>2.746925899825841</v>
      </c>
      <c r="AA111" s="25">
        <f>SQRT(Z111)</f>
        <v>1.6573852599277699</v>
      </c>
    </row>
  </sheetData>
  <mergeCells count="61">
    <mergeCell ref="Z110:AA110"/>
    <mergeCell ref="Z101:AA101"/>
    <mergeCell ref="A105:D105"/>
    <mergeCell ref="F105:I105"/>
    <mergeCell ref="K105:N105"/>
    <mergeCell ref="P105:S105"/>
    <mergeCell ref="U105:X105"/>
    <mergeCell ref="Z93:AA93"/>
    <mergeCell ref="A97:D97"/>
    <mergeCell ref="F97:I97"/>
    <mergeCell ref="K97:N97"/>
    <mergeCell ref="P97:S97"/>
    <mergeCell ref="U97:X97"/>
    <mergeCell ref="Z84:AA84"/>
    <mergeCell ref="A88:D88"/>
    <mergeCell ref="F88:I88"/>
    <mergeCell ref="K88:N88"/>
    <mergeCell ref="P88:S88"/>
    <mergeCell ref="U88:X88"/>
    <mergeCell ref="Z72:AA72"/>
    <mergeCell ref="A76:D76"/>
    <mergeCell ref="F76:I76"/>
    <mergeCell ref="K76:N76"/>
    <mergeCell ref="P76:S76"/>
    <mergeCell ref="U76:X76"/>
    <mergeCell ref="Z59:AA59"/>
    <mergeCell ref="A63:D63"/>
    <mergeCell ref="F63:I63"/>
    <mergeCell ref="K63:N63"/>
    <mergeCell ref="P63:S63"/>
    <mergeCell ref="U63:X63"/>
    <mergeCell ref="Z48:AA48"/>
    <mergeCell ref="A52:D52"/>
    <mergeCell ref="F52:I52"/>
    <mergeCell ref="K52:N52"/>
    <mergeCell ref="P52:S52"/>
    <mergeCell ref="U52:X52"/>
    <mergeCell ref="Z35:AA35"/>
    <mergeCell ref="A39:D39"/>
    <mergeCell ref="F39:I39"/>
    <mergeCell ref="K39:N39"/>
    <mergeCell ref="P39:S39"/>
    <mergeCell ref="U39:X39"/>
    <mergeCell ref="C1:V1"/>
    <mergeCell ref="A3:D3"/>
    <mergeCell ref="F3:I3"/>
    <mergeCell ref="K3:N3"/>
    <mergeCell ref="P3:S3"/>
    <mergeCell ref="U3:X3"/>
    <mergeCell ref="Z8:AA8"/>
    <mergeCell ref="A11:D11"/>
    <mergeCell ref="F11:I11"/>
    <mergeCell ref="K11:N11"/>
    <mergeCell ref="P11:S11"/>
    <mergeCell ref="U11:X11"/>
    <mergeCell ref="Z19:AA19"/>
    <mergeCell ref="A22:D22"/>
    <mergeCell ref="F22:I22"/>
    <mergeCell ref="K22:N22"/>
    <mergeCell ref="P22:S22"/>
    <mergeCell ref="U22:X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F13" sqref="F13"/>
    </sheetView>
  </sheetViews>
  <sheetFormatPr defaultRowHeight="15" x14ac:dyDescent="0.25"/>
  <cols>
    <col min="1" max="1" width="7.5703125" customWidth="1"/>
    <col min="2" max="2" width="10.85546875" customWidth="1"/>
    <col min="3" max="3" width="16.7109375" style="35" customWidth="1"/>
    <col min="4" max="4" width="27.42578125" customWidth="1"/>
    <col min="10" max="10" width="17.7109375" customWidth="1"/>
    <col min="11" max="11" width="29.140625" customWidth="1"/>
  </cols>
  <sheetData>
    <row r="1" spans="1:14" ht="15" customHeight="1" x14ac:dyDescent="0.25">
      <c r="A1" s="122" t="s">
        <v>286</v>
      </c>
      <c r="B1" s="122"/>
      <c r="C1" s="122"/>
      <c r="D1" s="122"/>
      <c r="H1" s="123" t="s">
        <v>286</v>
      </c>
      <c r="I1" s="124"/>
      <c r="J1" s="124"/>
      <c r="K1" s="125"/>
    </row>
    <row r="2" spans="1:14" ht="15.75" customHeight="1" thickBot="1" x14ac:dyDescent="0.3">
      <c r="A2" s="122"/>
      <c r="B2" s="122"/>
      <c r="C2" s="122"/>
      <c r="D2" s="122"/>
      <c r="H2" s="126"/>
      <c r="I2" s="127"/>
      <c r="J2" s="127"/>
      <c r="K2" s="128"/>
    </row>
    <row r="3" spans="1:14" ht="15.75" x14ac:dyDescent="0.25">
      <c r="A3" s="55" t="s">
        <v>287</v>
      </c>
      <c r="B3" s="55" t="s">
        <v>288</v>
      </c>
      <c r="C3" s="55" t="s">
        <v>289</v>
      </c>
      <c r="D3" s="12" t="s">
        <v>4</v>
      </c>
      <c r="H3" s="56" t="s">
        <v>287</v>
      </c>
      <c r="I3" s="57" t="s">
        <v>288</v>
      </c>
      <c r="J3" s="57" t="s">
        <v>289</v>
      </c>
      <c r="K3" s="58" t="s">
        <v>4</v>
      </c>
    </row>
    <row r="4" spans="1:14" ht="15.75" x14ac:dyDescent="0.25">
      <c r="A4" s="32">
        <v>1</v>
      </c>
      <c r="B4" s="26" t="s">
        <v>60</v>
      </c>
      <c r="C4" s="64">
        <v>0.85144140599999996</v>
      </c>
      <c r="D4" s="2" t="s">
        <v>290</v>
      </c>
      <c r="E4" s="69"/>
      <c r="H4" s="89">
        <v>1</v>
      </c>
      <c r="I4" s="76" t="s">
        <v>68</v>
      </c>
      <c r="J4" s="90">
        <v>0.60205999200000004</v>
      </c>
      <c r="K4" s="2" t="s">
        <v>293</v>
      </c>
      <c r="N4" s="61"/>
    </row>
    <row r="5" spans="1:14" ht="15.75" x14ac:dyDescent="0.25">
      <c r="A5" s="32">
        <v>2</v>
      </c>
      <c r="B5" s="26" t="s">
        <v>61</v>
      </c>
      <c r="C5" s="84">
        <v>1.6573852600000001</v>
      </c>
      <c r="D5" s="7" t="s">
        <v>291</v>
      </c>
      <c r="E5" s="69"/>
      <c r="H5" s="89">
        <v>2</v>
      </c>
      <c r="I5" s="76" t="s">
        <v>67</v>
      </c>
      <c r="J5" s="90">
        <v>0.67312353400000002</v>
      </c>
      <c r="K5" s="88" t="s">
        <v>19</v>
      </c>
      <c r="N5" s="62"/>
    </row>
    <row r="6" spans="1:14" ht="15.75" x14ac:dyDescent="0.25">
      <c r="A6" s="32">
        <v>3</v>
      </c>
      <c r="B6" s="26" t="s">
        <v>62</v>
      </c>
      <c r="C6" s="85">
        <v>1.788860305</v>
      </c>
      <c r="D6" s="7" t="s">
        <v>19</v>
      </c>
      <c r="E6" s="69"/>
      <c r="H6" s="89">
        <v>3</v>
      </c>
      <c r="I6" s="76" t="s">
        <v>64</v>
      </c>
      <c r="J6" s="90">
        <v>0.79645050699999997</v>
      </c>
      <c r="K6" s="7" t="s">
        <v>292</v>
      </c>
      <c r="N6" s="62"/>
    </row>
    <row r="7" spans="1:14" ht="18.75" customHeight="1" x14ac:dyDescent="0.25">
      <c r="A7" s="32">
        <v>4</v>
      </c>
      <c r="B7" s="26" t="s">
        <v>63</v>
      </c>
      <c r="C7" s="84">
        <v>1.042798495</v>
      </c>
      <c r="D7" s="11" t="s">
        <v>19</v>
      </c>
      <c r="E7" s="69"/>
      <c r="H7" s="89">
        <v>4</v>
      </c>
      <c r="I7" s="76" t="s">
        <v>60</v>
      </c>
      <c r="J7" s="75">
        <v>0.85144140599999996</v>
      </c>
      <c r="K7" s="2" t="s">
        <v>290</v>
      </c>
      <c r="N7" s="62"/>
    </row>
    <row r="8" spans="1:14" ht="18.75" customHeight="1" x14ac:dyDescent="0.25">
      <c r="A8" s="32">
        <v>5</v>
      </c>
      <c r="B8" s="26" t="s">
        <v>64</v>
      </c>
      <c r="C8" s="84">
        <v>0.79645050699999997</v>
      </c>
      <c r="D8" s="7" t="s">
        <v>292</v>
      </c>
      <c r="E8" s="69"/>
      <c r="H8" s="89">
        <v>5</v>
      </c>
      <c r="I8" s="76" t="s">
        <v>63</v>
      </c>
      <c r="J8" s="90">
        <v>1.042798495</v>
      </c>
      <c r="K8" s="87" t="s">
        <v>19</v>
      </c>
      <c r="N8" s="62"/>
    </row>
    <row r="9" spans="1:14" ht="15.75" x14ac:dyDescent="0.25">
      <c r="A9" s="32">
        <v>6</v>
      </c>
      <c r="B9" s="26" t="s">
        <v>65</v>
      </c>
      <c r="C9" s="84">
        <v>1.9811546280000001</v>
      </c>
      <c r="D9" s="2" t="s">
        <v>19</v>
      </c>
      <c r="E9" s="69"/>
      <c r="H9" s="89">
        <v>6</v>
      </c>
      <c r="I9" s="76" t="s">
        <v>61</v>
      </c>
      <c r="J9" s="90">
        <v>1.6573852600000001</v>
      </c>
      <c r="K9" s="7" t="s">
        <v>291</v>
      </c>
      <c r="N9" s="62"/>
    </row>
    <row r="10" spans="1:14" ht="15.75" x14ac:dyDescent="0.25">
      <c r="A10" s="32">
        <v>7</v>
      </c>
      <c r="B10" s="26" t="s">
        <v>250</v>
      </c>
      <c r="C10" s="84">
        <v>1.887457927</v>
      </c>
      <c r="D10" s="8" t="s">
        <v>19</v>
      </c>
      <c r="E10" s="69"/>
      <c r="H10" s="89">
        <v>7</v>
      </c>
      <c r="I10" s="76" t="s">
        <v>69</v>
      </c>
      <c r="J10" s="90">
        <v>1.6573852600000001</v>
      </c>
      <c r="K10" s="86" t="s">
        <v>19</v>
      </c>
      <c r="N10" s="63"/>
    </row>
    <row r="11" spans="1:14" ht="15.75" x14ac:dyDescent="0.25">
      <c r="A11" s="32">
        <v>8</v>
      </c>
      <c r="B11" s="26" t="s">
        <v>67</v>
      </c>
      <c r="C11" s="84">
        <v>0.67312353400000002</v>
      </c>
      <c r="D11" s="8" t="s">
        <v>19</v>
      </c>
      <c r="E11" s="69"/>
      <c r="H11" s="59">
        <v>8</v>
      </c>
      <c r="I11" s="26" t="s">
        <v>62</v>
      </c>
      <c r="J11" s="85">
        <v>1.788860305</v>
      </c>
      <c r="K11" s="7" t="s">
        <v>19</v>
      </c>
      <c r="N11" s="62"/>
    </row>
    <row r="12" spans="1:14" ht="15.75" x14ac:dyDescent="0.25">
      <c r="A12" s="32">
        <v>9</v>
      </c>
      <c r="B12" s="26" t="s">
        <v>68</v>
      </c>
      <c r="C12" s="84">
        <v>0.60205999200000004</v>
      </c>
      <c r="D12" s="2" t="s">
        <v>293</v>
      </c>
      <c r="E12" s="69"/>
      <c r="H12" s="59">
        <v>9</v>
      </c>
      <c r="I12" s="26" t="s">
        <v>250</v>
      </c>
      <c r="J12" s="84">
        <v>1.887457927</v>
      </c>
      <c r="K12" s="8" t="s">
        <v>19</v>
      </c>
      <c r="N12" s="62"/>
    </row>
    <row r="13" spans="1:14" ht="16.5" thickBot="1" x14ac:dyDescent="0.3">
      <c r="A13" s="32">
        <v>10</v>
      </c>
      <c r="B13" s="26" t="s">
        <v>69</v>
      </c>
      <c r="C13" s="84">
        <v>1.6573852600000001</v>
      </c>
      <c r="D13" s="2" t="s">
        <v>19</v>
      </c>
      <c r="E13" s="69"/>
      <c r="H13" s="60">
        <v>10</v>
      </c>
      <c r="I13" s="26" t="s">
        <v>65</v>
      </c>
      <c r="J13" s="84">
        <v>1.9811546280000001</v>
      </c>
      <c r="K13" s="2" t="s">
        <v>19</v>
      </c>
      <c r="N13" s="62"/>
    </row>
    <row r="14" spans="1:14" x14ac:dyDescent="0.25">
      <c r="N14" s="62"/>
    </row>
    <row r="16" spans="1:14" ht="15.75" thickBot="1" x14ac:dyDescent="0.3"/>
    <row r="17" spans="1:11" x14ac:dyDescent="0.25">
      <c r="A17" s="129" t="s">
        <v>294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1"/>
    </row>
    <row r="18" spans="1:11" x14ac:dyDescent="0.25">
      <c r="A18" s="132"/>
      <c r="B18" s="133"/>
      <c r="C18" s="133"/>
      <c r="D18" s="133"/>
      <c r="E18" s="133"/>
      <c r="F18" s="133"/>
      <c r="G18" s="133"/>
      <c r="H18" s="133"/>
      <c r="I18" s="133"/>
      <c r="J18" s="133"/>
      <c r="K18" s="134"/>
    </row>
    <row r="19" spans="1:11" x14ac:dyDescent="0.25">
      <c r="A19" s="132"/>
      <c r="B19" s="133"/>
      <c r="C19" s="133"/>
      <c r="D19" s="133"/>
      <c r="E19" s="133"/>
      <c r="F19" s="133"/>
      <c r="G19" s="133"/>
      <c r="H19" s="133"/>
      <c r="I19" s="133"/>
      <c r="J19" s="133"/>
      <c r="K19" s="134"/>
    </row>
    <row r="20" spans="1:11" ht="15.75" thickBot="1" x14ac:dyDescent="0.3">
      <c r="A20" s="135"/>
      <c r="B20" s="136"/>
      <c r="C20" s="136"/>
      <c r="D20" s="136"/>
      <c r="E20" s="136"/>
      <c r="F20" s="136"/>
      <c r="G20" s="136"/>
      <c r="H20" s="136"/>
      <c r="I20" s="136"/>
      <c r="J20" s="136"/>
      <c r="K20" s="137"/>
    </row>
  </sheetData>
  <sortState ref="N5:N14">
    <sortCondition ref="N5"/>
  </sortState>
  <mergeCells count="3">
    <mergeCell ref="A1:D2"/>
    <mergeCell ref="H1:K2"/>
    <mergeCell ref="A17:K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Latih</vt:lpstr>
      <vt:lpstr>pre-processing</vt:lpstr>
      <vt:lpstr>TF-IDF</vt:lpstr>
      <vt:lpstr>UJI</vt:lpstr>
      <vt:lpstr>EUCLIDEAN DISTANCE 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FRANCISKA</dc:creator>
  <cp:lastModifiedBy>ASUS</cp:lastModifiedBy>
  <dcterms:created xsi:type="dcterms:W3CDTF">2021-09-02T02:03:46Z</dcterms:created>
  <dcterms:modified xsi:type="dcterms:W3CDTF">2021-12-21T08:58:26Z</dcterms:modified>
</cp:coreProperties>
</file>