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C12" i="1" l="1"/>
  <c r="C16" i="1"/>
  <c r="C17" i="1"/>
  <c r="C20" i="1"/>
  <c r="C26" i="1"/>
  <c r="C23" i="1"/>
  <c r="C5" i="1"/>
  <c r="C4" i="1"/>
  <c r="D26" i="1"/>
  <c r="D27" i="1"/>
  <c r="D24" i="1"/>
  <c r="D23" i="1"/>
  <c r="D19" i="1"/>
  <c r="D18" i="1"/>
  <c r="D17" i="1"/>
  <c r="D16" i="1"/>
  <c r="D15" i="1"/>
  <c r="D12" i="1"/>
  <c r="D5" i="1"/>
  <c r="D4" i="1"/>
  <c r="E27" i="1"/>
  <c r="E19" i="1"/>
  <c r="E18" i="1"/>
  <c r="E17" i="1"/>
  <c r="E16" i="1"/>
  <c r="E15" i="1"/>
  <c r="E9" i="1"/>
  <c r="E5" i="1"/>
  <c r="E4" i="1"/>
</calcChain>
</file>

<file path=xl/sharedStrings.xml><?xml version="1.0" encoding="utf-8"?>
<sst xmlns="http://schemas.openxmlformats.org/spreadsheetml/2006/main" count="29" uniqueCount="29">
  <si>
    <t>Kecamatan</t>
  </si>
  <si>
    <t>Tahun</t>
  </si>
  <si>
    <t>Wongsorejo</t>
  </si>
  <si>
    <t>Kalipuro</t>
  </si>
  <si>
    <t>Giri</t>
  </si>
  <si>
    <t>Glagah</t>
  </si>
  <si>
    <t>Licin</t>
  </si>
  <si>
    <t>Banyuwangi</t>
  </si>
  <si>
    <t>Kabat</t>
  </si>
  <si>
    <t>Blimbingsari</t>
  </si>
  <si>
    <t>Rogojampi</t>
  </si>
  <si>
    <t>Singojuruh</t>
  </si>
  <si>
    <t>Songgon</t>
  </si>
  <si>
    <t>Srono</t>
  </si>
  <si>
    <t>Muncar</t>
  </si>
  <si>
    <t>Tegaldlimo</t>
  </si>
  <si>
    <t>Purwoharjo</t>
  </si>
  <si>
    <t>Cluring</t>
  </si>
  <si>
    <t>Gambiran</t>
  </si>
  <si>
    <t>Tegalsari</t>
  </si>
  <si>
    <t>Genteng</t>
  </si>
  <si>
    <t>Sempu</t>
  </si>
  <si>
    <t>Glenmore</t>
  </si>
  <si>
    <t>Kalibaru</t>
  </si>
  <si>
    <t>Bangorejo</t>
  </si>
  <si>
    <t>Pesanggaran</t>
  </si>
  <si>
    <t>Siliragung</t>
  </si>
  <si>
    <t>Jumlah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</si>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</sst>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B1" workbookViewId="0">
      <selection activeCell="J9" sqref="J9"/>
    </sheetView>
  </sheetViews>
  <sheetFormatPr defaultRowHeight="15" x14ac:dyDescent="0.25"/>
  <cols>
    <col min="1" max="1" width="5.7109375" style="1" customWidth="1"/>
    <col min="2" max="2" width="15.7109375" customWidth="1"/>
  </cols>
  <sheetData>
    <row r="2" spans="1:7" s="4" customFormat="1" x14ac:dyDescent="0.25">
      <c r="A2" s="10" t="s">
        <v>28</v>
      </c>
      <c r="B2" s="10" t="s">
        <v>0</v>
      </c>
      <c r="C2" s="7" t="s">
        <v>1</v>
      </c>
      <c r="D2" s="8"/>
      <c r="E2" s="8"/>
      <c r="F2" s="8"/>
      <c r="G2" s="9"/>
    </row>
    <row r="3" spans="1:7" s="4" customFormat="1" x14ac:dyDescent="0.25">
      <c r="A3" s="11"/>
      <c r="B3" s="11"/>
      <c r="C3" s="5">
        <v>2017</v>
      </c>
      <c r="D3" s="5">
        <v>2018</v>
      </c>
      <c r="E3" s="5">
        <v>2019</v>
      </c>
      <c r="F3" s="5">
        <v>2020</v>
      </c>
      <c r="G3" s="5">
        <v>2021</v>
      </c>
    </row>
    <row r="4" spans="1:7" x14ac:dyDescent="0.25">
      <c r="A4" s="2">
        <v>1</v>
      </c>
      <c r="B4" s="3" t="s">
        <v>2</v>
      </c>
      <c r="C4" s="3">
        <f>67+61</f>
        <v>128</v>
      </c>
      <c r="D4" s="3">
        <f>65+57</f>
        <v>122</v>
      </c>
      <c r="E4" s="3">
        <f>90+72</f>
        <v>162</v>
      </c>
      <c r="F4" s="3">
        <v>114</v>
      </c>
      <c r="G4" s="3">
        <v>105</v>
      </c>
    </row>
    <row r="5" spans="1:7" x14ac:dyDescent="0.25">
      <c r="A5" s="2">
        <v>2</v>
      </c>
      <c r="B5" s="3" t="s">
        <v>3</v>
      </c>
      <c r="C5" s="3">
        <f>19+92</f>
        <v>111</v>
      </c>
      <c r="D5" s="3">
        <f>24+98</f>
        <v>122</v>
      </c>
      <c r="E5" s="3">
        <f>26+130</f>
        <v>156</v>
      </c>
      <c r="F5" s="3">
        <v>109</v>
      </c>
      <c r="G5" s="3">
        <v>112</v>
      </c>
    </row>
    <row r="6" spans="1:7" x14ac:dyDescent="0.25">
      <c r="A6" s="2">
        <v>3</v>
      </c>
      <c r="B6" s="3" t="s">
        <v>4</v>
      </c>
      <c r="C6" s="3">
        <v>78</v>
      </c>
      <c r="D6" s="3">
        <v>63</v>
      </c>
      <c r="E6" s="3">
        <v>59</v>
      </c>
      <c r="F6" s="3">
        <v>38</v>
      </c>
      <c r="G6" s="6">
        <v>59</v>
      </c>
    </row>
    <row r="7" spans="1:7" x14ac:dyDescent="0.25">
      <c r="A7" s="2">
        <v>4</v>
      </c>
      <c r="B7" s="3" t="s">
        <v>5</v>
      </c>
      <c r="C7" s="3">
        <v>32</v>
      </c>
      <c r="D7" s="3">
        <v>36</v>
      </c>
      <c r="E7" s="3">
        <v>32</v>
      </c>
      <c r="F7" s="3">
        <v>25</v>
      </c>
      <c r="G7" s="6">
        <v>28</v>
      </c>
    </row>
    <row r="8" spans="1:7" x14ac:dyDescent="0.25">
      <c r="A8" s="2">
        <v>5</v>
      </c>
      <c r="B8" s="3" t="s">
        <v>6</v>
      </c>
      <c r="C8" s="3">
        <v>28</v>
      </c>
      <c r="D8" s="3">
        <v>24</v>
      </c>
      <c r="E8" s="3">
        <v>40</v>
      </c>
      <c r="F8" s="3">
        <v>29</v>
      </c>
      <c r="G8" s="6">
        <v>24</v>
      </c>
    </row>
    <row r="9" spans="1:7" x14ac:dyDescent="0.25">
      <c r="A9" s="2">
        <v>6</v>
      </c>
      <c r="B9" s="3" t="s">
        <v>7</v>
      </c>
      <c r="C9" s="3">
        <v>362</v>
      </c>
      <c r="D9" s="3">
        <v>296</v>
      </c>
      <c r="E9" s="3">
        <f>52+286+53</f>
        <v>391</v>
      </c>
      <c r="F9" s="3">
        <v>250</v>
      </c>
      <c r="G9" s="6">
        <v>247</v>
      </c>
    </row>
    <row r="10" spans="1:7" x14ac:dyDescent="0.25">
      <c r="A10" s="2">
        <v>7</v>
      </c>
      <c r="B10" s="3" t="s">
        <v>8</v>
      </c>
      <c r="C10" s="3">
        <v>95</v>
      </c>
      <c r="D10" s="3">
        <v>154</v>
      </c>
      <c r="E10" s="3">
        <v>147</v>
      </c>
      <c r="F10" s="3">
        <v>102</v>
      </c>
      <c r="G10" s="6">
        <v>74</v>
      </c>
    </row>
    <row r="11" spans="1:7" x14ac:dyDescent="0.25">
      <c r="A11" s="2">
        <v>8</v>
      </c>
      <c r="B11" s="3" t="s">
        <v>9</v>
      </c>
      <c r="C11" s="3">
        <v>37</v>
      </c>
      <c r="D11" s="3">
        <v>40</v>
      </c>
      <c r="E11" s="3">
        <v>49</v>
      </c>
      <c r="F11" s="3">
        <v>37</v>
      </c>
      <c r="G11" s="6">
        <v>41</v>
      </c>
    </row>
    <row r="12" spans="1:7" x14ac:dyDescent="0.25">
      <c r="A12" s="2">
        <v>9</v>
      </c>
      <c r="B12" s="3" t="s">
        <v>10</v>
      </c>
      <c r="C12" s="3">
        <f>53+49</f>
        <v>102</v>
      </c>
      <c r="D12" s="3">
        <f>62+53</f>
        <v>115</v>
      </c>
      <c r="E12" s="3">
        <v>120</v>
      </c>
      <c r="F12" s="3">
        <v>114</v>
      </c>
      <c r="G12" s="6">
        <v>130</v>
      </c>
    </row>
    <row r="13" spans="1:7" x14ac:dyDescent="0.25">
      <c r="A13" s="2">
        <v>10</v>
      </c>
      <c r="B13" s="3" t="s">
        <v>11</v>
      </c>
      <c r="C13" s="3">
        <v>88</v>
      </c>
      <c r="D13" s="3">
        <v>59</v>
      </c>
      <c r="E13" s="3">
        <v>72</v>
      </c>
      <c r="F13" s="3">
        <v>75</v>
      </c>
      <c r="G13" s="6">
        <v>51</v>
      </c>
    </row>
    <row r="14" spans="1:7" x14ac:dyDescent="0.25">
      <c r="A14" s="2">
        <v>11</v>
      </c>
      <c r="B14" s="3" t="s">
        <v>12</v>
      </c>
      <c r="C14" s="3">
        <v>101</v>
      </c>
      <c r="D14" s="3">
        <v>87</v>
      </c>
      <c r="E14" s="3">
        <v>81</v>
      </c>
      <c r="F14" s="3">
        <v>71</v>
      </c>
      <c r="G14" s="6">
        <v>43</v>
      </c>
    </row>
    <row r="15" spans="1:7" x14ac:dyDescent="0.25">
      <c r="A15" s="2">
        <v>12</v>
      </c>
      <c r="B15" s="3" t="s">
        <v>13</v>
      </c>
      <c r="C15" s="3">
        <v>96</v>
      </c>
      <c r="D15" s="3">
        <f>20+28+38</f>
        <v>86</v>
      </c>
      <c r="E15" s="3">
        <f>36+38+51</f>
        <v>125</v>
      </c>
      <c r="F15" s="3">
        <v>107</v>
      </c>
      <c r="G15" s="6">
        <v>91</v>
      </c>
    </row>
    <row r="16" spans="1:7" x14ac:dyDescent="0.25">
      <c r="A16" s="2">
        <v>13</v>
      </c>
      <c r="B16" s="3" t="s">
        <v>14</v>
      </c>
      <c r="C16" s="3">
        <f>51+33+31+62</f>
        <v>177</v>
      </c>
      <c r="D16" s="3">
        <f>50+26+24+55</f>
        <v>155</v>
      </c>
      <c r="E16" s="3">
        <f>70+37+37+72</f>
        <v>216</v>
      </c>
      <c r="F16" s="3">
        <v>177</v>
      </c>
      <c r="G16" s="6">
        <v>149</v>
      </c>
    </row>
    <row r="17" spans="1:7" x14ac:dyDescent="0.25">
      <c r="A17" s="2">
        <v>14</v>
      </c>
      <c r="B17" s="3" t="s">
        <v>15</v>
      </c>
      <c r="C17" s="3">
        <f>22+25</f>
        <v>47</v>
      </c>
      <c r="D17" s="3">
        <f>40+23</f>
        <v>63</v>
      </c>
      <c r="E17" s="3">
        <f>32+36</f>
        <v>68</v>
      </c>
      <c r="F17" s="3">
        <v>48</v>
      </c>
      <c r="G17" s="6">
        <v>58</v>
      </c>
    </row>
    <row r="18" spans="1:7" x14ac:dyDescent="0.25">
      <c r="A18" s="2">
        <v>15</v>
      </c>
      <c r="B18" s="3" t="s">
        <v>16</v>
      </c>
      <c r="C18" s="3">
        <v>79</v>
      </c>
      <c r="D18" s="3">
        <f>31+44</f>
        <v>75</v>
      </c>
      <c r="E18" s="3">
        <f>37+31</f>
        <v>68</v>
      </c>
      <c r="F18" s="3">
        <v>60</v>
      </c>
      <c r="G18" s="6">
        <v>58</v>
      </c>
    </row>
    <row r="19" spans="1:7" x14ac:dyDescent="0.25">
      <c r="A19" s="2">
        <v>16</v>
      </c>
      <c r="B19" s="3" t="s">
        <v>17</v>
      </c>
      <c r="C19" s="3">
        <v>70</v>
      </c>
      <c r="D19" s="3">
        <f>50+38</f>
        <v>88</v>
      </c>
      <c r="E19" s="3">
        <f>55+32</f>
        <v>87</v>
      </c>
      <c r="F19" s="3">
        <v>64</v>
      </c>
      <c r="G19" s="6">
        <v>71</v>
      </c>
    </row>
    <row r="20" spans="1:7" x14ac:dyDescent="0.25">
      <c r="A20" s="2">
        <v>17</v>
      </c>
      <c r="B20" s="3" t="s">
        <v>18</v>
      </c>
      <c r="C20" s="3">
        <f>33+26</f>
        <v>59</v>
      </c>
      <c r="D20" s="3">
        <v>102</v>
      </c>
      <c r="E20" s="3">
        <v>122</v>
      </c>
      <c r="F20" s="3">
        <v>92</v>
      </c>
      <c r="G20" s="6">
        <v>75</v>
      </c>
    </row>
    <row r="21" spans="1:7" x14ac:dyDescent="0.25">
      <c r="A21" s="2">
        <v>18</v>
      </c>
      <c r="B21" s="3" t="s">
        <v>19</v>
      </c>
      <c r="C21" s="3">
        <v>64</v>
      </c>
      <c r="D21" s="3">
        <v>47</v>
      </c>
      <c r="E21" s="3">
        <v>65</v>
      </c>
      <c r="F21" s="3">
        <v>52</v>
      </c>
      <c r="G21" s="6">
        <v>47</v>
      </c>
    </row>
    <row r="22" spans="1:7" x14ac:dyDescent="0.25">
      <c r="A22" s="2">
        <v>19</v>
      </c>
      <c r="B22" s="3" t="s">
        <v>20</v>
      </c>
      <c r="C22" s="3">
        <v>111</v>
      </c>
      <c r="D22" s="3">
        <v>123</v>
      </c>
      <c r="E22" s="3">
        <v>144</v>
      </c>
      <c r="F22" s="3">
        <v>131</v>
      </c>
      <c r="G22" s="6">
        <v>122</v>
      </c>
    </row>
    <row r="23" spans="1:7" x14ac:dyDescent="0.25">
      <c r="A23" s="2">
        <v>20</v>
      </c>
      <c r="B23" s="3" t="s">
        <v>21</v>
      </c>
      <c r="C23" s="3">
        <f>46+22+11</f>
        <v>79</v>
      </c>
      <c r="D23" s="3">
        <f>61+20+16</f>
        <v>97</v>
      </c>
      <c r="E23" s="3">
        <v>99</v>
      </c>
      <c r="F23" s="3">
        <v>58</v>
      </c>
      <c r="G23" s="6">
        <v>68</v>
      </c>
    </row>
    <row r="24" spans="1:7" x14ac:dyDescent="0.25">
      <c r="A24" s="2">
        <v>21</v>
      </c>
      <c r="B24" s="3" t="s">
        <v>22</v>
      </c>
      <c r="C24" s="3">
        <v>79</v>
      </c>
      <c r="D24" s="3">
        <f>48+23</f>
        <v>71</v>
      </c>
      <c r="E24" s="3">
        <v>93</v>
      </c>
      <c r="F24" s="3">
        <v>89</v>
      </c>
      <c r="G24" s="6">
        <v>65</v>
      </c>
    </row>
    <row r="25" spans="1:7" x14ac:dyDescent="0.25">
      <c r="A25" s="2">
        <v>22</v>
      </c>
      <c r="B25" s="3" t="s">
        <v>23</v>
      </c>
      <c r="C25" s="3">
        <v>53</v>
      </c>
      <c r="D25" s="3">
        <v>61</v>
      </c>
      <c r="E25" s="3">
        <v>85</v>
      </c>
      <c r="F25" s="3">
        <v>46</v>
      </c>
      <c r="G25" s="6">
        <v>51</v>
      </c>
    </row>
    <row r="26" spans="1:7" x14ac:dyDescent="0.25">
      <c r="A26" s="2">
        <v>23</v>
      </c>
      <c r="B26" s="3" t="s">
        <v>24</v>
      </c>
      <c r="C26" s="3">
        <f>15+21</f>
        <v>36</v>
      </c>
      <c r="D26" s="3">
        <f>30+26</f>
        <v>56</v>
      </c>
      <c r="E26" s="3">
        <v>58</v>
      </c>
      <c r="F26" s="3">
        <v>42</v>
      </c>
      <c r="G26" s="6">
        <v>44</v>
      </c>
    </row>
    <row r="27" spans="1:7" x14ac:dyDescent="0.25">
      <c r="A27" s="2">
        <v>24</v>
      </c>
      <c r="B27" s="3" t="s">
        <v>25</v>
      </c>
      <c r="C27" s="3">
        <v>38</v>
      </c>
      <c r="D27" s="3">
        <f>22+15</f>
        <v>37</v>
      </c>
      <c r="E27" s="3">
        <f>30+23</f>
        <v>53</v>
      </c>
      <c r="F27" s="3">
        <v>34</v>
      </c>
      <c r="G27" s="6">
        <v>30</v>
      </c>
    </row>
    <row r="28" spans="1:7" x14ac:dyDescent="0.25">
      <c r="A28" s="2">
        <v>25</v>
      </c>
      <c r="B28" s="3" t="s">
        <v>26</v>
      </c>
      <c r="C28" s="3">
        <v>21</v>
      </c>
      <c r="D28" s="3">
        <v>37</v>
      </c>
      <c r="E28" s="3">
        <v>43</v>
      </c>
      <c r="F28" s="3">
        <v>45</v>
      </c>
      <c r="G28" s="6">
        <v>25</v>
      </c>
    </row>
    <row r="29" spans="1:7" x14ac:dyDescent="0.25">
      <c r="A29" s="12" t="s">
        <v>27</v>
      </c>
      <c r="B29" s="13"/>
      <c r="C29" s="3">
        <f t="shared" ref="C29:F29" si="0">SUM(C4:C28)</f>
        <v>2171</v>
      </c>
      <c r="D29" s="3">
        <f t="shared" si="0"/>
        <v>2216</v>
      </c>
      <c r="E29" s="3">
        <f t="shared" si="0"/>
        <v>2635</v>
      </c>
      <c r="F29" s="3">
        <f t="shared" si="0"/>
        <v>2009</v>
      </c>
      <c r="G29" s="3">
        <f>SUM(G4:G28)</f>
        <v>1868</v>
      </c>
    </row>
  </sheetData>
  <mergeCells count="4">
    <mergeCell ref="C2:G2"/>
    <mergeCell ref="B2:B3"/>
    <mergeCell ref="A2:A3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2022-01-13T04:32:52Z</dcterms:created>
  <dcterms:modified xsi:type="dcterms:W3CDTF">2022-01-21T23:22:18Z</dcterms:modified>
</cp:coreProperties>
</file>