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dwig\Desktop\"/>
    </mc:Choice>
  </mc:AlternateContent>
  <xr:revisionPtr revIDLastSave="0" documentId="13_ncr:40009_{0A1B50BB-A067-4178-8233-CBDC7A52E913}" xr6:coauthVersionLast="47" xr6:coauthVersionMax="47" xr10:uidLastSave="{00000000-0000-0000-0000-000000000000}"/>
  <bookViews>
    <workbookView xWindow="4860" yWindow="2655" windowWidth="21600" windowHeight="11295" activeTab="1"/>
  </bookViews>
  <sheets>
    <sheet name="mcc_simpson_by_group_v_simpson_" sheetId="1" r:id="rId1"/>
    <sheet name="Sheet1" sheetId="3" r:id="rId2"/>
  </sheets>
  <definedNames>
    <definedName name="_xlnm._FilterDatabase" localSheetId="0" hidden="1">mcc_simpson_by_group_v_simpson_!$A$1:$AC$181</definedName>
  </definedNames>
  <calcPr calcId="0"/>
</workbook>
</file>

<file path=xl/calcChain.xml><?xml version="1.0" encoding="utf-8"?>
<calcChain xmlns="http://schemas.openxmlformats.org/spreadsheetml/2006/main">
  <c r="AC3" i="1" l="1"/>
  <c r="AC4" i="1"/>
  <c r="AC62" i="1"/>
  <c r="AC6" i="1"/>
  <c r="AC7" i="1"/>
  <c r="AC110" i="1"/>
  <c r="AC9" i="1"/>
  <c r="AC10" i="1"/>
  <c r="AC95" i="1"/>
  <c r="AC12" i="1"/>
  <c r="AC13" i="1"/>
  <c r="AC98" i="1"/>
  <c r="AC15" i="1"/>
  <c r="AC16" i="1"/>
  <c r="AC71" i="1"/>
  <c r="AC18" i="1"/>
  <c r="AC19" i="1"/>
  <c r="AC113" i="1"/>
  <c r="AC21" i="1"/>
  <c r="AC22" i="1"/>
  <c r="AC74" i="1"/>
  <c r="AC24" i="1"/>
  <c r="AC25" i="1"/>
  <c r="AC65" i="1"/>
  <c r="AC27" i="1"/>
  <c r="AC28" i="1"/>
  <c r="AC116" i="1"/>
  <c r="AC30" i="1"/>
  <c r="AC31" i="1"/>
  <c r="AC77" i="1"/>
  <c r="AC33" i="1"/>
  <c r="AC34" i="1"/>
  <c r="AC86" i="1"/>
  <c r="AC36" i="1"/>
  <c r="AC37" i="1"/>
  <c r="AC101" i="1"/>
  <c r="AC39" i="1"/>
  <c r="AC40" i="1"/>
  <c r="AC104" i="1"/>
  <c r="AC42" i="1"/>
  <c r="AC43" i="1"/>
  <c r="AC119" i="1"/>
  <c r="AC45" i="1"/>
  <c r="AC46" i="1"/>
  <c r="AC68" i="1"/>
  <c r="AC48" i="1"/>
  <c r="AC49" i="1"/>
  <c r="AC80" i="1"/>
  <c r="AC51" i="1"/>
  <c r="AC52" i="1"/>
  <c r="AC107" i="1"/>
  <c r="AC54" i="1"/>
  <c r="AC55" i="1"/>
  <c r="AC89" i="1"/>
  <c r="AC57" i="1"/>
  <c r="AC58" i="1"/>
  <c r="AC92" i="1"/>
  <c r="AC60" i="1"/>
  <c r="AC61" i="1"/>
  <c r="AC8" i="1"/>
  <c r="AC63" i="1"/>
  <c r="AC64" i="1"/>
  <c r="AC11" i="1"/>
  <c r="AC66" i="1"/>
  <c r="AC67" i="1"/>
  <c r="AC38" i="1"/>
  <c r="AC69" i="1"/>
  <c r="AC70" i="1"/>
  <c r="AC53" i="1"/>
  <c r="AC72" i="1"/>
  <c r="AC73" i="1"/>
  <c r="AC26" i="1"/>
  <c r="AC75" i="1"/>
  <c r="AC76" i="1"/>
  <c r="AC14" i="1"/>
  <c r="AC78" i="1"/>
  <c r="AC79" i="1"/>
  <c r="AC17" i="1"/>
  <c r="AC81" i="1"/>
  <c r="AC82" i="1"/>
  <c r="AC20" i="1"/>
  <c r="AC84" i="1"/>
  <c r="AC85" i="1"/>
  <c r="AC41" i="1"/>
  <c r="AC87" i="1"/>
  <c r="AC88" i="1"/>
  <c r="AC5" i="1"/>
  <c r="AC90" i="1"/>
  <c r="AC91" i="1"/>
  <c r="AC29" i="1"/>
  <c r="AC93" i="1"/>
  <c r="AC94" i="1"/>
  <c r="AC44" i="1"/>
  <c r="AC96" i="1"/>
  <c r="AC97" i="1"/>
  <c r="AC32" i="1"/>
  <c r="AC99" i="1"/>
  <c r="AC100" i="1"/>
  <c r="AC47" i="1"/>
  <c r="AC102" i="1"/>
  <c r="AC103" i="1"/>
  <c r="AC50" i="1"/>
  <c r="AC105" i="1"/>
  <c r="AC106" i="1"/>
  <c r="AC2" i="1"/>
  <c r="AC108" i="1"/>
  <c r="AC109" i="1"/>
  <c r="AC23" i="1"/>
  <c r="AC111" i="1"/>
  <c r="AC112" i="1"/>
  <c r="AC56" i="1"/>
  <c r="AC114" i="1"/>
  <c r="AC115" i="1"/>
  <c r="AC59" i="1"/>
  <c r="AC117" i="1"/>
  <c r="AC118" i="1"/>
  <c r="AC35" i="1"/>
  <c r="AC120" i="1"/>
  <c r="AC121" i="1"/>
  <c r="AC173" i="1"/>
  <c r="AC123" i="1"/>
  <c r="AC124" i="1"/>
  <c r="AC155" i="1"/>
  <c r="AC126" i="1"/>
  <c r="AC127" i="1"/>
  <c r="AC179" i="1"/>
  <c r="AC129" i="1"/>
  <c r="AC130" i="1"/>
  <c r="AC131" i="1"/>
  <c r="AC132" i="1"/>
  <c r="AC133" i="1"/>
  <c r="AC134" i="1"/>
  <c r="AC135" i="1"/>
  <c r="AC136" i="1"/>
  <c r="AC122" i="1"/>
  <c r="AC138" i="1"/>
  <c r="AC139" i="1"/>
  <c r="AC125" i="1"/>
  <c r="AC141" i="1"/>
  <c r="AC142" i="1"/>
  <c r="AC137" i="1"/>
  <c r="AC144" i="1"/>
  <c r="AC145" i="1"/>
  <c r="AC140" i="1"/>
  <c r="AC147" i="1"/>
  <c r="AC148" i="1"/>
  <c r="AC143" i="1"/>
  <c r="AC150" i="1"/>
  <c r="AC151" i="1"/>
  <c r="AC158" i="1"/>
  <c r="AC153" i="1"/>
  <c r="AC154" i="1"/>
  <c r="AC128" i="1"/>
  <c r="AC156" i="1"/>
  <c r="AC157" i="1"/>
  <c r="AC161" i="1"/>
  <c r="AC159" i="1"/>
  <c r="AC160" i="1"/>
  <c r="AC164" i="1"/>
  <c r="AC162" i="1"/>
  <c r="AC163" i="1"/>
  <c r="AC167" i="1"/>
  <c r="AC165" i="1"/>
  <c r="AC166" i="1"/>
  <c r="AC170" i="1"/>
  <c r="AC168" i="1"/>
  <c r="AC169" i="1"/>
  <c r="AC146" i="1"/>
  <c r="AC171" i="1"/>
  <c r="AC172" i="1"/>
  <c r="AC149" i="1"/>
  <c r="AC174" i="1"/>
  <c r="AC175" i="1"/>
  <c r="AC176" i="1"/>
  <c r="AC177" i="1"/>
  <c r="AC178" i="1"/>
  <c r="AC152" i="1"/>
  <c r="AC180" i="1"/>
  <c r="AC181" i="1"/>
  <c r="AC83" i="1"/>
  <c r="AA3" i="1"/>
  <c r="AB3" i="1"/>
  <c r="AA4" i="1"/>
  <c r="AB4" i="1"/>
  <c r="AA62" i="1"/>
  <c r="AB62" i="1"/>
  <c r="AA6" i="1"/>
  <c r="AB6" i="1"/>
  <c r="AA7" i="1"/>
  <c r="AB7" i="1"/>
  <c r="AA110" i="1"/>
  <c r="AB110" i="1"/>
  <c r="AA9" i="1"/>
  <c r="AB9" i="1"/>
  <c r="AA10" i="1"/>
  <c r="AB10" i="1"/>
  <c r="AA95" i="1"/>
  <c r="AB95" i="1"/>
  <c r="AA12" i="1"/>
  <c r="AB12" i="1"/>
  <c r="AA13" i="1"/>
  <c r="AB13" i="1"/>
  <c r="AA98" i="1"/>
  <c r="AB98" i="1"/>
  <c r="AA15" i="1"/>
  <c r="AB15" i="1"/>
  <c r="AA16" i="1"/>
  <c r="AB16" i="1"/>
  <c r="AA71" i="1"/>
  <c r="AB71" i="1"/>
  <c r="AA18" i="1"/>
  <c r="AB18" i="1"/>
  <c r="AA19" i="1"/>
  <c r="AB19" i="1"/>
  <c r="AA113" i="1"/>
  <c r="AB113" i="1"/>
  <c r="AA21" i="1"/>
  <c r="AB21" i="1"/>
  <c r="AA22" i="1"/>
  <c r="AB22" i="1"/>
  <c r="AA74" i="1"/>
  <c r="AB74" i="1"/>
  <c r="AA24" i="1"/>
  <c r="AB24" i="1"/>
  <c r="AA25" i="1"/>
  <c r="AB25" i="1"/>
  <c r="AA65" i="1"/>
  <c r="AB65" i="1"/>
  <c r="AA27" i="1"/>
  <c r="AB27" i="1"/>
  <c r="AA28" i="1"/>
  <c r="AB28" i="1"/>
  <c r="AA116" i="1"/>
  <c r="AB116" i="1"/>
  <c r="AA30" i="1"/>
  <c r="AB30" i="1"/>
  <c r="AA31" i="1"/>
  <c r="AB31" i="1"/>
  <c r="AA77" i="1"/>
  <c r="AB77" i="1"/>
  <c r="AA33" i="1"/>
  <c r="AB33" i="1"/>
  <c r="AA34" i="1"/>
  <c r="AB34" i="1"/>
  <c r="AA86" i="1"/>
  <c r="AB86" i="1"/>
  <c r="AA36" i="1"/>
  <c r="AB36" i="1"/>
  <c r="AA37" i="1"/>
  <c r="AB37" i="1"/>
  <c r="AA101" i="1"/>
  <c r="AB101" i="1"/>
  <c r="AA39" i="1"/>
  <c r="AB39" i="1"/>
  <c r="AA40" i="1"/>
  <c r="AB40" i="1"/>
  <c r="AA104" i="1"/>
  <c r="AB104" i="1"/>
  <c r="AA42" i="1"/>
  <c r="AB42" i="1"/>
  <c r="AA43" i="1"/>
  <c r="AB43" i="1"/>
  <c r="AA119" i="1"/>
  <c r="AB119" i="1"/>
  <c r="AA45" i="1"/>
  <c r="AB45" i="1"/>
  <c r="AA46" i="1"/>
  <c r="AB46" i="1"/>
  <c r="AA68" i="1"/>
  <c r="AB68" i="1"/>
  <c r="AA48" i="1"/>
  <c r="AB48" i="1"/>
  <c r="AA49" i="1"/>
  <c r="AB49" i="1"/>
  <c r="AA80" i="1"/>
  <c r="AB80" i="1"/>
  <c r="AA51" i="1"/>
  <c r="AB51" i="1"/>
  <c r="AA52" i="1"/>
  <c r="AB52" i="1"/>
  <c r="AA107" i="1"/>
  <c r="AB107" i="1"/>
  <c r="AA54" i="1"/>
  <c r="AB54" i="1"/>
  <c r="AA55" i="1"/>
  <c r="AB55" i="1"/>
  <c r="AA89" i="1"/>
  <c r="AB89" i="1"/>
  <c r="AA57" i="1"/>
  <c r="AB57" i="1"/>
  <c r="AA58" i="1"/>
  <c r="AB58" i="1"/>
  <c r="AA92" i="1"/>
  <c r="AB92" i="1"/>
  <c r="AA60" i="1"/>
  <c r="AB60" i="1"/>
  <c r="AA61" i="1"/>
  <c r="AB61" i="1"/>
  <c r="AA8" i="1"/>
  <c r="AB8" i="1"/>
  <c r="AA63" i="1"/>
  <c r="AB63" i="1"/>
  <c r="AA64" i="1"/>
  <c r="AB64" i="1"/>
  <c r="AA11" i="1"/>
  <c r="AB11" i="1"/>
  <c r="AA66" i="1"/>
  <c r="AB66" i="1"/>
  <c r="AA67" i="1"/>
  <c r="AB67" i="1"/>
  <c r="AA38" i="1"/>
  <c r="AB38" i="1"/>
  <c r="AA69" i="1"/>
  <c r="AB69" i="1"/>
  <c r="AA70" i="1"/>
  <c r="AB70" i="1"/>
  <c r="AA53" i="1"/>
  <c r="AB53" i="1"/>
  <c r="AA72" i="1"/>
  <c r="AB72" i="1"/>
  <c r="AA73" i="1"/>
  <c r="AB73" i="1"/>
  <c r="AA26" i="1"/>
  <c r="AB26" i="1"/>
  <c r="AA75" i="1"/>
  <c r="AB75" i="1"/>
  <c r="AA76" i="1"/>
  <c r="AB76" i="1"/>
  <c r="AA14" i="1"/>
  <c r="AB14" i="1"/>
  <c r="AA78" i="1"/>
  <c r="AB78" i="1"/>
  <c r="AA79" i="1"/>
  <c r="AB79" i="1"/>
  <c r="AA17" i="1"/>
  <c r="AB17" i="1"/>
  <c r="AA81" i="1"/>
  <c r="AB81" i="1"/>
  <c r="AA82" i="1"/>
  <c r="AB82" i="1"/>
  <c r="AA20" i="1"/>
  <c r="AB20" i="1"/>
  <c r="AA84" i="1"/>
  <c r="AB84" i="1"/>
  <c r="AA85" i="1"/>
  <c r="AB85" i="1"/>
  <c r="AA41" i="1"/>
  <c r="AB41" i="1"/>
  <c r="AA87" i="1"/>
  <c r="AB87" i="1"/>
  <c r="AA88" i="1"/>
  <c r="AB88" i="1"/>
  <c r="AA5" i="1"/>
  <c r="AB5" i="1"/>
  <c r="AA90" i="1"/>
  <c r="AB90" i="1"/>
  <c r="AA91" i="1"/>
  <c r="AB91" i="1"/>
  <c r="AA29" i="1"/>
  <c r="AB29" i="1"/>
  <c r="AA93" i="1"/>
  <c r="AB93" i="1"/>
  <c r="AA94" i="1"/>
  <c r="AB94" i="1"/>
  <c r="AA44" i="1"/>
  <c r="AB44" i="1"/>
  <c r="AA96" i="1"/>
  <c r="AB96" i="1"/>
  <c r="AA97" i="1"/>
  <c r="AB97" i="1"/>
  <c r="AA32" i="1"/>
  <c r="AB32" i="1"/>
  <c r="AA99" i="1"/>
  <c r="AB99" i="1"/>
  <c r="AA100" i="1"/>
  <c r="AB100" i="1"/>
  <c r="AA47" i="1"/>
  <c r="AB47" i="1"/>
  <c r="AA102" i="1"/>
  <c r="AB102" i="1"/>
  <c r="AA103" i="1"/>
  <c r="AB103" i="1"/>
  <c r="AA50" i="1"/>
  <c r="AB50" i="1"/>
  <c r="AA105" i="1"/>
  <c r="AB105" i="1"/>
  <c r="AA106" i="1"/>
  <c r="AB106" i="1"/>
  <c r="AA2" i="1"/>
  <c r="AB2" i="1"/>
  <c r="AA108" i="1"/>
  <c r="AB108" i="1"/>
  <c r="AA109" i="1"/>
  <c r="AB109" i="1"/>
  <c r="AA23" i="1"/>
  <c r="AB23" i="1"/>
  <c r="AA111" i="1"/>
  <c r="AB111" i="1"/>
  <c r="AA112" i="1"/>
  <c r="AB112" i="1"/>
  <c r="AA56" i="1"/>
  <c r="AB56" i="1"/>
  <c r="AA114" i="1"/>
  <c r="AB114" i="1"/>
  <c r="AA115" i="1"/>
  <c r="AB115" i="1"/>
  <c r="AA59" i="1"/>
  <c r="AB59" i="1"/>
  <c r="AA117" i="1"/>
  <c r="AB117" i="1"/>
  <c r="AA118" i="1"/>
  <c r="AB118" i="1"/>
  <c r="AA35" i="1"/>
  <c r="AB35" i="1"/>
  <c r="AA120" i="1"/>
  <c r="AB120" i="1"/>
  <c r="AA121" i="1"/>
  <c r="AB121" i="1"/>
  <c r="AA173" i="1"/>
  <c r="AB173" i="1"/>
  <c r="AA123" i="1"/>
  <c r="AB123" i="1"/>
  <c r="AA124" i="1"/>
  <c r="AB124" i="1"/>
  <c r="AA155" i="1"/>
  <c r="AB155" i="1"/>
  <c r="AA126" i="1"/>
  <c r="AB126" i="1"/>
  <c r="AA127" i="1"/>
  <c r="AB127" i="1"/>
  <c r="AA179" i="1"/>
  <c r="AB179" i="1"/>
  <c r="AA129" i="1"/>
  <c r="AB129" i="1"/>
  <c r="AA130" i="1"/>
  <c r="AB130" i="1"/>
  <c r="AA131" i="1"/>
  <c r="AB131" i="1"/>
  <c r="AA132" i="1"/>
  <c r="AB132" i="1"/>
  <c r="AA133" i="1"/>
  <c r="AB133" i="1"/>
  <c r="AA134" i="1"/>
  <c r="AB134" i="1"/>
  <c r="AA135" i="1"/>
  <c r="AB135" i="1"/>
  <c r="AA136" i="1"/>
  <c r="AB136" i="1"/>
  <c r="AA122" i="1"/>
  <c r="AB122" i="1"/>
  <c r="AA138" i="1"/>
  <c r="AB138" i="1"/>
  <c r="AA139" i="1"/>
  <c r="AB139" i="1"/>
  <c r="AA125" i="1"/>
  <c r="AB125" i="1"/>
  <c r="AA141" i="1"/>
  <c r="AB141" i="1"/>
  <c r="AA142" i="1"/>
  <c r="AB142" i="1"/>
  <c r="AA137" i="1"/>
  <c r="AB137" i="1"/>
  <c r="AA144" i="1"/>
  <c r="AB144" i="1"/>
  <c r="AA145" i="1"/>
  <c r="AB145" i="1"/>
  <c r="AA140" i="1"/>
  <c r="AB140" i="1"/>
  <c r="AA147" i="1"/>
  <c r="AB147" i="1"/>
  <c r="AA148" i="1"/>
  <c r="AB148" i="1"/>
  <c r="AA143" i="1"/>
  <c r="AB143" i="1"/>
  <c r="AA150" i="1"/>
  <c r="AB150" i="1"/>
  <c r="AA151" i="1"/>
  <c r="AB151" i="1"/>
  <c r="AA158" i="1"/>
  <c r="AB158" i="1"/>
  <c r="AA153" i="1"/>
  <c r="AB153" i="1"/>
  <c r="AA154" i="1"/>
  <c r="AB154" i="1"/>
  <c r="AA128" i="1"/>
  <c r="AB128" i="1"/>
  <c r="AA156" i="1"/>
  <c r="AB156" i="1"/>
  <c r="AA157" i="1"/>
  <c r="AB157" i="1"/>
  <c r="AA161" i="1"/>
  <c r="AB161" i="1"/>
  <c r="AA159" i="1"/>
  <c r="AB159" i="1"/>
  <c r="AA160" i="1"/>
  <c r="AB160" i="1"/>
  <c r="AA164" i="1"/>
  <c r="AB164" i="1"/>
  <c r="AA162" i="1"/>
  <c r="AB162" i="1"/>
  <c r="AA163" i="1"/>
  <c r="AB163" i="1"/>
  <c r="AA167" i="1"/>
  <c r="AB167" i="1"/>
  <c r="AA165" i="1"/>
  <c r="AB165" i="1"/>
  <c r="AA166" i="1"/>
  <c r="AB166" i="1"/>
  <c r="AA170" i="1"/>
  <c r="AB170" i="1"/>
  <c r="AA168" i="1"/>
  <c r="AB168" i="1"/>
  <c r="AA169" i="1"/>
  <c r="AB169" i="1"/>
  <c r="AA146" i="1"/>
  <c r="AB146" i="1"/>
  <c r="AA171" i="1"/>
  <c r="AB171" i="1"/>
  <c r="AA172" i="1"/>
  <c r="AB172" i="1"/>
  <c r="AA149" i="1"/>
  <c r="AB149" i="1"/>
  <c r="AA174" i="1"/>
  <c r="AB174" i="1"/>
  <c r="AA175" i="1"/>
  <c r="AB175" i="1"/>
  <c r="AA176" i="1"/>
  <c r="AB176" i="1"/>
  <c r="AA177" i="1"/>
  <c r="AB177" i="1"/>
  <c r="AA178" i="1"/>
  <c r="AB178" i="1"/>
  <c r="AA152" i="1"/>
  <c r="AB152" i="1"/>
  <c r="AA180" i="1"/>
  <c r="AB180" i="1"/>
  <c r="AA181" i="1"/>
  <c r="AB181" i="1"/>
  <c r="AB83" i="1"/>
  <c r="AA83" i="1"/>
  <c r="A3" i="1"/>
  <c r="A4" i="1"/>
  <c r="A62" i="1"/>
  <c r="A6" i="1"/>
  <c r="A7" i="1"/>
  <c r="A110" i="1"/>
  <c r="A9" i="1"/>
  <c r="A10" i="1"/>
  <c r="A95" i="1"/>
  <c r="A12" i="1"/>
  <c r="A13" i="1"/>
  <c r="A98" i="1"/>
  <c r="A15" i="1"/>
  <c r="A16" i="1"/>
  <c r="A71" i="1"/>
  <c r="A18" i="1"/>
  <c r="A19" i="1"/>
  <c r="A113" i="1"/>
  <c r="A21" i="1"/>
  <c r="A22" i="1"/>
  <c r="A74" i="1"/>
  <c r="A24" i="1"/>
  <c r="A25" i="1"/>
  <c r="A65" i="1"/>
  <c r="A27" i="1"/>
  <c r="A28" i="1"/>
  <c r="A116" i="1"/>
  <c r="A30" i="1"/>
  <c r="A31" i="1"/>
  <c r="A77" i="1"/>
  <c r="A33" i="1"/>
  <c r="A34" i="1"/>
  <c r="A86" i="1"/>
  <c r="A36" i="1"/>
  <c r="A37" i="1"/>
  <c r="A101" i="1"/>
  <c r="A39" i="1"/>
  <c r="A40" i="1"/>
  <c r="A104" i="1"/>
  <c r="A42" i="1"/>
  <c r="A43" i="1"/>
  <c r="A119" i="1"/>
  <c r="A45" i="1"/>
  <c r="A46" i="1"/>
  <c r="A68" i="1"/>
  <c r="A48" i="1"/>
  <c r="A49" i="1"/>
  <c r="A80" i="1"/>
  <c r="A51" i="1"/>
  <c r="A52" i="1"/>
  <c r="A107" i="1"/>
  <c r="A54" i="1"/>
  <c r="A55" i="1"/>
  <c r="A89" i="1"/>
  <c r="A57" i="1"/>
  <c r="A58" i="1"/>
  <c r="A92" i="1"/>
  <c r="A60" i="1"/>
  <c r="A61" i="1"/>
  <c r="A8" i="1"/>
  <c r="A63" i="1"/>
  <c r="A64" i="1"/>
  <c r="A11" i="1"/>
  <c r="A66" i="1"/>
  <c r="A67" i="1"/>
  <c r="A38" i="1"/>
  <c r="A69" i="1"/>
  <c r="A70" i="1"/>
  <c r="A53" i="1"/>
  <c r="A72" i="1"/>
  <c r="A73" i="1"/>
  <c r="A26" i="1"/>
  <c r="A75" i="1"/>
  <c r="A76" i="1"/>
  <c r="A14" i="1"/>
  <c r="A78" i="1"/>
  <c r="A79" i="1"/>
  <c r="A17" i="1"/>
  <c r="A81" i="1"/>
  <c r="A82" i="1"/>
  <c r="A20" i="1"/>
  <c r="A84" i="1"/>
  <c r="A85" i="1"/>
  <c r="A41" i="1"/>
  <c r="A87" i="1"/>
  <c r="A88" i="1"/>
  <c r="A5" i="1"/>
  <c r="A90" i="1"/>
  <c r="A91" i="1"/>
  <c r="A29" i="1"/>
  <c r="A93" i="1"/>
  <c r="A94" i="1"/>
  <c r="A44" i="1"/>
  <c r="A96" i="1"/>
  <c r="A97" i="1"/>
  <c r="A32" i="1"/>
  <c r="A99" i="1"/>
  <c r="A100" i="1"/>
  <c r="A47" i="1"/>
  <c r="A102" i="1"/>
  <c r="A103" i="1"/>
  <c r="A50" i="1"/>
  <c r="A105" i="1"/>
  <c r="A106" i="1"/>
  <c r="A2" i="1"/>
  <c r="A108" i="1"/>
  <c r="A109" i="1"/>
  <c r="A23" i="1"/>
  <c r="A111" i="1"/>
  <c r="A112" i="1"/>
  <c r="A56" i="1"/>
  <c r="A114" i="1"/>
  <c r="A115" i="1"/>
  <c r="A59" i="1"/>
  <c r="A117" i="1"/>
  <c r="A118" i="1"/>
  <c r="A35" i="1"/>
  <c r="A120" i="1"/>
  <c r="A121" i="1"/>
  <c r="A173" i="1"/>
  <c r="A123" i="1"/>
  <c r="A124" i="1"/>
  <c r="A155" i="1"/>
  <c r="A126" i="1"/>
  <c r="A127" i="1"/>
  <c r="A179" i="1"/>
  <c r="A129" i="1"/>
  <c r="A130" i="1"/>
  <c r="A131" i="1"/>
  <c r="A132" i="1"/>
  <c r="A133" i="1"/>
  <c r="A134" i="1"/>
  <c r="A135" i="1"/>
  <c r="A136" i="1"/>
  <c r="A122" i="1"/>
  <c r="A138" i="1"/>
  <c r="A139" i="1"/>
  <c r="A125" i="1"/>
  <c r="A141" i="1"/>
  <c r="A142" i="1"/>
  <c r="A137" i="1"/>
  <c r="A144" i="1"/>
  <c r="A145" i="1"/>
  <c r="A140" i="1"/>
  <c r="A147" i="1"/>
  <c r="A148" i="1"/>
  <c r="A143" i="1"/>
  <c r="A150" i="1"/>
  <c r="A151" i="1"/>
  <c r="A158" i="1"/>
  <c r="A153" i="1"/>
  <c r="A154" i="1"/>
  <c r="A128" i="1"/>
  <c r="A156" i="1"/>
  <c r="A157" i="1"/>
  <c r="A161" i="1"/>
  <c r="A159" i="1"/>
  <c r="A160" i="1"/>
  <c r="A164" i="1"/>
  <c r="A162" i="1"/>
  <c r="A163" i="1"/>
  <c r="A167" i="1"/>
  <c r="A165" i="1"/>
  <c r="A166" i="1"/>
  <c r="A170" i="1"/>
  <c r="A168" i="1"/>
  <c r="A169" i="1"/>
  <c r="A146" i="1"/>
  <c r="A171" i="1"/>
  <c r="A172" i="1"/>
  <c r="A149" i="1"/>
  <c r="A174" i="1"/>
  <c r="A175" i="1"/>
  <c r="A176" i="1"/>
  <c r="A177" i="1"/>
  <c r="A178" i="1"/>
  <c r="A152" i="1"/>
  <c r="A180" i="1"/>
  <c r="A181" i="1"/>
  <c r="A83" i="1"/>
  <c r="P30" i="3" l="1"/>
  <c r="P29" i="3"/>
  <c r="O30" i="3"/>
  <c r="Q11" i="3"/>
  <c r="P22" i="3"/>
  <c r="P6" i="3"/>
  <c r="O10" i="3"/>
  <c r="O18" i="3"/>
  <c r="M22" i="3"/>
  <c r="M6" i="3"/>
  <c r="N30" i="3"/>
  <c r="P28" i="3"/>
  <c r="N31" i="3"/>
  <c r="Q12" i="3"/>
  <c r="P21" i="3"/>
  <c r="P5" i="3"/>
  <c r="N11" i="3"/>
  <c r="N19" i="3"/>
  <c r="M21" i="3"/>
  <c r="M5" i="3"/>
  <c r="M8" i="3"/>
  <c r="P27" i="3"/>
  <c r="O31" i="3"/>
  <c r="Q13" i="3"/>
  <c r="P20" i="3"/>
  <c r="P4" i="3"/>
  <c r="O11" i="3"/>
  <c r="O19" i="3"/>
  <c r="M20" i="3"/>
  <c r="M4" i="3"/>
  <c r="M14" i="3"/>
  <c r="Q20" i="3"/>
  <c r="Q5" i="3"/>
  <c r="M12" i="3"/>
  <c r="Q22" i="3"/>
  <c r="O28" i="3"/>
  <c r="O16" i="3"/>
  <c r="Q24" i="3"/>
  <c r="P31" i="3"/>
  <c r="M24" i="3"/>
  <c r="N18" i="3"/>
  <c r="P26" i="3"/>
  <c r="M31" i="3"/>
  <c r="Q14" i="3"/>
  <c r="P19" i="3"/>
  <c r="N4" i="3"/>
  <c r="N12" i="3"/>
  <c r="N20" i="3"/>
  <c r="M19" i="3"/>
  <c r="N26" i="3"/>
  <c r="N14" i="3"/>
  <c r="M26" i="3"/>
  <c r="O14" i="3"/>
  <c r="N27" i="3"/>
  <c r="M13" i="3"/>
  <c r="Q21" i="3"/>
  <c r="Q29" i="3"/>
  <c r="N8" i="3"/>
  <c r="Q23" i="3"/>
  <c r="Q31" i="3"/>
  <c r="N9" i="3"/>
  <c r="O29" i="3"/>
  <c r="O9" i="3"/>
  <c r="P7" i="3"/>
  <c r="P25" i="3"/>
  <c r="M30" i="3"/>
  <c r="Q15" i="3"/>
  <c r="P18" i="3"/>
  <c r="O4" i="3"/>
  <c r="O12" i="3"/>
  <c r="O20" i="3"/>
  <c r="M18" i="3"/>
  <c r="Q18" i="3"/>
  <c r="M15" i="3"/>
  <c r="P14" i="3"/>
  <c r="N7" i="3"/>
  <c r="O23" i="3"/>
  <c r="M11" i="3"/>
  <c r="M10" i="3"/>
  <c r="M25" i="3"/>
  <c r="N10" i="3"/>
  <c r="N25" i="3"/>
  <c r="M29" i="3"/>
  <c r="Q16" i="3"/>
  <c r="P17" i="3"/>
  <c r="N5" i="3"/>
  <c r="N13" i="3"/>
  <c r="N21" i="3"/>
  <c r="M17" i="3"/>
  <c r="M27" i="3"/>
  <c r="N6" i="3"/>
  <c r="O26" i="3"/>
  <c r="O6" i="3"/>
  <c r="Q4" i="3"/>
  <c r="N15" i="3"/>
  <c r="O27" i="3"/>
  <c r="O7" i="3"/>
  <c r="Q6" i="3"/>
  <c r="N16" i="3"/>
  <c r="Q7" i="3"/>
  <c r="O8" i="3"/>
  <c r="Q8" i="3"/>
  <c r="M9" i="3"/>
  <c r="P24" i="3"/>
  <c r="Q10" i="3"/>
  <c r="M7" i="3"/>
  <c r="O25" i="3"/>
  <c r="M28" i="3"/>
  <c r="Q17" i="3"/>
  <c r="P16" i="3"/>
  <c r="O5" i="3"/>
  <c r="O13" i="3"/>
  <c r="O21" i="3"/>
  <c r="M16" i="3"/>
  <c r="Q25" i="3"/>
  <c r="P15" i="3"/>
  <c r="N22" i="3"/>
  <c r="Q26" i="3"/>
  <c r="Q19" i="3"/>
  <c r="O22" i="3"/>
  <c r="Q27" i="3"/>
  <c r="P13" i="3"/>
  <c r="N23" i="3"/>
  <c r="Q28" i="3"/>
  <c r="P12" i="3"/>
  <c r="O15" i="3"/>
  <c r="N28" i="3"/>
  <c r="P11" i="3"/>
  <c r="N24" i="3"/>
  <c r="Q30" i="3"/>
  <c r="P10" i="3"/>
  <c r="O24" i="3"/>
  <c r="N29" i="3"/>
  <c r="P9" i="3"/>
  <c r="N17" i="3"/>
  <c r="Q9" i="3"/>
  <c r="P8" i="3"/>
  <c r="O17" i="3"/>
  <c r="P23" i="3"/>
  <c r="M23" i="3"/>
</calcChain>
</file>

<file path=xl/sharedStrings.xml><?xml version="1.0" encoding="utf-8"?>
<sst xmlns="http://schemas.openxmlformats.org/spreadsheetml/2006/main" count="618" uniqueCount="99">
  <si>
    <t>Brazil</t>
  </si>
  <si>
    <t>Cambodia</t>
  </si>
  <si>
    <t>Colombia</t>
  </si>
  <si>
    <t>India</t>
  </si>
  <si>
    <t>Madagascar</t>
  </si>
  <si>
    <t>Mexico</t>
  </si>
  <si>
    <t>Myanmar</t>
  </si>
  <si>
    <t>Thailand</t>
  </si>
  <si>
    <t>Peru</t>
  </si>
  <si>
    <t>Indonesia</t>
  </si>
  <si>
    <t>Papua New Guinea</t>
  </si>
  <si>
    <t>Bangladesh</t>
  </si>
  <si>
    <t>Vietnam</t>
  </si>
  <si>
    <t>Malaysia</t>
  </si>
  <si>
    <t>China</t>
  </si>
  <si>
    <t>Bhutan</t>
  </si>
  <si>
    <t>Ethiopia</t>
  </si>
  <si>
    <t>Iran</t>
  </si>
  <si>
    <t>Sudan</t>
  </si>
  <si>
    <t>Philippines</t>
  </si>
  <si>
    <t>Afghanistan</t>
  </si>
  <si>
    <t>untypeable</t>
  </si>
  <si>
    <t>snp_sets</t>
  </si>
  <si>
    <t>partition</t>
  </si>
  <si>
    <t>r_type</t>
  </si>
  <si>
    <t>228107, 213179, 213148, 39967, 213309</t>
  </si>
  <si>
    <t>training</t>
  </si>
  <si>
    <t>mcc_multi_country</t>
  </si>
  <si>
    <t>validation</t>
  </si>
  <si>
    <t>all</t>
  </si>
  <si>
    <t>91113, 213179, 213507, 213300, 58712</t>
  </si>
  <si>
    <t>213169, 40003, 58692, 137952, 134855</t>
  </si>
  <si>
    <t>228502, 213101, 172008, 39967, 213309</t>
  </si>
  <si>
    <t>228521, 213101, 172008, 39967, 213309</t>
  </si>
  <si>
    <t>109747, 213179, 213507, 58717, 47157</t>
  </si>
  <si>
    <t>110396, 40003, 58692, 137952, 134855</t>
  </si>
  <si>
    <t>25697, 213179, 213148, 39967, 213309</t>
  </si>
  <si>
    <t>39971, 213179, 172008, 58717, 195481</t>
  </si>
  <si>
    <t>62189, 40003, 58692, 137952, 134855</t>
  </si>
  <si>
    <t>109164, 213179, 213148, 39967, 213309</t>
  </si>
  <si>
    <t>209745, 213179, 213507, 58717, 47157</t>
  </si>
  <si>
    <t>213101, 116762, 172008, 39967, 213309</t>
  </si>
  <si>
    <t>215182, 213179, 161095, 58717, 83049</t>
  </si>
  <si>
    <t>62192, 213179, 168077, 58692, 134855</t>
  </si>
  <si>
    <t>213189, 213148, 59206, 151767, 171151</t>
  </si>
  <si>
    <t>213164, 213148, 59206, 151767, 171151</t>
  </si>
  <si>
    <t>40003, 116762, 172008, 39967, 83975</t>
  </si>
  <si>
    <t>25684, 213069, 211286, 39967, 47157</t>
  </si>
  <si>
    <t>25680, 213069, 211286, 39967, 47157</t>
  </si>
  <si>
    <t>195481, 128947, 77862, 115453, 25719</t>
  </si>
  <si>
    <t>simpson_group_country</t>
  </si>
  <si>
    <t>113828, 16358, 185704, 96699, 158687</t>
  </si>
  <si>
    <t>219064, 78786, 221827, 10740, 85259</t>
  </si>
  <si>
    <t>4665, 152784, 139224, 87268, 105886</t>
  </si>
  <si>
    <t>12019, 96699, 25717, 82721, 164799</t>
  </si>
  <si>
    <t>14050, 136971, 25717, 97081, 3420</t>
  </si>
  <si>
    <t>152784, 96699, 220357, 6500, 20068</t>
  </si>
  <si>
    <t>177044, 16358, 138649, 74, 140321</t>
  </si>
  <si>
    <t>221827, 183416, 117398, 118909, 213148</t>
  </si>
  <si>
    <t>223922, 136971, 165695, 18150, 134068</t>
  </si>
  <si>
    <t>183416, 128947, 73, 108245, 165543</t>
  </si>
  <si>
    <t>224524, 63745, 188390, 25719, 115601</t>
  </si>
  <si>
    <t>16358, 212296, 78153, 74, 37275</t>
  </si>
  <si>
    <t>25717, 136971, 218796, 21154, 214808</t>
  </si>
  <si>
    <t>47157, 10656, 143219, 183417, 51663</t>
  </si>
  <si>
    <t>78786, 136971, 10656, 37275, 40879</t>
  </si>
  <si>
    <t>81361, 10684, 98517, 134068, 19788</t>
  </si>
  <si>
    <t>96010, 96699, 161095, 185703, 15978</t>
  </si>
  <si>
    <t>96344, 63745, 37275, 215346, 31129</t>
  </si>
  <si>
    <t>97356, 26717, 185703, 199836, 208480</t>
  </si>
  <si>
    <t>10740, 178141, 63076, 29397, 112024</t>
  </si>
  <si>
    <t>simpson</t>
  </si>
  <si>
    <t>136, 204941, 178141, 81671, 15227</t>
  </si>
  <si>
    <t>13849, 170540, 15227, 202244, 16581</t>
  </si>
  <si>
    <t>15227, 18289, 75810, 112024, 178141</t>
  </si>
  <si>
    <t>18289, 75810, 112024, 178141, 3537</t>
  </si>
  <si>
    <t>48513, 213507, 178141, 117398, 3537</t>
  </si>
  <si>
    <t>170540, 178141, 188989, 112024, 117398</t>
  </si>
  <si>
    <t>178141, 214343, 56768, 81671, 63076</t>
  </si>
  <si>
    <t>75810, 113784, 51663, 198590, 108244</t>
  </si>
  <si>
    <t>76902, 167329, 112024, 173101, 30408</t>
  </si>
  <si>
    <t>204941, 220060, 63076, 81671, 51663</t>
  </si>
  <si>
    <t>112024, 161624, 63076, 190517, 3537</t>
  </si>
  <si>
    <t>213507, 161624, 220060, 16581, 19883</t>
  </si>
  <si>
    <t>102370, 25113, 161624, 16581, 51663</t>
  </si>
  <si>
    <t>113784, 161624, 19883, 51663, 16581</t>
  </si>
  <si>
    <t>161624, 214343, 16581, 19883, 164093</t>
  </si>
  <si>
    <t>214343, 56768, 188822, 16581, 217748</t>
  </si>
  <si>
    <t>145043, 139182, 19285, 51663, 3537</t>
  </si>
  <si>
    <t>167877, 139182, 86312, 128731, 51663</t>
  </si>
  <si>
    <t>158218, 19883, 202244, 16581, 220060</t>
  </si>
  <si>
    <t>key</t>
  </si>
  <si>
    <t>min</t>
  </si>
  <si>
    <t>average</t>
  </si>
  <si>
    <t xml:space="preserve">count &gt;0 </t>
  </si>
  <si>
    <t>Metric</t>
  </si>
  <si>
    <t>SNP sets:</t>
  </si>
  <si>
    <t>Training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</si>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</sst>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1"/>
  <sheetViews>
    <sheetView topLeftCell="I1" workbookViewId="0">
      <selection activeCell="B2" sqref="B2:Z181"/>
    </sheetView>
  </sheetViews>
  <sheetFormatPr defaultRowHeight="15" x14ac:dyDescent="0.25"/>
  <cols>
    <col min="26" max="26" width="19.7109375" customWidth="1"/>
  </cols>
  <sheetData>
    <row r="1" spans="1:29" x14ac:dyDescent="0.2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92</v>
      </c>
      <c r="AB1" t="s">
        <v>93</v>
      </c>
      <c r="AC1" t="s">
        <v>94</v>
      </c>
    </row>
    <row r="2" spans="1:29" x14ac:dyDescent="0.25">
      <c r="A2" s="1" t="str">
        <f>Z2&amp;Y2&amp;X2</f>
        <v>mcc_multi_countrytraining228107, 213179, 213148, 39967, 213309</v>
      </c>
      <c r="B2">
        <v>0</v>
      </c>
      <c r="C2">
        <v>0.71276441997482598</v>
      </c>
      <c r="D2">
        <v>0.53305796828734697</v>
      </c>
      <c r="E2">
        <v>0</v>
      </c>
      <c r="F2">
        <v>0</v>
      </c>
      <c r="G2">
        <v>0</v>
      </c>
      <c r="H2">
        <v>0</v>
      </c>
      <c r="I2">
        <v>0.92382225569987897</v>
      </c>
      <c r="J2">
        <v>0</v>
      </c>
      <c r="K2">
        <v>0.89241273023649503</v>
      </c>
      <c r="L2">
        <v>0</v>
      </c>
      <c r="M2">
        <v>0</v>
      </c>
      <c r="N2">
        <v>0.488682381071951</v>
      </c>
      <c r="O2">
        <v>0.90215961957447499</v>
      </c>
      <c r="P2">
        <v>0.72845619043154997</v>
      </c>
      <c r="Q2">
        <v>0.219244468145154</v>
      </c>
      <c r="R2">
        <v>0.84242776341591696</v>
      </c>
      <c r="S2">
        <v>0</v>
      </c>
      <c r="T2">
        <v>0</v>
      </c>
      <c r="U2">
        <v>0</v>
      </c>
      <c r="V2">
        <v>0.86411050049927596</v>
      </c>
      <c r="W2">
        <v>0</v>
      </c>
      <c r="X2" t="s">
        <v>25</v>
      </c>
      <c r="Y2" t="s">
        <v>26</v>
      </c>
      <c r="Z2" t="s">
        <v>27</v>
      </c>
      <c r="AA2" s="1">
        <f>MIN(B2:V2)</f>
        <v>0</v>
      </c>
      <c r="AB2" s="1">
        <f>AVERAGE(B2:V2)</f>
        <v>0.33843515701604143</v>
      </c>
      <c r="AC2" s="1">
        <f>COUNTIF(B2:V2,"&gt;0")</f>
        <v>10</v>
      </c>
    </row>
    <row r="3" spans="1:29" x14ac:dyDescent="0.25">
      <c r="A3" t="str">
        <f>Z3&amp;Y3&amp;X3</f>
        <v>mcc_multi_countryvalidation228107, 213179, 213148, 39967, 213309</v>
      </c>
      <c r="B3">
        <v>0</v>
      </c>
      <c r="C3">
        <v>0.535871239551306</v>
      </c>
      <c r="D3">
        <v>0.20238340089772699</v>
      </c>
      <c r="I3">
        <v>0.67003952190485705</v>
      </c>
      <c r="J3">
        <v>0</v>
      </c>
      <c r="N3">
        <v>0.42335470816435999</v>
      </c>
      <c r="R3">
        <v>0.41785544701861399</v>
      </c>
      <c r="W3">
        <v>0</v>
      </c>
      <c r="X3" t="s">
        <v>25</v>
      </c>
      <c r="Y3" t="s">
        <v>28</v>
      </c>
      <c r="Z3" t="s">
        <v>27</v>
      </c>
      <c r="AA3">
        <f>MIN(B3:V3)</f>
        <v>0</v>
      </c>
      <c r="AB3">
        <f>AVERAGE(B3:V3)</f>
        <v>0.32135775964812346</v>
      </c>
      <c r="AC3">
        <f>COUNTIF(B3:V3,"&gt;0")</f>
        <v>5</v>
      </c>
    </row>
    <row r="4" spans="1:29" x14ac:dyDescent="0.25">
      <c r="A4" t="str">
        <f>Z4&amp;Y4&amp;X4</f>
        <v>mcc_multi_countryall228107, 213179, 213148, 39967, 213309</v>
      </c>
      <c r="B4">
        <v>0</v>
      </c>
      <c r="C4">
        <v>0.690001580967185</v>
      </c>
      <c r="D4">
        <v>0.50445795139267602</v>
      </c>
      <c r="E4">
        <v>0</v>
      </c>
      <c r="F4">
        <v>0</v>
      </c>
      <c r="G4">
        <v>0</v>
      </c>
      <c r="H4">
        <v>0</v>
      </c>
      <c r="I4">
        <v>0.90070036836876</v>
      </c>
      <c r="J4">
        <v>0</v>
      </c>
      <c r="K4">
        <v>0.89774092952505702</v>
      </c>
      <c r="L4">
        <v>0</v>
      </c>
      <c r="M4">
        <v>0</v>
      </c>
      <c r="N4">
        <v>0.47957667005310001</v>
      </c>
      <c r="O4">
        <v>0.89031695260249999</v>
      </c>
      <c r="P4">
        <v>0.72873888059728598</v>
      </c>
      <c r="Q4">
        <v>0.19998954805160701</v>
      </c>
      <c r="R4">
        <v>0.72071867011020696</v>
      </c>
      <c r="S4">
        <v>0</v>
      </c>
      <c r="T4">
        <v>0</v>
      </c>
      <c r="U4">
        <v>0</v>
      </c>
      <c r="V4">
        <v>0.81159276930992896</v>
      </c>
      <c r="W4">
        <v>0</v>
      </c>
      <c r="X4" t="s">
        <v>25</v>
      </c>
      <c r="Y4" t="s">
        <v>29</v>
      </c>
      <c r="Z4" t="s">
        <v>27</v>
      </c>
      <c r="AA4">
        <f>MIN(B4:V4)</f>
        <v>0</v>
      </c>
      <c r="AB4">
        <f>AVERAGE(B4:V4)</f>
        <v>0.32494449147515747</v>
      </c>
      <c r="AC4">
        <f>COUNTIF(B4:V4,"&gt;0")</f>
        <v>10</v>
      </c>
    </row>
    <row r="5" spans="1:29" x14ac:dyDescent="0.25">
      <c r="A5" s="1" t="str">
        <f>Z5&amp;Y5&amp;X5</f>
        <v>mcc_multi_countrytraining91113, 213179, 213507, 213300, 58712</v>
      </c>
      <c r="B5">
        <v>0</v>
      </c>
      <c r="C5">
        <v>0.72885679343341503</v>
      </c>
      <c r="D5">
        <v>0.76400595726644105</v>
      </c>
      <c r="E5">
        <v>0.458529288938749</v>
      </c>
      <c r="F5">
        <v>0</v>
      </c>
      <c r="G5">
        <v>0.96762813579580598</v>
      </c>
      <c r="H5">
        <v>0</v>
      </c>
      <c r="I5">
        <v>0.93605236316121998</v>
      </c>
      <c r="J5">
        <v>0</v>
      </c>
      <c r="K5">
        <v>0.92250350198086895</v>
      </c>
      <c r="L5">
        <v>0.61563460372364198</v>
      </c>
      <c r="M5">
        <v>0</v>
      </c>
      <c r="N5">
        <v>0.141993162310903</v>
      </c>
      <c r="O5">
        <v>0.88948060031814002</v>
      </c>
      <c r="P5">
        <v>0</v>
      </c>
      <c r="Q5">
        <v>0.35133285508267098</v>
      </c>
      <c r="R5">
        <v>0.95555041119643902</v>
      </c>
      <c r="S5">
        <v>0</v>
      </c>
      <c r="T5">
        <v>0</v>
      </c>
      <c r="U5">
        <v>0</v>
      </c>
      <c r="V5">
        <v>0.56190028843267403</v>
      </c>
      <c r="W5">
        <v>0</v>
      </c>
      <c r="X5" t="s">
        <v>30</v>
      </c>
      <c r="Y5" t="s">
        <v>26</v>
      </c>
      <c r="Z5" t="s">
        <v>27</v>
      </c>
      <c r="AA5" s="1">
        <f>MIN(B5:V5)</f>
        <v>0</v>
      </c>
      <c r="AB5" s="1">
        <f>AVERAGE(B5:V5)</f>
        <v>0.3949270457924271</v>
      </c>
      <c r="AC5" s="1">
        <f>COUNTIF(B5:V5,"&gt;0")</f>
        <v>12</v>
      </c>
    </row>
    <row r="6" spans="1:29" x14ac:dyDescent="0.25">
      <c r="A6" t="str">
        <f>Z6&amp;Y6&amp;X6</f>
        <v>mcc_multi_countryvalidation91113, 213179, 213507, 213300, 58712</v>
      </c>
      <c r="B6">
        <v>0</v>
      </c>
      <c r="C6">
        <v>0.62006652348389402</v>
      </c>
      <c r="D6">
        <v>0.27735009811200201</v>
      </c>
      <c r="I6">
        <v>0.80719290130568</v>
      </c>
      <c r="J6">
        <v>0</v>
      </c>
      <c r="N6">
        <v>-3.8329089686222499E-2</v>
      </c>
      <c r="R6">
        <v>0.83346055008586895</v>
      </c>
      <c r="W6">
        <v>0</v>
      </c>
      <c r="X6" t="s">
        <v>30</v>
      </c>
      <c r="Y6" t="s">
        <v>28</v>
      </c>
      <c r="Z6" t="s">
        <v>27</v>
      </c>
      <c r="AA6">
        <f>MIN(B6:V6)</f>
        <v>-3.8329089686222499E-2</v>
      </c>
      <c r="AB6">
        <f>AVERAGE(B6:V6)</f>
        <v>0.35710585475731754</v>
      </c>
      <c r="AC6">
        <f>COUNTIF(B6:V6,"&gt;0")</f>
        <v>4</v>
      </c>
    </row>
    <row r="7" spans="1:29" x14ac:dyDescent="0.25">
      <c r="A7" t="str">
        <f>Z7&amp;Y7&amp;X7</f>
        <v>mcc_multi_countryall91113, 213179, 213507, 213300, 58712</v>
      </c>
      <c r="B7">
        <v>0</v>
      </c>
      <c r="C7">
        <v>0.72712701048916895</v>
      </c>
      <c r="D7">
        <v>0.71860887936069895</v>
      </c>
      <c r="E7">
        <v>0.39610664333373302</v>
      </c>
      <c r="F7">
        <v>0</v>
      </c>
      <c r="G7">
        <v>0.91139418904011504</v>
      </c>
      <c r="H7">
        <v>0</v>
      </c>
      <c r="I7">
        <v>0.92441367986355605</v>
      </c>
      <c r="J7">
        <v>0</v>
      </c>
      <c r="K7">
        <v>0.92650392838640006</v>
      </c>
      <c r="L7">
        <v>0.61716899677862103</v>
      </c>
      <c r="M7">
        <v>0</v>
      </c>
      <c r="N7">
        <v>9.5674490827710706E-2</v>
      </c>
      <c r="O7">
        <v>0.89031695260249999</v>
      </c>
      <c r="P7">
        <v>0</v>
      </c>
      <c r="Q7">
        <v>0.219913802465449</v>
      </c>
      <c r="R7">
        <v>0.91572685083574301</v>
      </c>
      <c r="S7">
        <v>0</v>
      </c>
      <c r="T7">
        <v>0</v>
      </c>
      <c r="U7">
        <v>0</v>
      </c>
      <c r="V7">
        <v>0.51878570313708094</v>
      </c>
      <c r="W7">
        <v>0</v>
      </c>
      <c r="X7" t="s">
        <v>30</v>
      </c>
      <c r="Y7" t="s">
        <v>29</v>
      </c>
      <c r="Z7" t="s">
        <v>27</v>
      </c>
      <c r="AA7">
        <f>MIN(B7:V7)</f>
        <v>0</v>
      </c>
      <c r="AB7">
        <f>AVERAGE(B7:V7)</f>
        <v>0.37436862510098939</v>
      </c>
      <c r="AC7">
        <f>COUNTIF(B7:V7,"&gt;0")</f>
        <v>12</v>
      </c>
    </row>
    <row r="8" spans="1:29" x14ac:dyDescent="0.25">
      <c r="A8" t="str">
        <f>Z8&amp;Y8&amp;X8</f>
        <v>mcc_multi_countrytraining213169, 40003, 58692, 137952, 134855</v>
      </c>
      <c r="B8">
        <v>0</v>
      </c>
      <c r="C8">
        <v>0.46903752383981401</v>
      </c>
      <c r="D8">
        <v>0.95967758188257002</v>
      </c>
      <c r="E8">
        <v>0</v>
      </c>
      <c r="F8">
        <v>0</v>
      </c>
      <c r="G8">
        <v>0.57370304210502798</v>
      </c>
      <c r="H8">
        <v>0</v>
      </c>
      <c r="I8">
        <v>0.84913352475641402</v>
      </c>
      <c r="J8">
        <v>0.87462752197163096</v>
      </c>
      <c r="K8">
        <v>0.86644980497550805</v>
      </c>
      <c r="L8">
        <v>0</v>
      </c>
      <c r="M8">
        <v>0</v>
      </c>
      <c r="N8">
        <v>0</v>
      </c>
      <c r="O8">
        <v>0</v>
      </c>
      <c r="P8">
        <v>0</v>
      </c>
      <c r="Q8">
        <v>0.28559066725590998</v>
      </c>
      <c r="R8">
        <v>0</v>
      </c>
      <c r="S8">
        <v>0</v>
      </c>
      <c r="T8">
        <v>0</v>
      </c>
      <c r="U8">
        <v>0</v>
      </c>
      <c r="V8">
        <v>0.81663656085163405</v>
      </c>
      <c r="W8">
        <v>0</v>
      </c>
      <c r="X8" t="s">
        <v>31</v>
      </c>
      <c r="Y8" t="s">
        <v>26</v>
      </c>
      <c r="Z8" t="s">
        <v>27</v>
      </c>
      <c r="AA8">
        <f>MIN(B8:V8)</f>
        <v>0</v>
      </c>
      <c r="AB8">
        <f>AVERAGE(B8:V8)</f>
        <v>0.27118362988754807</v>
      </c>
      <c r="AC8">
        <f>COUNTIF(B8:V8,"&gt;0")</f>
        <v>8</v>
      </c>
    </row>
    <row r="9" spans="1:29" x14ac:dyDescent="0.25">
      <c r="A9" t="str">
        <f>Z9&amp;Y9&amp;X9</f>
        <v>mcc_multi_countryvalidation213169, 40003, 58692, 137952, 134855</v>
      </c>
      <c r="B9">
        <v>0</v>
      </c>
      <c r="C9">
        <v>0.52387263585099297</v>
      </c>
      <c r="D9">
        <v>0.57321150421616596</v>
      </c>
      <c r="I9">
        <v>0.85612764553782905</v>
      </c>
      <c r="J9">
        <v>0.772856533608962</v>
      </c>
      <c r="N9">
        <v>0</v>
      </c>
      <c r="R9">
        <v>0</v>
      </c>
      <c r="W9">
        <v>3</v>
      </c>
      <c r="X9" t="s">
        <v>31</v>
      </c>
      <c r="Y9" t="s">
        <v>28</v>
      </c>
      <c r="Z9" t="s">
        <v>27</v>
      </c>
      <c r="AA9">
        <f>MIN(B9:V9)</f>
        <v>0</v>
      </c>
      <c r="AB9">
        <f>AVERAGE(B9:V9)</f>
        <v>0.38943833131627859</v>
      </c>
      <c r="AC9">
        <f>COUNTIF(B9:V9,"&gt;0")</f>
        <v>4</v>
      </c>
    </row>
    <row r="10" spans="1:29" x14ac:dyDescent="0.25">
      <c r="A10" t="str">
        <f>Z10&amp;Y10&amp;X10</f>
        <v>mcc_multi_countryall213169, 40003, 58692, 137952, 134855</v>
      </c>
      <c r="B10">
        <v>0</v>
      </c>
      <c r="C10">
        <v>0.50589894767582</v>
      </c>
      <c r="D10">
        <v>0.94270786740161905</v>
      </c>
      <c r="E10">
        <v>0</v>
      </c>
      <c r="F10">
        <v>0</v>
      </c>
      <c r="G10">
        <v>0.57425453497968704</v>
      </c>
      <c r="H10">
        <v>0</v>
      </c>
      <c r="I10">
        <v>0.85003026801516901</v>
      </c>
      <c r="J10">
        <v>0.84554556836667705</v>
      </c>
      <c r="K10">
        <v>0.87233833898119695</v>
      </c>
      <c r="L10">
        <v>0</v>
      </c>
      <c r="M10">
        <v>0</v>
      </c>
      <c r="N10">
        <v>0</v>
      </c>
      <c r="O10">
        <v>0</v>
      </c>
      <c r="P10">
        <v>0</v>
      </c>
      <c r="Q10">
        <v>0.28605505935438102</v>
      </c>
      <c r="R10">
        <v>0</v>
      </c>
      <c r="S10">
        <v>0</v>
      </c>
      <c r="T10">
        <v>0</v>
      </c>
      <c r="U10">
        <v>0</v>
      </c>
      <c r="V10">
        <v>0.79326794820601998</v>
      </c>
      <c r="W10">
        <v>3</v>
      </c>
      <c r="X10" t="s">
        <v>31</v>
      </c>
      <c r="Y10" t="s">
        <v>29</v>
      </c>
      <c r="Z10" t="s">
        <v>27</v>
      </c>
      <c r="AA10">
        <f>MIN(B10:V10)</f>
        <v>0</v>
      </c>
      <c r="AB10">
        <f>AVERAGE(B10:V10)</f>
        <v>0.27000469204669381</v>
      </c>
      <c r="AC10">
        <f>COUNTIF(B10:V10,"&gt;0")</f>
        <v>8</v>
      </c>
    </row>
    <row r="11" spans="1:29" x14ac:dyDescent="0.25">
      <c r="A11" t="str">
        <f>Z11&amp;Y11&amp;X11</f>
        <v>mcc_multi_countrytraining228502, 213101, 172008, 39967, 213309</v>
      </c>
      <c r="B11">
        <v>0</v>
      </c>
      <c r="C11">
        <v>0.657141055289441</v>
      </c>
      <c r="D11">
        <v>0.49698691598425998</v>
      </c>
      <c r="E11">
        <v>0</v>
      </c>
      <c r="F11">
        <v>0</v>
      </c>
      <c r="G11">
        <v>0</v>
      </c>
      <c r="H11">
        <v>0</v>
      </c>
      <c r="I11">
        <v>0.90198369670836398</v>
      </c>
      <c r="J11">
        <v>0</v>
      </c>
      <c r="K11">
        <v>0.93667660259603402</v>
      </c>
      <c r="L11">
        <v>0</v>
      </c>
      <c r="M11">
        <v>0</v>
      </c>
      <c r="N11">
        <v>0.41111523096340102</v>
      </c>
      <c r="O11">
        <v>0.91429561925771097</v>
      </c>
      <c r="P11">
        <v>0.67377924926710198</v>
      </c>
      <c r="Q11">
        <v>0</v>
      </c>
      <c r="R11">
        <v>0.75343331739757102</v>
      </c>
      <c r="S11">
        <v>0</v>
      </c>
      <c r="T11">
        <v>0</v>
      </c>
      <c r="U11">
        <v>0</v>
      </c>
      <c r="V11">
        <v>0.83028954075495398</v>
      </c>
      <c r="W11">
        <v>0</v>
      </c>
      <c r="X11" t="s">
        <v>32</v>
      </c>
      <c r="Y11" t="s">
        <v>26</v>
      </c>
      <c r="Z11" t="s">
        <v>27</v>
      </c>
      <c r="AA11">
        <f>MIN(B11:V11)</f>
        <v>0</v>
      </c>
      <c r="AB11">
        <f>AVERAGE(B11:V11)</f>
        <v>0.3131286299151827</v>
      </c>
      <c r="AC11">
        <f>COUNTIF(B11:V11,"&gt;0")</f>
        <v>9</v>
      </c>
    </row>
    <row r="12" spans="1:29" x14ac:dyDescent="0.25">
      <c r="A12" t="str">
        <f>Z12&amp;Y12&amp;X12</f>
        <v>mcc_multi_countryvalidation228502, 213101, 172008, 39967, 213309</v>
      </c>
      <c r="B12">
        <v>0</v>
      </c>
      <c r="C12">
        <v>0.49251223627543</v>
      </c>
      <c r="D12">
        <v>0.12816175338243399</v>
      </c>
      <c r="I12">
        <v>0.752548979355943</v>
      </c>
      <c r="J12">
        <v>0</v>
      </c>
      <c r="N12">
        <v>0.46783931425779801</v>
      </c>
      <c r="R12">
        <v>0.27322953332348798</v>
      </c>
      <c r="W12">
        <v>0</v>
      </c>
      <c r="X12" t="s">
        <v>32</v>
      </c>
      <c r="Y12" t="s">
        <v>28</v>
      </c>
      <c r="Z12" t="s">
        <v>27</v>
      </c>
      <c r="AA12">
        <f>MIN(B12:V12)</f>
        <v>0</v>
      </c>
      <c r="AB12">
        <f>AVERAGE(B12:V12)</f>
        <v>0.30204168808501336</v>
      </c>
      <c r="AC12">
        <f>COUNTIF(B12:V12,"&gt;0")</f>
        <v>5</v>
      </c>
    </row>
    <row r="13" spans="1:29" x14ac:dyDescent="0.25">
      <c r="A13" t="str">
        <f>Z13&amp;Y13&amp;X13</f>
        <v>mcc_multi_countryall228502, 213101, 172008, 39967, 213309</v>
      </c>
      <c r="B13">
        <v>0</v>
      </c>
      <c r="C13">
        <v>0.62944434551613104</v>
      </c>
      <c r="D13">
        <v>0.44266408676970498</v>
      </c>
      <c r="E13">
        <v>0</v>
      </c>
      <c r="F13">
        <v>0</v>
      </c>
      <c r="G13">
        <v>0</v>
      </c>
      <c r="H13">
        <v>0</v>
      </c>
      <c r="I13">
        <v>0.88883899409342304</v>
      </c>
      <c r="J13">
        <v>0</v>
      </c>
      <c r="K13">
        <v>0.94003122095954605</v>
      </c>
      <c r="L13">
        <v>0</v>
      </c>
      <c r="M13">
        <v>0</v>
      </c>
      <c r="N13">
        <v>0.43905616560701699</v>
      </c>
      <c r="O13">
        <v>0.91489675278952398</v>
      </c>
      <c r="P13">
        <v>0.67413943406304599</v>
      </c>
      <c r="Q13">
        <v>0</v>
      </c>
      <c r="R13">
        <v>0.61494383389271101</v>
      </c>
      <c r="S13">
        <v>0</v>
      </c>
      <c r="T13">
        <v>0</v>
      </c>
      <c r="U13">
        <v>0</v>
      </c>
      <c r="V13">
        <v>0.78142605672437204</v>
      </c>
      <c r="W13">
        <v>0</v>
      </c>
      <c r="X13" t="s">
        <v>32</v>
      </c>
      <c r="Y13" t="s">
        <v>29</v>
      </c>
      <c r="Z13" t="s">
        <v>27</v>
      </c>
      <c r="AA13">
        <f>MIN(B13:V13)</f>
        <v>0</v>
      </c>
      <c r="AB13">
        <f>AVERAGE(B13:V13)</f>
        <v>0.3012114709721655</v>
      </c>
      <c r="AC13">
        <f>COUNTIF(B13:V13,"&gt;0")</f>
        <v>9</v>
      </c>
    </row>
    <row r="14" spans="1:29" x14ac:dyDescent="0.25">
      <c r="A14" t="str">
        <f>Z14&amp;Y14&amp;X14</f>
        <v>mcc_multi_countrytraining228521, 213101, 172008, 39967, 213309</v>
      </c>
      <c r="B14">
        <v>0</v>
      </c>
      <c r="C14">
        <v>0.66672610368215901</v>
      </c>
      <c r="D14">
        <v>0.49513754612057798</v>
      </c>
      <c r="E14">
        <v>0</v>
      </c>
      <c r="F14">
        <v>0</v>
      </c>
      <c r="G14">
        <v>0</v>
      </c>
      <c r="H14">
        <v>0</v>
      </c>
      <c r="I14">
        <v>0.90198369670836398</v>
      </c>
      <c r="J14">
        <v>0</v>
      </c>
      <c r="K14">
        <v>0.92394711770031102</v>
      </c>
      <c r="L14">
        <v>0</v>
      </c>
      <c r="M14">
        <v>0</v>
      </c>
      <c r="N14">
        <v>0.394998953028186</v>
      </c>
      <c r="O14">
        <v>0.87417726180894695</v>
      </c>
      <c r="P14">
        <v>0.67377924926710198</v>
      </c>
      <c r="Q14">
        <v>0</v>
      </c>
      <c r="R14">
        <v>0.76118719393961898</v>
      </c>
      <c r="S14">
        <v>0</v>
      </c>
      <c r="T14">
        <v>0</v>
      </c>
      <c r="U14">
        <v>0</v>
      </c>
      <c r="V14">
        <v>0.83028954075495398</v>
      </c>
      <c r="W14">
        <v>0</v>
      </c>
      <c r="X14" t="s">
        <v>33</v>
      </c>
      <c r="Y14" t="s">
        <v>26</v>
      </c>
      <c r="Z14" t="s">
        <v>27</v>
      </c>
      <c r="AA14">
        <f>MIN(B14:V14)</f>
        <v>0</v>
      </c>
      <c r="AB14">
        <f>AVERAGE(B14:V14)</f>
        <v>0.31058222204810565</v>
      </c>
      <c r="AC14">
        <f>COUNTIF(B14:V14,"&gt;0")</f>
        <v>9</v>
      </c>
    </row>
    <row r="15" spans="1:29" x14ac:dyDescent="0.25">
      <c r="A15" t="str">
        <f>Z15&amp;Y15&amp;X15</f>
        <v>mcc_multi_countryvalidation228521, 213101, 172008, 39967, 213309</v>
      </c>
      <c r="B15">
        <v>0</v>
      </c>
      <c r="C15">
        <v>0.51001488257007699</v>
      </c>
      <c r="D15">
        <v>0.130318904933203</v>
      </c>
      <c r="I15">
        <v>0.752548979355943</v>
      </c>
      <c r="J15">
        <v>0</v>
      </c>
      <c r="N15">
        <v>0.46783931425779801</v>
      </c>
      <c r="R15">
        <v>0.27322953332348798</v>
      </c>
      <c r="W15">
        <v>0</v>
      </c>
      <c r="X15" t="s">
        <v>33</v>
      </c>
      <c r="Y15" t="s">
        <v>28</v>
      </c>
      <c r="Z15" t="s">
        <v>27</v>
      </c>
      <c r="AA15">
        <f>MIN(B15:V15)</f>
        <v>0</v>
      </c>
      <c r="AB15">
        <f>AVERAGE(B15:V15)</f>
        <v>0.3048502306343584</v>
      </c>
      <c r="AC15">
        <f>COUNTIF(B15:V15,"&gt;0")</f>
        <v>5</v>
      </c>
    </row>
    <row r="16" spans="1:29" x14ac:dyDescent="0.25">
      <c r="A16" t="str">
        <f>Z16&amp;Y16&amp;X16</f>
        <v>mcc_multi_countryall228521, 213101, 172008, 39967, 213309</v>
      </c>
      <c r="B16">
        <v>0</v>
      </c>
      <c r="C16">
        <v>0.63989496255647305</v>
      </c>
      <c r="D16">
        <v>0.44266408676970498</v>
      </c>
      <c r="E16">
        <v>0</v>
      </c>
      <c r="F16">
        <v>0</v>
      </c>
      <c r="G16">
        <v>0</v>
      </c>
      <c r="H16">
        <v>0</v>
      </c>
      <c r="I16">
        <v>0.88883899409342304</v>
      </c>
      <c r="J16">
        <v>0</v>
      </c>
      <c r="K16">
        <v>0.925161816944432</v>
      </c>
      <c r="L16">
        <v>0</v>
      </c>
      <c r="M16">
        <v>0</v>
      </c>
      <c r="N16">
        <v>0.428371171462746</v>
      </c>
      <c r="O16">
        <v>0.86289619075312596</v>
      </c>
      <c r="P16">
        <v>0.67413943406304599</v>
      </c>
      <c r="Q16">
        <v>0</v>
      </c>
      <c r="R16">
        <v>0.61979882882763904</v>
      </c>
      <c r="S16">
        <v>0</v>
      </c>
      <c r="T16">
        <v>0</v>
      </c>
      <c r="U16">
        <v>0</v>
      </c>
      <c r="V16">
        <v>0.78142605672437204</v>
      </c>
      <c r="W16">
        <v>0</v>
      </c>
      <c r="X16" t="s">
        <v>33</v>
      </c>
      <c r="Y16" t="s">
        <v>29</v>
      </c>
      <c r="Z16" t="s">
        <v>27</v>
      </c>
      <c r="AA16">
        <f>MIN(B16:V16)</f>
        <v>0</v>
      </c>
      <c r="AB16">
        <f>AVERAGE(B16:V16)</f>
        <v>0.29824721629499817</v>
      </c>
      <c r="AC16">
        <f>COUNTIF(B16:V16,"&gt;0")</f>
        <v>9</v>
      </c>
    </row>
    <row r="17" spans="1:29" x14ac:dyDescent="0.25">
      <c r="A17" t="str">
        <f>Z17&amp;Y17&amp;X17</f>
        <v>mcc_multi_countrytraining109747, 213179, 213507, 58717, 47157</v>
      </c>
      <c r="B17">
        <v>0</v>
      </c>
      <c r="C17">
        <v>0.72443608740884102</v>
      </c>
      <c r="D17">
        <v>0.67187763274444801</v>
      </c>
      <c r="E17">
        <v>0.56420884461014897</v>
      </c>
      <c r="F17">
        <v>0</v>
      </c>
      <c r="G17">
        <v>0</v>
      </c>
      <c r="H17">
        <v>0</v>
      </c>
      <c r="I17">
        <v>0.90667147709844698</v>
      </c>
      <c r="J17">
        <v>0.47108681227718202</v>
      </c>
      <c r="K17">
        <v>0.89304385319442103</v>
      </c>
      <c r="L17">
        <v>0</v>
      </c>
      <c r="M17">
        <v>0.351999302232128</v>
      </c>
      <c r="N17">
        <v>0</v>
      </c>
      <c r="O17">
        <v>0.721978611542481</v>
      </c>
      <c r="P17">
        <v>0.78907448256979895</v>
      </c>
      <c r="Q17">
        <v>0</v>
      </c>
      <c r="R17">
        <v>0.82233220921146599</v>
      </c>
      <c r="S17">
        <v>0</v>
      </c>
      <c r="T17">
        <v>0</v>
      </c>
      <c r="U17">
        <v>0</v>
      </c>
      <c r="V17">
        <v>0.738451584625197</v>
      </c>
      <c r="W17">
        <v>0</v>
      </c>
      <c r="X17" t="s">
        <v>34</v>
      </c>
      <c r="Y17" t="s">
        <v>26</v>
      </c>
      <c r="Z17" t="s">
        <v>27</v>
      </c>
      <c r="AA17">
        <f>MIN(B17:V17)</f>
        <v>0</v>
      </c>
      <c r="AB17">
        <f>AVERAGE(B17:V17)</f>
        <v>0.36453147131021713</v>
      </c>
      <c r="AC17">
        <f>COUNTIF(B17:V17,"&gt;0")</f>
        <v>11</v>
      </c>
    </row>
    <row r="18" spans="1:29" x14ac:dyDescent="0.25">
      <c r="A18" t="str">
        <f>Z18&amp;Y18&amp;X18</f>
        <v>mcc_multi_countryvalidation109747, 213179, 213507, 58717, 47157</v>
      </c>
      <c r="B18">
        <v>0</v>
      </c>
      <c r="C18">
        <v>0.60543883784277597</v>
      </c>
      <c r="D18">
        <v>0.236524958395229</v>
      </c>
      <c r="I18">
        <v>0.72727272727258196</v>
      </c>
      <c r="J18">
        <v>0.57980742424607501</v>
      </c>
      <c r="N18">
        <v>0</v>
      </c>
      <c r="R18">
        <v>0.80178372573718704</v>
      </c>
      <c r="W18">
        <v>0</v>
      </c>
      <c r="X18" t="s">
        <v>34</v>
      </c>
      <c r="Y18" t="s">
        <v>28</v>
      </c>
      <c r="Z18" t="s">
        <v>27</v>
      </c>
      <c r="AA18">
        <f>MIN(B18:V18)</f>
        <v>0</v>
      </c>
      <c r="AB18">
        <f>AVERAGE(B18:V18)</f>
        <v>0.42154681049912129</v>
      </c>
      <c r="AC18">
        <f>COUNTIF(B18:V18,"&gt;0")</f>
        <v>5</v>
      </c>
    </row>
    <row r="19" spans="1:29" x14ac:dyDescent="0.25">
      <c r="A19" t="str">
        <f>Z19&amp;Y19&amp;X19</f>
        <v>mcc_multi_countryall109747, 213179, 213507, 58717, 47157</v>
      </c>
      <c r="B19">
        <v>0</v>
      </c>
      <c r="C19">
        <v>0.72186076008754396</v>
      </c>
      <c r="D19">
        <v>0.62401769651140304</v>
      </c>
      <c r="E19">
        <v>0.56462925013860898</v>
      </c>
      <c r="F19">
        <v>0</v>
      </c>
      <c r="G19">
        <v>0</v>
      </c>
      <c r="H19">
        <v>0</v>
      </c>
      <c r="I19">
        <v>0.890185243051133</v>
      </c>
      <c r="J19">
        <v>0.49992789097090601</v>
      </c>
      <c r="K19">
        <v>0.89850965530793303</v>
      </c>
      <c r="L19">
        <v>0</v>
      </c>
      <c r="M19">
        <v>0.35223731384590001</v>
      </c>
      <c r="N19">
        <v>0</v>
      </c>
      <c r="O19">
        <v>0.72392009995212003</v>
      </c>
      <c r="P19">
        <v>0.789304165767585</v>
      </c>
      <c r="Q19">
        <v>0</v>
      </c>
      <c r="R19">
        <v>0.81392155384934795</v>
      </c>
      <c r="S19">
        <v>0</v>
      </c>
      <c r="T19">
        <v>0</v>
      </c>
      <c r="U19">
        <v>0</v>
      </c>
      <c r="V19">
        <v>0.73103650952695598</v>
      </c>
      <c r="W19">
        <v>0</v>
      </c>
      <c r="X19" t="s">
        <v>34</v>
      </c>
      <c r="Y19" t="s">
        <v>29</v>
      </c>
      <c r="Z19" t="s">
        <v>27</v>
      </c>
      <c r="AA19">
        <f>MIN(B19:V19)</f>
        <v>0</v>
      </c>
      <c r="AB19">
        <f>AVERAGE(B19:V19)</f>
        <v>0.36235953042902086</v>
      </c>
      <c r="AC19">
        <f>COUNTIF(B19:V19,"&gt;0")</f>
        <v>11</v>
      </c>
    </row>
    <row r="20" spans="1:29" x14ac:dyDescent="0.25">
      <c r="A20" t="str">
        <f>Z20&amp;Y20&amp;X20</f>
        <v>mcc_multi_countrytraining110396, 40003, 58692, 137952, 134855</v>
      </c>
      <c r="B20">
        <v>0</v>
      </c>
      <c r="C20">
        <v>0.45102494524211401</v>
      </c>
      <c r="D20">
        <v>0.95967758188257002</v>
      </c>
      <c r="E20">
        <v>0</v>
      </c>
      <c r="F20">
        <v>0</v>
      </c>
      <c r="G20">
        <v>0.57370304210502798</v>
      </c>
      <c r="H20">
        <v>0</v>
      </c>
      <c r="I20">
        <v>0.84913352475641402</v>
      </c>
      <c r="J20">
        <v>0.87462752197163096</v>
      </c>
      <c r="K20">
        <v>0.82289913956254501</v>
      </c>
      <c r="L20">
        <v>0</v>
      </c>
      <c r="M20">
        <v>0</v>
      </c>
      <c r="N20">
        <v>0</v>
      </c>
      <c r="O20">
        <v>0</v>
      </c>
      <c r="P20">
        <v>0</v>
      </c>
      <c r="Q20">
        <v>0.28559066725590998</v>
      </c>
      <c r="R20">
        <v>0</v>
      </c>
      <c r="S20">
        <v>0</v>
      </c>
      <c r="T20">
        <v>0</v>
      </c>
      <c r="U20">
        <v>0</v>
      </c>
      <c r="V20">
        <v>0.81663656085163405</v>
      </c>
      <c r="W20">
        <v>0</v>
      </c>
      <c r="X20" t="s">
        <v>35</v>
      </c>
      <c r="Y20" t="s">
        <v>26</v>
      </c>
      <c r="Z20" t="s">
        <v>27</v>
      </c>
      <c r="AA20">
        <f>MIN(B20:V20)</f>
        <v>0</v>
      </c>
      <c r="AB20">
        <f>AVERAGE(B20:V20)</f>
        <v>0.26825204683942128</v>
      </c>
      <c r="AC20">
        <f>COUNTIF(B20:V20,"&gt;0")</f>
        <v>8</v>
      </c>
    </row>
    <row r="21" spans="1:29" x14ac:dyDescent="0.25">
      <c r="A21" t="str">
        <f>Z21&amp;Y21&amp;X21</f>
        <v>mcc_multi_countryvalidation110396, 40003, 58692, 137952, 134855</v>
      </c>
      <c r="B21">
        <v>0</v>
      </c>
      <c r="C21">
        <v>0.52387263585099297</v>
      </c>
      <c r="D21">
        <v>0.57321150421616596</v>
      </c>
      <c r="I21">
        <v>0.85612764553782905</v>
      </c>
      <c r="J21">
        <v>0.772856533608962</v>
      </c>
      <c r="N21">
        <v>0</v>
      </c>
      <c r="R21">
        <v>0</v>
      </c>
      <c r="W21">
        <v>3</v>
      </c>
      <c r="X21" t="s">
        <v>35</v>
      </c>
      <c r="Y21" t="s">
        <v>28</v>
      </c>
      <c r="Z21" t="s">
        <v>27</v>
      </c>
      <c r="AA21">
        <f>MIN(B21:V21)</f>
        <v>0</v>
      </c>
      <c r="AB21">
        <f>AVERAGE(B21:V21)</f>
        <v>0.38943833131627859</v>
      </c>
      <c r="AC21">
        <f>COUNTIF(B21:V21,"&gt;0")</f>
        <v>4</v>
      </c>
    </row>
    <row r="22" spans="1:29" x14ac:dyDescent="0.25">
      <c r="A22" t="str">
        <f>Z22&amp;Y22&amp;X22</f>
        <v>mcc_multi_countryall110396, 40003, 58692, 137952, 134855</v>
      </c>
      <c r="B22">
        <v>0</v>
      </c>
      <c r="C22">
        <v>0.490796849811798</v>
      </c>
      <c r="D22">
        <v>0.94270786740161905</v>
      </c>
      <c r="E22">
        <v>0</v>
      </c>
      <c r="F22">
        <v>0</v>
      </c>
      <c r="G22">
        <v>0.57425453497968704</v>
      </c>
      <c r="H22">
        <v>0</v>
      </c>
      <c r="I22">
        <v>0.85003026801516901</v>
      </c>
      <c r="J22">
        <v>0.84554556836667705</v>
      </c>
      <c r="K22">
        <v>0.830400760959214</v>
      </c>
      <c r="L22">
        <v>0</v>
      </c>
      <c r="M22">
        <v>0</v>
      </c>
      <c r="N22">
        <v>0</v>
      </c>
      <c r="O22">
        <v>0</v>
      </c>
      <c r="P22">
        <v>0</v>
      </c>
      <c r="Q22">
        <v>0.28605505935438102</v>
      </c>
      <c r="R22">
        <v>0</v>
      </c>
      <c r="S22">
        <v>0</v>
      </c>
      <c r="T22">
        <v>0</v>
      </c>
      <c r="U22">
        <v>0</v>
      </c>
      <c r="V22">
        <v>0.79326794820601998</v>
      </c>
      <c r="W22">
        <v>3</v>
      </c>
      <c r="X22" t="s">
        <v>35</v>
      </c>
      <c r="Y22" t="s">
        <v>29</v>
      </c>
      <c r="Z22" t="s">
        <v>27</v>
      </c>
      <c r="AA22">
        <f>MIN(B22:V22)</f>
        <v>0</v>
      </c>
      <c r="AB22">
        <f>AVERAGE(B22:V22)</f>
        <v>0.26728851700450307</v>
      </c>
      <c r="AC22">
        <f>COUNTIF(B22:V22,"&gt;0")</f>
        <v>8</v>
      </c>
    </row>
    <row r="23" spans="1:29" x14ac:dyDescent="0.25">
      <c r="A23" t="str">
        <f>Z23&amp;Y23&amp;X23</f>
        <v>mcc_multi_countrytraining25697, 213179, 213148, 39967, 213309</v>
      </c>
      <c r="B23">
        <v>0</v>
      </c>
      <c r="C23">
        <v>0.70150909843655596</v>
      </c>
      <c r="D23">
        <v>0.54871769607488297</v>
      </c>
      <c r="E23">
        <v>0</v>
      </c>
      <c r="F23">
        <v>0</v>
      </c>
      <c r="G23">
        <v>0</v>
      </c>
      <c r="H23">
        <v>0</v>
      </c>
      <c r="I23">
        <v>0.92382225569987897</v>
      </c>
      <c r="J23">
        <v>0</v>
      </c>
      <c r="K23">
        <v>0.82007918645826505</v>
      </c>
      <c r="L23">
        <v>0</v>
      </c>
      <c r="M23">
        <v>0</v>
      </c>
      <c r="N23">
        <v>0.50177048640808297</v>
      </c>
      <c r="O23">
        <v>0.85421069230792901</v>
      </c>
      <c r="P23">
        <v>0.72845619043154997</v>
      </c>
      <c r="Q23">
        <v>0.219244468145154</v>
      </c>
      <c r="R23">
        <v>0.84242776341591696</v>
      </c>
      <c r="S23">
        <v>0</v>
      </c>
      <c r="T23">
        <v>0</v>
      </c>
      <c r="U23">
        <v>0.35133285508267098</v>
      </c>
      <c r="V23">
        <v>0.86411050049927596</v>
      </c>
      <c r="W23">
        <v>0</v>
      </c>
      <c r="X23" t="s">
        <v>36</v>
      </c>
      <c r="Y23" t="s">
        <v>26</v>
      </c>
      <c r="Z23" t="s">
        <v>27</v>
      </c>
      <c r="AA23">
        <f>MIN(B23:V23)</f>
        <v>0</v>
      </c>
      <c r="AB23">
        <f>AVERAGE(B23:V23)</f>
        <v>0.35027053299810301</v>
      </c>
      <c r="AC23">
        <f>COUNTIF(B23:V23,"&gt;0")</f>
        <v>11</v>
      </c>
    </row>
    <row r="24" spans="1:29" x14ac:dyDescent="0.25">
      <c r="A24" t="str">
        <f>Z24&amp;Y24&amp;X24</f>
        <v>mcc_multi_countryvalidation25697, 213179, 213148, 39967, 213309</v>
      </c>
      <c r="B24">
        <v>0</v>
      </c>
      <c r="C24">
        <v>0.535871239551306</v>
      </c>
      <c r="D24">
        <v>0.20238340089772699</v>
      </c>
      <c r="I24">
        <v>0.67003952190485705</v>
      </c>
      <c r="J24">
        <v>0</v>
      </c>
      <c r="N24">
        <v>0.42335470816435999</v>
      </c>
      <c r="R24">
        <v>0.41785544701861399</v>
      </c>
      <c r="W24">
        <v>0</v>
      </c>
      <c r="X24" t="s">
        <v>36</v>
      </c>
      <c r="Y24" t="s">
        <v>28</v>
      </c>
      <c r="Z24" t="s">
        <v>27</v>
      </c>
      <c r="AA24">
        <f>MIN(B24:V24)</f>
        <v>0</v>
      </c>
      <c r="AB24">
        <f>AVERAGE(B24:V24)</f>
        <v>0.32135775964812346</v>
      </c>
      <c r="AC24">
        <f>COUNTIF(B24:V24,"&gt;0")</f>
        <v>5</v>
      </c>
    </row>
    <row r="25" spans="1:29" x14ac:dyDescent="0.25">
      <c r="A25" t="str">
        <f>Z25&amp;Y25&amp;X25</f>
        <v>mcc_multi_countryall25697, 213179, 213148, 39967, 213309</v>
      </c>
      <c r="B25">
        <v>0</v>
      </c>
      <c r="C25">
        <v>0.68195284992942695</v>
      </c>
      <c r="D25">
        <v>0.51731983006703197</v>
      </c>
      <c r="E25">
        <v>0</v>
      </c>
      <c r="F25">
        <v>0</v>
      </c>
      <c r="G25">
        <v>0</v>
      </c>
      <c r="H25">
        <v>0</v>
      </c>
      <c r="I25">
        <v>0.90070036836876</v>
      </c>
      <c r="J25">
        <v>0</v>
      </c>
      <c r="K25">
        <v>0.82901875735582897</v>
      </c>
      <c r="L25">
        <v>0</v>
      </c>
      <c r="M25">
        <v>0</v>
      </c>
      <c r="N25">
        <v>0.48799190726006098</v>
      </c>
      <c r="O25">
        <v>0.84452460889593295</v>
      </c>
      <c r="P25">
        <v>0.72873888059728598</v>
      </c>
      <c r="Q25">
        <v>0.19998954805160701</v>
      </c>
      <c r="R25">
        <v>0.72071867011020696</v>
      </c>
      <c r="S25">
        <v>0</v>
      </c>
      <c r="T25">
        <v>0</v>
      </c>
      <c r="U25">
        <v>0.35167298645195699</v>
      </c>
      <c r="V25">
        <v>0.81159276930992896</v>
      </c>
      <c r="W25">
        <v>0</v>
      </c>
      <c r="X25" t="s">
        <v>36</v>
      </c>
      <c r="Y25" t="s">
        <v>29</v>
      </c>
      <c r="Z25" t="s">
        <v>27</v>
      </c>
      <c r="AA25">
        <f>MIN(B25:V25)</f>
        <v>0</v>
      </c>
      <c r="AB25">
        <f>AVERAGE(B25:V25)</f>
        <v>0.33686767506657272</v>
      </c>
      <c r="AC25">
        <f>COUNTIF(B25:V25,"&gt;0")</f>
        <v>11</v>
      </c>
    </row>
    <row r="26" spans="1:29" x14ac:dyDescent="0.25">
      <c r="A26" t="str">
        <f>Z26&amp;Y26&amp;X26</f>
        <v>mcc_multi_countrytraining39971, 213179, 172008, 58717, 195481</v>
      </c>
      <c r="B26">
        <v>0</v>
      </c>
      <c r="C26">
        <v>0.75970190776147395</v>
      </c>
      <c r="D26">
        <v>0.74014477461203398</v>
      </c>
      <c r="E26">
        <v>0.65300674062538799</v>
      </c>
      <c r="F26">
        <v>0</v>
      </c>
      <c r="G26">
        <v>0</v>
      </c>
      <c r="H26">
        <v>0</v>
      </c>
      <c r="I26">
        <v>0.93088235294117605</v>
      </c>
      <c r="J26">
        <v>0.53365547285512005</v>
      </c>
      <c r="K26">
        <v>0.92397476246051202</v>
      </c>
      <c r="L26">
        <v>0</v>
      </c>
      <c r="M26">
        <v>0</v>
      </c>
      <c r="N26">
        <v>0.31992703131973299</v>
      </c>
      <c r="O26">
        <v>0.91429561925771097</v>
      </c>
      <c r="P26">
        <v>0.99999999999996803</v>
      </c>
      <c r="Q26">
        <v>0.499059265394243</v>
      </c>
      <c r="R26">
        <v>0</v>
      </c>
      <c r="S26">
        <v>0</v>
      </c>
      <c r="T26">
        <v>0</v>
      </c>
      <c r="U26">
        <v>0.24622641509432699</v>
      </c>
      <c r="V26">
        <v>0.58663154507736204</v>
      </c>
      <c r="W26">
        <v>0</v>
      </c>
      <c r="X26" t="s">
        <v>37</v>
      </c>
      <c r="Y26" t="s">
        <v>26</v>
      </c>
      <c r="Z26" t="s">
        <v>27</v>
      </c>
      <c r="AA26">
        <f>MIN(B26:V26)</f>
        <v>0</v>
      </c>
      <c r="AB26">
        <f>AVERAGE(B26:V26)</f>
        <v>0.38607170892376419</v>
      </c>
      <c r="AC26">
        <f>COUNTIF(B26:V26,"&gt;0")</f>
        <v>12</v>
      </c>
    </row>
    <row r="27" spans="1:29" x14ac:dyDescent="0.25">
      <c r="A27" t="str">
        <f>Z27&amp;Y27&amp;X27</f>
        <v>mcc_multi_countryvalidation39971, 213179, 172008, 58717, 195481</v>
      </c>
      <c r="B27">
        <v>0</v>
      </c>
      <c r="C27">
        <v>0.588529519288436</v>
      </c>
      <c r="D27">
        <v>0.26537244621658501</v>
      </c>
      <c r="I27">
        <v>0.72709923664107401</v>
      </c>
      <c r="J27">
        <v>0.495996434063604</v>
      </c>
      <c r="N27">
        <v>6.10904408997602E-2</v>
      </c>
      <c r="R27">
        <v>0</v>
      </c>
      <c r="W27">
        <v>1</v>
      </c>
      <c r="X27" t="s">
        <v>37</v>
      </c>
      <c r="Y27" t="s">
        <v>28</v>
      </c>
      <c r="Z27" t="s">
        <v>27</v>
      </c>
      <c r="AA27">
        <f>MIN(B27:V27)</f>
        <v>0</v>
      </c>
      <c r="AB27">
        <f>AVERAGE(B27:V27)</f>
        <v>0.30544115387277992</v>
      </c>
      <c r="AC27">
        <f>COUNTIF(B27:V27,"&gt;0")</f>
        <v>5</v>
      </c>
    </row>
    <row r="28" spans="1:29" x14ac:dyDescent="0.25">
      <c r="A28" t="str">
        <f>Z28&amp;Y28&amp;X28</f>
        <v>mcc_multi_countryall39971, 213179, 172008, 58717, 195481</v>
      </c>
      <c r="B28">
        <v>0</v>
      </c>
      <c r="C28">
        <v>0.74306192569883101</v>
      </c>
      <c r="D28">
        <v>0.69141437760306901</v>
      </c>
      <c r="E28">
        <v>0.65325781907563496</v>
      </c>
      <c r="F28">
        <v>0</v>
      </c>
      <c r="G28">
        <v>0</v>
      </c>
      <c r="H28">
        <v>0</v>
      </c>
      <c r="I28">
        <v>0.911333665910524</v>
      </c>
      <c r="J28">
        <v>0.52224075806012404</v>
      </c>
      <c r="K28">
        <v>0.92805011932667303</v>
      </c>
      <c r="L28">
        <v>0</v>
      </c>
      <c r="M28">
        <v>0</v>
      </c>
      <c r="N28">
        <v>0.25946448384751303</v>
      </c>
      <c r="O28">
        <v>0.91489323668912403</v>
      </c>
      <c r="P28">
        <v>0.99999999999997702</v>
      </c>
      <c r="Q28">
        <v>0.49920233929524699</v>
      </c>
      <c r="R28">
        <v>0</v>
      </c>
      <c r="S28">
        <v>0</v>
      </c>
      <c r="T28">
        <v>0</v>
      </c>
      <c r="U28">
        <v>0.199985135580142</v>
      </c>
      <c r="V28">
        <v>0.547987570953542</v>
      </c>
      <c r="W28">
        <v>1</v>
      </c>
      <c r="X28" t="s">
        <v>37</v>
      </c>
      <c r="Y28" t="s">
        <v>29</v>
      </c>
      <c r="Z28" t="s">
        <v>27</v>
      </c>
      <c r="AA28">
        <f>MIN(B28:V28)</f>
        <v>0</v>
      </c>
      <c r="AB28">
        <f>AVERAGE(B28:V28)</f>
        <v>0.37480435390668576</v>
      </c>
      <c r="AC28">
        <f>COUNTIF(B28:V28,"&gt;0")</f>
        <v>12</v>
      </c>
    </row>
    <row r="29" spans="1:29" x14ac:dyDescent="0.25">
      <c r="A29" t="str">
        <f>Z29&amp;Y29&amp;X29</f>
        <v>mcc_multi_countrytraining62189, 40003, 58692, 137952, 134855</v>
      </c>
      <c r="B29">
        <v>0</v>
      </c>
      <c r="C29">
        <v>0.44123275140537299</v>
      </c>
      <c r="D29">
        <v>0.95967758188257002</v>
      </c>
      <c r="E29">
        <v>0</v>
      </c>
      <c r="F29">
        <v>0</v>
      </c>
      <c r="G29">
        <v>0.57370304210502798</v>
      </c>
      <c r="H29">
        <v>0</v>
      </c>
      <c r="I29">
        <v>0.84913352475641402</v>
      </c>
      <c r="J29">
        <v>0.87462752197163096</v>
      </c>
      <c r="K29">
        <v>0.80849784264081603</v>
      </c>
      <c r="L29">
        <v>0</v>
      </c>
      <c r="M29">
        <v>0</v>
      </c>
      <c r="N29">
        <v>0</v>
      </c>
      <c r="O29">
        <v>0</v>
      </c>
      <c r="P29">
        <v>0</v>
      </c>
      <c r="Q29">
        <v>0.28559066725590998</v>
      </c>
      <c r="R29">
        <v>0</v>
      </c>
      <c r="S29">
        <v>0</v>
      </c>
      <c r="T29">
        <v>0</v>
      </c>
      <c r="U29">
        <v>0</v>
      </c>
      <c r="V29">
        <v>0.81663656085163405</v>
      </c>
      <c r="W29">
        <v>0</v>
      </c>
      <c r="X29" t="s">
        <v>38</v>
      </c>
      <c r="Y29" t="s">
        <v>26</v>
      </c>
      <c r="Z29" t="s">
        <v>27</v>
      </c>
      <c r="AA29">
        <f>MIN(B29:V29)</f>
        <v>0</v>
      </c>
      <c r="AB29">
        <f>AVERAGE(B29:V29)</f>
        <v>0.26709997585092271</v>
      </c>
      <c r="AC29">
        <f>COUNTIF(B29:V29,"&gt;0")</f>
        <v>8</v>
      </c>
    </row>
    <row r="30" spans="1:29" x14ac:dyDescent="0.25">
      <c r="A30" t="str">
        <f>Z30&amp;Y30&amp;X30</f>
        <v>mcc_multi_countryvalidation62189, 40003, 58692, 137952, 134855</v>
      </c>
      <c r="B30">
        <v>0</v>
      </c>
      <c r="C30">
        <v>0.51972034340837303</v>
      </c>
      <c r="D30">
        <v>0.57318162065617395</v>
      </c>
      <c r="I30">
        <v>0.85605165000746997</v>
      </c>
      <c r="J30">
        <v>0.760230256610546</v>
      </c>
      <c r="N30">
        <v>0</v>
      </c>
      <c r="R30">
        <v>0</v>
      </c>
      <c r="W30">
        <v>4</v>
      </c>
      <c r="X30" t="s">
        <v>38</v>
      </c>
      <c r="Y30" t="s">
        <v>28</v>
      </c>
      <c r="Z30" t="s">
        <v>27</v>
      </c>
      <c r="AA30">
        <f>MIN(B30:V30)</f>
        <v>0</v>
      </c>
      <c r="AB30">
        <f>AVERAGE(B30:V30)</f>
        <v>0.3870262672403661</v>
      </c>
      <c r="AC30">
        <f>COUNTIF(B30:V30,"&gt;0")</f>
        <v>4</v>
      </c>
    </row>
    <row r="31" spans="1:29" x14ac:dyDescent="0.25">
      <c r="A31" t="str">
        <f>Z31&amp;Y31&amp;X31</f>
        <v>mcc_multi_countryall62189, 40003, 58692, 137952, 134855</v>
      </c>
      <c r="B31">
        <v>0</v>
      </c>
      <c r="C31">
        <v>0.48048686352528402</v>
      </c>
      <c r="D31">
        <v>0.94270426057266199</v>
      </c>
      <c r="E31">
        <v>0</v>
      </c>
      <c r="F31">
        <v>0</v>
      </c>
      <c r="G31">
        <v>0.57425121154547998</v>
      </c>
      <c r="H31">
        <v>0</v>
      </c>
      <c r="I31">
        <v>0.85000556284234496</v>
      </c>
      <c r="J31">
        <v>0.84302094673712502</v>
      </c>
      <c r="K31">
        <v>0.81582539357780304</v>
      </c>
      <c r="L31">
        <v>0</v>
      </c>
      <c r="M31">
        <v>0</v>
      </c>
      <c r="N31">
        <v>0</v>
      </c>
      <c r="O31">
        <v>0</v>
      </c>
      <c r="P31">
        <v>0</v>
      </c>
      <c r="Q31">
        <v>0.28605225867581302</v>
      </c>
      <c r="R31">
        <v>0</v>
      </c>
      <c r="S31">
        <v>0</v>
      </c>
      <c r="T31">
        <v>0</v>
      </c>
      <c r="U31">
        <v>0</v>
      </c>
      <c r="V31">
        <v>0.79325457464540206</v>
      </c>
      <c r="W31">
        <v>4</v>
      </c>
      <c r="X31" t="s">
        <v>38</v>
      </c>
      <c r="Y31" t="s">
        <v>29</v>
      </c>
      <c r="Z31" t="s">
        <v>27</v>
      </c>
      <c r="AA31">
        <f>MIN(B31:V31)</f>
        <v>0</v>
      </c>
      <c r="AB31">
        <f>AVERAGE(B31:V31)</f>
        <v>0.26598100343437686</v>
      </c>
      <c r="AC31">
        <f>COUNTIF(B31:V31,"&gt;0")</f>
        <v>8</v>
      </c>
    </row>
    <row r="32" spans="1:29" x14ac:dyDescent="0.25">
      <c r="A32" t="str">
        <f>Z32&amp;Y32&amp;X32</f>
        <v>mcc_multi_countrytraining109164, 213179, 213148, 39967, 213309</v>
      </c>
      <c r="B32">
        <v>0</v>
      </c>
      <c r="C32">
        <v>0.70150909843655596</v>
      </c>
      <c r="D32">
        <v>0.50453570323383801</v>
      </c>
      <c r="E32">
        <v>0</v>
      </c>
      <c r="F32">
        <v>0</v>
      </c>
      <c r="G32">
        <v>0</v>
      </c>
      <c r="H32">
        <v>0</v>
      </c>
      <c r="I32">
        <v>0.92822821935203503</v>
      </c>
      <c r="J32">
        <v>0</v>
      </c>
      <c r="K32">
        <v>0.80847220010535403</v>
      </c>
      <c r="L32">
        <v>0</v>
      </c>
      <c r="M32">
        <v>0</v>
      </c>
      <c r="N32">
        <v>0.488682381071951</v>
      </c>
      <c r="O32">
        <v>0.68122771902659296</v>
      </c>
      <c r="P32">
        <v>0.72845619043154997</v>
      </c>
      <c r="Q32">
        <v>0.219244468145154</v>
      </c>
      <c r="R32">
        <v>0.80350679545711001</v>
      </c>
      <c r="S32">
        <v>0.575170210041552</v>
      </c>
      <c r="T32">
        <v>0</v>
      </c>
      <c r="U32">
        <v>0</v>
      </c>
      <c r="V32">
        <v>0.88725252546352995</v>
      </c>
      <c r="W32">
        <v>0</v>
      </c>
      <c r="X32" t="s">
        <v>39</v>
      </c>
      <c r="Y32" t="s">
        <v>26</v>
      </c>
      <c r="Z32" t="s">
        <v>27</v>
      </c>
      <c r="AA32">
        <f>MIN(B32:V32)</f>
        <v>0</v>
      </c>
      <c r="AB32">
        <f>AVERAGE(B32:V32)</f>
        <v>0.34887073860786777</v>
      </c>
      <c r="AC32">
        <f>COUNTIF(B32:V32,"&gt;0")</f>
        <v>11</v>
      </c>
    </row>
    <row r="33" spans="1:29" x14ac:dyDescent="0.25">
      <c r="A33" t="str">
        <f>Z33&amp;Y33&amp;X33</f>
        <v>mcc_multi_countryvalidation109164, 213179, 213148, 39967, 213309</v>
      </c>
      <c r="B33">
        <v>0</v>
      </c>
      <c r="C33">
        <v>0.53172371036174104</v>
      </c>
      <c r="D33">
        <v>0.20811020915564299</v>
      </c>
      <c r="I33">
        <v>0.66983977677331596</v>
      </c>
      <c r="J33">
        <v>0</v>
      </c>
      <c r="N33">
        <v>0.42244681525252897</v>
      </c>
      <c r="R33">
        <v>0.41739969447478797</v>
      </c>
      <c r="W33">
        <v>1</v>
      </c>
      <c r="X33" t="s">
        <v>39</v>
      </c>
      <c r="Y33" t="s">
        <v>28</v>
      </c>
      <c r="Z33" t="s">
        <v>27</v>
      </c>
      <c r="AA33">
        <f>MIN(B33:V33)</f>
        <v>0</v>
      </c>
      <c r="AB33">
        <f>AVERAGE(B33:V33)</f>
        <v>0.32136002943114528</v>
      </c>
      <c r="AC33">
        <f>COUNTIF(B33:V33,"&gt;0")</f>
        <v>5</v>
      </c>
    </row>
    <row r="34" spans="1:29" x14ac:dyDescent="0.25">
      <c r="A34" t="str">
        <f>Z34&amp;Y34&amp;X34</f>
        <v>mcc_multi_countryall109164, 213179, 213148, 39967, 213309</v>
      </c>
      <c r="B34">
        <v>0</v>
      </c>
      <c r="C34">
        <v>0.680521707778737</v>
      </c>
      <c r="D34">
        <v>0.48233709307780698</v>
      </c>
      <c r="E34">
        <v>0</v>
      </c>
      <c r="F34">
        <v>0</v>
      </c>
      <c r="G34">
        <v>0</v>
      </c>
      <c r="H34">
        <v>0</v>
      </c>
      <c r="I34">
        <v>0.90461267980598103</v>
      </c>
      <c r="J34">
        <v>0</v>
      </c>
      <c r="K34">
        <v>0.81411035244159702</v>
      </c>
      <c r="L34">
        <v>0</v>
      </c>
      <c r="M34">
        <v>0</v>
      </c>
      <c r="N34">
        <v>0.47952660328434699</v>
      </c>
      <c r="O34">
        <v>0.67286877555357405</v>
      </c>
      <c r="P34">
        <v>0.72873721721318396</v>
      </c>
      <c r="Q34">
        <v>0.199985135580142</v>
      </c>
      <c r="R34">
        <v>0.69322332602215098</v>
      </c>
      <c r="S34">
        <v>0.497062170410561</v>
      </c>
      <c r="T34">
        <v>0</v>
      </c>
      <c r="U34">
        <v>0</v>
      </c>
      <c r="V34">
        <v>0.83737209557338099</v>
      </c>
      <c r="W34">
        <v>1</v>
      </c>
      <c r="X34" t="s">
        <v>39</v>
      </c>
      <c r="Y34" t="s">
        <v>29</v>
      </c>
      <c r="Z34" t="s">
        <v>27</v>
      </c>
      <c r="AA34">
        <f>MIN(B34:V34)</f>
        <v>0</v>
      </c>
      <c r="AB34">
        <f>AVERAGE(B34:V34)</f>
        <v>0.33287415032102202</v>
      </c>
      <c r="AC34">
        <f>COUNTIF(B34:V34,"&gt;0")</f>
        <v>11</v>
      </c>
    </row>
    <row r="35" spans="1:29" x14ac:dyDescent="0.25">
      <c r="A35" t="str">
        <f>Z35&amp;Y35&amp;X35</f>
        <v>mcc_multi_countrytraining209745, 213179, 213507, 58717, 47157</v>
      </c>
      <c r="B35">
        <v>0</v>
      </c>
      <c r="C35">
        <v>0.72963722944301501</v>
      </c>
      <c r="D35">
        <v>0.70805012727357897</v>
      </c>
      <c r="E35">
        <v>0.56420884461014897</v>
      </c>
      <c r="F35">
        <v>0</v>
      </c>
      <c r="G35">
        <v>0</v>
      </c>
      <c r="H35">
        <v>0</v>
      </c>
      <c r="I35">
        <v>0.93200441188868399</v>
      </c>
      <c r="J35">
        <v>0.47108681227718202</v>
      </c>
      <c r="K35">
        <v>0.85579664894424201</v>
      </c>
      <c r="L35">
        <v>0</v>
      </c>
      <c r="M35">
        <v>0</v>
      </c>
      <c r="N35">
        <v>0</v>
      </c>
      <c r="O35">
        <v>0.85879221888399504</v>
      </c>
      <c r="P35">
        <v>0.74347615093807395</v>
      </c>
      <c r="Q35">
        <v>0</v>
      </c>
      <c r="R35">
        <v>0.82233220921146599</v>
      </c>
      <c r="S35">
        <v>0</v>
      </c>
      <c r="T35">
        <v>0</v>
      </c>
      <c r="U35">
        <v>0</v>
      </c>
      <c r="V35">
        <v>0.738451584625197</v>
      </c>
      <c r="W35">
        <v>0</v>
      </c>
      <c r="X35" t="s">
        <v>40</v>
      </c>
      <c r="Y35" t="s">
        <v>26</v>
      </c>
      <c r="Z35" t="s">
        <v>27</v>
      </c>
      <c r="AA35">
        <f>MIN(B35:V35)</f>
        <v>0</v>
      </c>
      <c r="AB35">
        <f>AVERAGE(B35:V35)</f>
        <v>0.35351601133788491</v>
      </c>
      <c r="AC35">
        <f>COUNTIF(B35:V35,"&gt;0")</f>
        <v>10</v>
      </c>
    </row>
    <row r="36" spans="1:29" x14ac:dyDescent="0.25">
      <c r="A36" t="str">
        <f>Z36&amp;Y36&amp;X36</f>
        <v>mcc_multi_countryvalidation209745, 213179, 213507, 58717, 47157</v>
      </c>
      <c r="B36">
        <v>0</v>
      </c>
      <c r="C36">
        <v>0.58731588992653205</v>
      </c>
      <c r="D36">
        <v>0.236524958395229</v>
      </c>
      <c r="I36">
        <v>0.72727272727258196</v>
      </c>
      <c r="J36">
        <v>0.57980742424607501</v>
      </c>
      <c r="N36">
        <v>0</v>
      </c>
      <c r="R36">
        <v>0.80178372573718704</v>
      </c>
      <c r="W36">
        <v>0</v>
      </c>
      <c r="X36" t="s">
        <v>40</v>
      </c>
      <c r="Y36" t="s">
        <v>28</v>
      </c>
      <c r="Z36" t="s">
        <v>27</v>
      </c>
      <c r="AA36">
        <f>MIN(B36:V36)</f>
        <v>0</v>
      </c>
      <c r="AB36">
        <f>AVERAGE(B36:V36)</f>
        <v>0.41895781793965792</v>
      </c>
      <c r="AC36">
        <f>COUNTIF(B36:V36,"&gt;0")</f>
        <v>5</v>
      </c>
    </row>
    <row r="37" spans="1:29" x14ac:dyDescent="0.25">
      <c r="A37" t="str">
        <f>Z37&amp;Y37&amp;X37</f>
        <v>mcc_multi_countryall209745, 213179, 213507, 58717, 47157</v>
      </c>
      <c r="B37">
        <v>0</v>
      </c>
      <c r="C37">
        <v>0.721551478627105</v>
      </c>
      <c r="D37">
        <v>0.65227650751293098</v>
      </c>
      <c r="E37">
        <v>0.56462925013860898</v>
      </c>
      <c r="F37">
        <v>0</v>
      </c>
      <c r="G37">
        <v>0</v>
      </c>
      <c r="H37">
        <v>0</v>
      </c>
      <c r="I37">
        <v>0.91260945220757905</v>
      </c>
      <c r="J37">
        <v>0.49992789097090601</v>
      </c>
      <c r="K37">
        <v>0.86057882251473605</v>
      </c>
      <c r="L37">
        <v>0</v>
      </c>
      <c r="M37">
        <v>0</v>
      </c>
      <c r="N37">
        <v>0</v>
      </c>
      <c r="O37">
        <v>0.85991750998651995</v>
      </c>
      <c r="P37">
        <v>0.74376504939989097</v>
      </c>
      <c r="Q37">
        <v>0</v>
      </c>
      <c r="R37">
        <v>0.81392155384934795</v>
      </c>
      <c r="S37">
        <v>0</v>
      </c>
      <c r="T37">
        <v>0</v>
      </c>
      <c r="U37">
        <v>0</v>
      </c>
      <c r="V37">
        <v>0.73103650952695598</v>
      </c>
      <c r="W37">
        <v>0</v>
      </c>
      <c r="X37" t="s">
        <v>40</v>
      </c>
      <c r="Y37" t="s">
        <v>29</v>
      </c>
      <c r="Z37" t="s">
        <v>27</v>
      </c>
      <c r="AA37">
        <f>MIN(B37:V37)</f>
        <v>0</v>
      </c>
      <c r="AB37">
        <f>AVERAGE(B37:V37)</f>
        <v>0.35048638213021815</v>
      </c>
      <c r="AC37">
        <f>COUNTIF(B37:V37,"&gt;0")</f>
        <v>10</v>
      </c>
    </row>
    <row r="38" spans="1:29" x14ac:dyDescent="0.25">
      <c r="A38" t="str">
        <f>Z38&amp;Y38&amp;X38</f>
        <v>mcc_multi_countrytraining213101, 116762, 172008, 39967, 213309</v>
      </c>
      <c r="B38">
        <v>0</v>
      </c>
      <c r="C38">
        <v>0.66407679267155595</v>
      </c>
      <c r="D38">
        <v>0.50073059979885903</v>
      </c>
      <c r="E38">
        <v>0</v>
      </c>
      <c r="F38">
        <v>0</v>
      </c>
      <c r="G38">
        <v>0</v>
      </c>
      <c r="H38">
        <v>0</v>
      </c>
      <c r="I38">
        <v>0.89604601694789698</v>
      </c>
      <c r="J38">
        <v>0</v>
      </c>
      <c r="K38">
        <v>0.84948670967004802</v>
      </c>
      <c r="L38">
        <v>0</v>
      </c>
      <c r="M38">
        <v>0</v>
      </c>
      <c r="N38">
        <v>0.38519332131431899</v>
      </c>
      <c r="O38">
        <v>0.84328430298715495</v>
      </c>
      <c r="P38">
        <v>0.72845619043154997</v>
      </c>
      <c r="Q38">
        <v>0</v>
      </c>
      <c r="R38">
        <v>0.78582098864829897</v>
      </c>
      <c r="S38">
        <v>0</v>
      </c>
      <c r="T38">
        <v>0</v>
      </c>
      <c r="U38">
        <v>0</v>
      </c>
      <c r="V38">
        <v>0.82338791101863895</v>
      </c>
      <c r="W38">
        <v>0</v>
      </c>
      <c r="X38" t="s">
        <v>41</v>
      </c>
      <c r="Y38" t="s">
        <v>26</v>
      </c>
      <c r="Z38" t="s">
        <v>27</v>
      </c>
      <c r="AA38">
        <f>MIN(B38:V38)</f>
        <v>0</v>
      </c>
      <c r="AB38">
        <f>AVERAGE(B38:V38)</f>
        <v>0.30840394445182479</v>
      </c>
      <c r="AC38">
        <f>COUNTIF(B38:V38,"&gt;0")</f>
        <v>9</v>
      </c>
    </row>
    <row r="39" spans="1:29" x14ac:dyDescent="0.25">
      <c r="A39" t="str">
        <f>Z39&amp;Y39&amp;X39</f>
        <v>mcc_multi_countryvalidation213101, 116762, 172008, 39967, 213309</v>
      </c>
      <c r="B39">
        <v>0</v>
      </c>
      <c r="C39">
        <v>0.42950143754132097</v>
      </c>
      <c r="D39">
        <v>0.130318904933203</v>
      </c>
      <c r="I39">
        <v>0.60642127028955495</v>
      </c>
      <c r="J39">
        <v>0</v>
      </c>
      <c r="N39">
        <v>0.485916792237508</v>
      </c>
      <c r="R39">
        <v>0.27322953332348798</v>
      </c>
      <c r="W39">
        <v>0</v>
      </c>
      <c r="X39" t="s">
        <v>41</v>
      </c>
      <c r="Y39" t="s">
        <v>28</v>
      </c>
      <c r="Z39" t="s">
        <v>27</v>
      </c>
      <c r="AA39">
        <f>MIN(B39:V39)</f>
        <v>0</v>
      </c>
      <c r="AB39">
        <f>AVERAGE(B39:V39)</f>
        <v>0.27505541976072501</v>
      </c>
      <c r="AC39">
        <f>COUNTIF(B39:V39,"&gt;0")</f>
        <v>5</v>
      </c>
    </row>
    <row r="40" spans="1:29" x14ac:dyDescent="0.25">
      <c r="A40" t="str">
        <f>Z40&amp;Y40&amp;X40</f>
        <v>mcc_multi_countryall213101, 116762, 172008, 39967, 213309</v>
      </c>
      <c r="B40">
        <v>0</v>
      </c>
      <c r="C40">
        <v>0.61338515668094895</v>
      </c>
      <c r="D40">
        <v>0.44672987910087902</v>
      </c>
      <c r="E40">
        <v>0</v>
      </c>
      <c r="F40">
        <v>0</v>
      </c>
      <c r="G40">
        <v>0</v>
      </c>
      <c r="H40">
        <v>0</v>
      </c>
      <c r="I40">
        <v>0.86822807779770605</v>
      </c>
      <c r="J40">
        <v>0</v>
      </c>
      <c r="K40">
        <v>0.85496034978785196</v>
      </c>
      <c r="L40">
        <v>0</v>
      </c>
      <c r="M40">
        <v>0</v>
      </c>
      <c r="N40">
        <v>0.42708217984311497</v>
      </c>
      <c r="O40">
        <v>0.80473338917194703</v>
      </c>
      <c r="P40">
        <v>0.72873888059728598</v>
      </c>
      <c r="Q40">
        <v>0</v>
      </c>
      <c r="R40">
        <v>0.63496290181752302</v>
      </c>
      <c r="S40">
        <v>0</v>
      </c>
      <c r="T40">
        <v>0</v>
      </c>
      <c r="U40">
        <v>0</v>
      </c>
      <c r="V40">
        <v>0.77566139075134499</v>
      </c>
      <c r="W40">
        <v>0</v>
      </c>
      <c r="X40" t="s">
        <v>41</v>
      </c>
      <c r="Y40" t="s">
        <v>29</v>
      </c>
      <c r="Z40" t="s">
        <v>27</v>
      </c>
      <c r="AA40">
        <f>MIN(B40:V40)</f>
        <v>0</v>
      </c>
      <c r="AB40">
        <f>AVERAGE(B40:V40)</f>
        <v>0.29307058121660007</v>
      </c>
      <c r="AC40">
        <f>COUNTIF(B40:V40,"&gt;0")</f>
        <v>9</v>
      </c>
    </row>
    <row r="41" spans="1:29" x14ac:dyDescent="0.25">
      <c r="A41" t="str">
        <f>Z41&amp;Y41&amp;X41</f>
        <v>mcc_multi_countrytraining215182, 213179, 161095, 58717, 83049</v>
      </c>
      <c r="B41">
        <v>0</v>
      </c>
      <c r="C41">
        <v>0.68069213785190896</v>
      </c>
      <c r="D41">
        <v>0.86487904861047504</v>
      </c>
      <c r="E41">
        <v>0</v>
      </c>
      <c r="F41">
        <v>0</v>
      </c>
      <c r="G41">
        <v>0.90180141118951795</v>
      </c>
      <c r="H41">
        <v>0</v>
      </c>
      <c r="I41">
        <v>0.85457218375911104</v>
      </c>
      <c r="J41">
        <v>0.847144935667972</v>
      </c>
      <c r="K41">
        <v>0.87969682156205797</v>
      </c>
      <c r="L41">
        <v>0</v>
      </c>
      <c r="M41">
        <v>0</v>
      </c>
      <c r="N41">
        <v>0.13048016361445999</v>
      </c>
      <c r="O41">
        <v>0.77620490087884697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0.65248707035766096</v>
      </c>
      <c r="W41">
        <v>0</v>
      </c>
      <c r="X41" t="s">
        <v>42</v>
      </c>
      <c r="Y41" t="s">
        <v>26</v>
      </c>
      <c r="Z41" t="s">
        <v>27</v>
      </c>
      <c r="AA41">
        <f>MIN(B41:V41)</f>
        <v>0</v>
      </c>
      <c r="AB41">
        <f>AVERAGE(B41:V41)</f>
        <v>0.31371231778533387</v>
      </c>
      <c r="AC41">
        <f>COUNTIF(B41:V41,"&gt;0")</f>
        <v>9</v>
      </c>
    </row>
    <row r="42" spans="1:29" x14ac:dyDescent="0.25">
      <c r="A42" t="str">
        <f>Z42&amp;Y42&amp;X42</f>
        <v>mcc_multi_countryvalidation215182, 213179, 161095, 58717, 83049</v>
      </c>
      <c r="B42">
        <v>0</v>
      </c>
      <c r="C42">
        <v>0.462397257710076</v>
      </c>
      <c r="D42">
        <v>0.999999999975549</v>
      </c>
      <c r="I42">
        <v>0.72727272727258196</v>
      </c>
      <c r="J42">
        <v>0.772788973266748</v>
      </c>
      <c r="N42">
        <v>1.32134952714211E-2</v>
      </c>
      <c r="R42">
        <v>0</v>
      </c>
      <c r="W42">
        <v>0</v>
      </c>
      <c r="X42" t="s">
        <v>42</v>
      </c>
      <c r="Y42" t="s">
        <v>28</v>
      </c>
      <c r="Z42" t="s">
        <v>27</v>
      </c>
      <c r="AA42">
        <f>MIN(B42:V42)</f>
        <v>0</v>
      </c>
      <c r="AB42">
        <f>AVERAGE(B42:V42)</f>
        <v>0.42509606478519657</v>
      </c>
      <c r="AC42">
        <f>COUNTIF(B42:V42,"&gt;0")</f>
        <v>5</v>
      </c>
    </row>
    <row r="43" spans="1:29" x14ac:dyDescent="0.25">
      <c r="A43" t="str">
        <f>Z43&amp;Y43&amp;X43</f>
        <v>mcc_multi_countryall215182, 213179, 161095, 58717, 83049</v>
      </c>
      <c r="B43">
        <v>0</v>
      </c>
      <c r="C43">
        <v>0.65707323080438396</v>
      </c>
      <c r="D43">
        <v>0.86865120693685705</v>
      </c>
      <c r="E43">
        <v>0</v>
      </c>
      <c r="F43">
        <v>0</v>
      </c>
      <c r="G43">
        <v>0.90209555126889696</v>
      </c>
      <c r="H43">
        <v>0</v>
      </c>
      <c r="I43">
        <v>0.84255080975160401</v>
      </c>
      <c r="J43">
        <v>0.82877303851220296</v>
      </c>
      <c r="K43">
        <v>0.87418788090708299</v>
      </c>
      <c r="L43">
        <v>0</v>
      </c>
      <c r="M43">
        <v>0</v>
      </c>
      <c r="N43">
        <v>9.9270178773756296E-2</v>
      </c>
      <c r="O43">
        <v>0.77807964779002603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0.59776162803466304</v>
      </c>
      <c r="W43">
        <v>0</v>
      </c>
      <c r="X43" t="s">
        <v>42</v>
      </c>
      <c r="Y43" t="s">
        <v>29</v>
      </c>
      <c r="Z43" t="s">
        <v>27</v>
      </c>
      <c r="AA43">
        <f>MIN(B43:V43)</f>
        <v>0</v>
      </c>
      <c r="AB43">
        <f>AVERAGE(B43:V43)</f>
        <v>0.30706872251330825</v>
      </c>
      <c r="AC43">
        <f>COUNTIF(B43:V43,"&gt;0")</f>
        <v>9</v>
      </c>
    </row>
    <row r="44" spans="1:29" x14ac:dyDescent="0.25">
      <c r="A44" t="str">
        <f>Z44&amp;Y44&amp;X44</f>
        <v>mcc_multi_countrytraining62192, 213179, 168077, 58692, 134855</v>
      </c>
      <c r="B44">
        <v>0</v>
      </c>
      <c r="C44">
        <v>0.52226508373819303</v>
      </c>
      <c r="D44">
        <v>0.91502708056535298</v>
      </c>
      <c r="E44">
        <v>0.458529288938749</v>
      </c>
      <c r="F44">
        <v>0</v>
      </c>
      <c r="G44">
        <v>0</v>
      </c>
      <c r="H44">
        <v>0</v>
      </c>
      <c r="I44">
        <v>0.91858269065215803</v>
      </c>
      <c r="J44">
        <v>0</v>
      </c>
      <c r="K44">
        <v>0.86678546301237602</v>
      </c>
      <c r="L44">
        <v>0</v>
      </c>
      <c r="M44">
        <v>0</v>
      </c>
      <c r="N44">
        <v>0</v>
      </c>
      <c r="O44">
        <v>0.80773210724478395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0.75089083664999901</v>
      </c>
      <c r="W44">
        <v>0</v>
      </c>
      <c r="X44" t="s">
        <v>43</v>
      </c>
      <c r="Y44" t="s">
        <v>26</v>
      </c>
      <c r="Z44" t="s">
        <v>27</v>
      </c>
      <c r="AA44">
        <f>MIN(B44:V44)</f>
        <v>0</v>
      </c>
      <c r="AB44">
        <f>AVERAGE(B44:V44)</f>
        <v>0.24951488337150535</v>
      </c>
      <c r="AC44">
        <f>COUNTIF(B44:V44,"&gt;0")</f>
        <v>7</v>
      </c>
    </row>
    <row r="45" spans="1:29" x14ac:dyDescent="0.25">
      <c r="A45" t="str">
        <f>Z45&amp;Y45&amp;X45</f>
        <v>mcc_multi_countryvalidation62192, 213179, 168077, 58692, 134855</v>
      </c>
      <c r="B45">
        <v>0</v>
      </c>
      <c r="C45">
        <v>0.39405979998591001</v>
      </c>
      <c r="D45">
        <v>0.57324096237100697</v>
      </c>
      <c r="I45">
        <v>0.72692307692292801</v>
      </c>
      <c r="J45">
        <v>0</v>
      </c>
      <c r="N45">
        <v>0</v>
      </c>
      <c r="R45">
        <v>0</v>
      </c>
      <c r="W45">
        <v>2</v>
      </c>
      <c r="X45" t="s">
        <v>43</v>
      </c>
      <c r="Y45" t="s">
        <v>28</v>
      </c>
      <c r="Z45" t="s">
        <v>27</v>
      </c>
      <c r="AA45">
        <f>MIN(B45:V45)</f>
        <v>0</v>
      </c>
      <c r="AB45">
        <f>AVERAGE(B45:V45)</f>
        <v>0.24203197703997786</v>
      </c>
      <c r="AC45">
        <f>COUNTIF(B45:V45,"&gt;0")</f>
        <v>3</v>
      </c>
    </row>
    <row r="46" spans="1:29" x14ac:dyDescent="0.25">
      <c r="A46" t="str">
        <f>Z46&amp;Y46&amp;X46</f>
        <v>mcc_multi_countryall62192, 213179, 168077, 58692, 134855</v>
      </c>
      <c r="B46">
        <v>0</v>
      </c>
      <c r="C46">
        <v>0.53332052271488195</v>
      </c>
      <c r="D46">
        <v>0.90134006794675603</v>
      </c>
      <c r="E46">
        <v>0.45919494667428701</v>
      </c>
      <c r="F46">
        <v>0</v>
      </c>
      <c r="G46">
        <v>0</v>
      </c>
      <c r="H46">
        <v>0</v>
      </c>
      <c r="I46">
        <v>0.90066540436824305</v>
      </c>
      <c r="J46">
        <v>0</v>
      </c>
      <c r="K46">
        <v>0.87347131889112095</v>
      </c>
      <c r="L46">
        <v>0</v>
      </c>
      <c r="M46">
        <v>0</v>
      </c>
      <c r="N46">
        <v>0</v>
      </c>
      <c r="O46">
        <v>0.80899530092363703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0.67582775564755004</v>
      </c>
      <c r="W46">
        <v>2</v>
      </c>
      <c r="X46" t="s">
        <v>43</v>
      </c>
      <c r="Y46" t="s">
        <v>29</v>
      </c>
      <c r="Z46" t="s">
        <v>27</v>
      </c>
      <c r="AA46">
        <f>MIN(B46:V46)</f>
        <v>0</v>
      </c>
      <c r="AB46">
        <f>AVERAGE(B46:V46)</f>
        <v>0.24537215796030837</v>
      </c>
      <c r="AC46">
        <f>COUNTIF(B46:V46,"&gt;0")</f>
        <v>7</v>
      </c>
    </row>
    <row r="47" spans="1:29" x14ac:dyDescent="0.25">
      <c r="A47" t="str">
        <f>Z47&amp;Y47&amp;X47</f>
        <v>mcc_multi_countrytraining213189, 213148, 59206, 151767, 171151</v>
      </c>
      <c r="B47">
        <v>0.40696730741738502</v>
      </c>
      <c r="C47">
        <v>0.68730447611192802</v>
      </c>
      <c r="D47">
        <v>0.741923255537003</v>
      </c>
      <c r="E47">
        <v>0</v>
      </c>
      <c r="F47">
        <v>0</v>
      </c>
      <c r="G47">
        <v>0</v>
      </c>
      <c r="H47">
        <v>0</v>
      </c>
      <c r="I47">
        <v>0.86326840908793101</v>
      </c>
      <c r="J47">
        <v>0.67239454782916697</v>
      </c>
      <c r="K47">
        <v>0.86170234891998898</v>
      </c>
      <c r="L47">
        <v>0</v>
      </c>
      <c r="M47">
        <v>0</v>
      </c>
      <c r="N47">
        <v>0.12772122612772699</v>
      </c>
      <c r="O47">
        <v>0.80426663815018296</v>
      </c>
      <c r="P47">
        <v>0.59308692445718303</v>
      </c>
      <c r="Q47">
        <v>0.61005916977802599</v>
      </c>
      <c r="R47">
        <v>0.91851440098994397</v>
      </c>
      <c r="S47">
        <v>0</v>
      </c>
      <c r="T47">
        <v>0</v>
      </c>
      <c r="U47">
        <v>0</v>
      </c>
      <c r="V47">
        <v>0.75498582004154402</v>
      </c>
      <c r="W47">
        <v>0</v>
      </c>
      <c r="X47" t="s">
        <v>44</v>
      </c>
      <c r="Y47" t="s">
        <v>26</v>
      </c>
      <c r="Z47" t="s">
        <v>27</v>
      </c>
      <c r="AA47">
        <f>MIN(B47:V47)</f>
        <v>0</v>
      </c>
      <c r="AB47">
        <f>AVERAGE(B47:V47)</f>
        <v>0.38296164402133376</v>
      </c>
      <c r="AC47">
        <f>COUNTIF(B47:V47,"&gt;0")</f>
        <v>12</v>
      </c>
    </row>
    <row r="48" spans="1:29" x14ac:dyDescent="0.25">
      <c r="A48" t="str">
        <f>Z48&amp;Y48&amp;X48</f>
        <v>mcc_multi_countryvalidation213189, 213148, 59206, 151767, 171151</v>
      </c>
      <c r="B48">
        <v>-5.4235568542089101E-2</v>
      </c>
      <c r="C48">
        <v>0.62862383647488196</v>
      </c>
      <c r="D48">
        <v>0.27726870409758902</v>
      </c>
      <c r="I48">
        <v>0.61266912722750899</v>
      </c>
      <c r="J48">
        <v>0.51493621073901996</v>
      </c>
      <c r="N48">
        <v>0</v>
      </c>
      <c r="R48">
        <v>0.68294795588506596</v>
      </c>
      <c r="W48">
        <v>1</v>
      </c>
      <c r="X48" t="s">
        <v>44</v>
      </c>
      <c r="Y48" t="s">
        <v>28</v>
      </c>
      <c r="Z48" t="s">
        <v>27</v>
      </c>
      <c r="AA48">
        <f>MIN(B48:V48)</f>
        <v>-5.4235568542089101E-2</v>
      </c>
      <c r="AB48">
        <f>AVERAGE(B48:V48)</f>
        <v>0.38031575226885384</v>
      </c>
      <c r="AC48">
        <f>COUNTIF(B48:V48,"&gt;0")</f>
        <v>5</v>
      </c>
    </row>
    <row r="49" spans="1:29" x14ac:dyDescent="0.25">
      <c r="A49" t="str">
        <f>Z49&amp;Y49&amp;X49</f>
        <v>mcc_multi_countryall213189, 213148, 59206, 151767, 171151</v>
      </c>
      <c r="B49">
        <v>8.7737475864209699E-2</v>
      </c>
      <c r="C49">
        <v>0.69989019716685397</v>
      </c>
      <c r="D49">
        <v>0.69879639872737398</v>
      </c>
      <c r="E49">
        <v>0</v>
      </c>
      <c r="F49">
        <v>0</v>
      </c>
      <c r="G49">
        <v>0</v>
      </c>
      <c r="H49">
        <v>0</v>
      </c>
      <c r="I49">
        <v>0.836706488449802</v>
      </c>
      <c r="J49">
        <v>0.63557725648568297</v>
      </c>
      <c r="K49">
        <v>0.85997469029030404</v>
      </c>
      <c r="L49">
        <v>0</v>
      </c>
      <c r="M49">
        <v>0</v>
      </c>
      <c r="N49">
        <v>0.106283110135795</v>
      </c>
      <c r="O49">
        <v>0.80533718705124702</v>
      </c>
      <c r="P49">
        <v>0.53604218470687204</v>
      </c>
      <c r="Q49">
        <v>0.61041214585572801</v>
      </c>
      <c r="R49">
        <v>0.84509691216343696</v>
      </c>
      <c r="S49">
        <v>0</v>
      </c>
      <c r="T49">
        <v>0</v>
      </c>
      <c r="U49">
        <v>0</v>
      </c>
      <c r="V49">
        <v>0.71137345685883102</v>
      </c>
      <c r="W49">
        <v>1</v>
      </c>
      <c r="X49" t="s">
        <v>44</v>
      </c>
      <c r="Y49" t="s">
        <v>29</v>
      </c>
      <c r="Z49" t="s">
        <v>27</v>
      </c>
      <c r="AA49">
        <f>MIN(B49:V49)</f>
        <v>0</v>
      </c>
      <c r="AB49">
        <f>AVERAGE(B49:V49)</f>
        <v>0.35396321446457796</v>
      </c>
      <c r="AC49">
        <f>COUNTIF(B49:V49,"&gt;0")</f>
        <v>12</v>
      </c>
    </row>
    <row r="50" spans="1:29" x14ac:dyDescent="0.25">
      <c r="A50" t="str">
        <f>Z50&amp;Y50&amp;X50</f>
        <v>mcc_multi_countrytraining213164, 213148, 59206, 151767, 171151</v>
      </c>
      <c r="B50">
        <v>0.40696730741738502</v>
      </c>
      <c r="C50">
        <v>0.688698199752944</v>
      </c>
      <c r="D50">
        <v>0.741923255537003</v>
      </c>
      <c r="E50">
        <v>0</v>
      </c>
      <c r="F50">
        <v>0</v>
      </c>
      <c r="G50">
        <v>0</v>
      </c>
      <c r="H50">
        <v>0</v>
      </c>
      <c r="I50">
        <v>0.86176470588235299</v>
      </c>
      <c r="J50">
        <v>0.67239454782916697</v>
      </c>
      <c r="K50">
        <v>0.85169910096235302</v>
      </c>
      <c r="L50">
        <v>0</v>
      </c>
      <c r="M50">
        <v>0</v>
      </c>
      <c r="N50">
        <v>0</v>
      </c>
      <c r="O50">
        <v>0.80426663815018296</v>
      </c>
      <c r="P50">
        <v>0.59308692445718303</v>
      </c>
      <c r="Q50">
        <v>0.56420884461014897</v>
      </c>
      <c r="R50">
        <v>0.91851440098994397</v>
      </c>
      <c r="S50">
        <v>0</v>
      </c>
      <c r="T50">
        <v>0</v>
      </c>
      <c r="U50">
        <v>0</v>
      </c>
      <c r="V50">
        <v>0.74936849611877598</v>
      </c>
      <c r="W50">
        <v>0</v>
      </c>
      <c r="X50" t="s">
        <v>45</v>
      </c>
      <c r="Y50" t="s">
        <v>26</v>
      </c>
      <c r="Z50" t="s">
        <v>27</v>
      </c>
      <c r="AA50">
        <f>MIN(B50:V50)</f>
        <v>0</v>
      </c>
      <c r="AB50">
        <f>AVERAGE(B50:V50)</f>
        <v>0.37394725817654467</v>
      </c>
      <c r="AC50">
        <f>COUNTIF(B50:V50,"&gt;0")</f>
        <v>11</v>
      </c>
    </row>
    <row r="51" spans="1:29" x14ac:dyDescent="0.25">
      <c r="A51" t="str">
        <f>Z51&amp;Y51&amp;X51</f>
        <v>mcc_multi_countryvalidation213164, 213148, 59206, 151767, 171151</v>
      </c>
      <c r="B51">
        <v>-5.3838190205789803E-2</v>
      </c>
      <c r="C51">
        <v>0.676004113005921</v>
      </c>
      <c r="D51">
        <v>0.27735009811200201</v>
      </c>
      <c r="I51">
        <v>0.72727272727258196</v>
      </c>
      <c r="J51">
        <v>0.51507875363746003</v>
      </c>
      <c r="N51">
        <v>0</v>
      </c>
      <c r="R51">
        <v>0.68313005106384905</v>
      </c>
      <c r="W51">
        <v>0</v>
      </c>
      <c r="X51" t="s">
        <v>45</v>
      </c>
      <c r="Y51" t="s">
        <v>28</v>
      </c>
      <c r="Z51" t="s">
        <v>27</v>
      </c>
      <c r="AA51">
        <f>MIN(B51:V51)</f>
        <v>-5.3838190205789803E-2</v>
      </c>
      <c r="AB51">
        <f>AVERAGE(B51:V51)</f>
        <v>0.40357107898371769</v>
      </c>
      <c r="AC51">
        <f>COUNTIF(B51:V51,"&gt;0")</f>
        <v>5</v>
      </c>
    </row>
    <row r="52" spans="1:29" x14ac:dyDescent="0.25">
      <c r="A52" t="str">
        <f>Z52&amp;Y52&amp;X52</f>
        <v>mcc_multi_countryall213164, 213148, 59206, 151767, 171151</v>
      </c>
      <c r="B52">
        <v>8.77480464792606E-2</v>
      </c>
      <c r="C52">
        <v>0.71032116050437299</v>
      </c>
      <c r="D52">
        <v>0.69881859932135004</v>
      </c>
      <c r="E52">
        <v>0</v>
      </c>
      <c r="F52">
        <v>0</v>
      </c>
      <c r="G52">
        <v>0</v>
      </c>
      <c r="H52">
        <v>0</v>
      </c>
      <c r="I52">
        <v>0.84929304704245501</v>
      </c>
      <c r="J52">
        <v>0.63559177620416196</v>
      </c>
      <c r="K52">
        <v>0.84402867589130404</v>
      </c>
      <c r="L52">
        <v>0</v>
      </c>
      <c r="M52">
        <v>0</v>
      </c>
      <c r="N52">
        <v>0</v>
      </c>
      <c r="O52">
        <v>0.78880766509066302</v>
      </c>
      <c r="P52">
        <v>0.536045730118764</v>
      </c>
      <c r="Q52">
        <v>0.56462925013860898</v>
      </c>
      <c r="R52">
        <v>0.84510463662118895</v>
      </c>
      <c r="S52">
        <v>0</v>
      </c>
      <c r="T52">
        <v>0</v>
      </c>
      <c r="U52">
        <v>0</v>
      </c>
      <c r="V52">
        <v>0.70669533799772399</v>
      </c>
      <c r="W52">
        <v>0</v>
      </c>
      <c r="X52" t="s">
        <v>45</v>
      </c>
      <c r="Y52" t="s">
        <v>29</v>
      </c>
      <c r="Z52" t="s">
        <v>27</v>
      </c>
      <c r="AA52">
        <f>MIN(B52:V52)</f>
        <v>0</v>
      </c>
      <c r="AB52">
        <f>AVERAGE(B52:V52)</f>
        <v>0.34605161549570729</v>
      </c>
      <c r="AC52">
        <f>COUNTIF(B52:V52,"&gt;0")</f>
        <v>11</v>
      </c>
    </row>
    <row r="53" spans="1:29" x14ac:dyDescent="0.25">
      <c r="A53" t="str">
        <f>Z53&amp;Y53&amp;X53</f>
        <v>mcc_multi_countrytraining40003, 116762, 172008, 39967, 83975</v>
      </c>
      <c r="B53">
        <v>0</v>
      </c>
      <c r="C53">
        <v>0.65559549551311103</v>
      </c>
      <c r="D53">
        <v>0.898684718173965</v>
      </c>
      <c r="E53">
        <v>0</v>
      </c>
      <c r="F53">
        <v>0</v>
      </c>
      <c r="G53">
        <v>0</v>
      </c>
      <c r="H53">
        <v>0</v>
      </c>
      <c r="I53">
        <v>0.88151260504201701</v>
      </c>
      <c r="J53">
        <v>0.45313038548966</v>
      </c>
      <c r="K53">
        <v>0.85230926771367199</v>
      </c>
      <c r="L53">
        <v>0</v>
      </c>
      <c r="M53">
        <v>0</v>
      </c>
      <c r="N53">
        <v>0</v>
      </c>
      <c r="O53">
        <v>0.84328430298715495</v>
      </c>
      <c r="P53">
        <v>0.78907448256979895</v>
      </c>
      <c r="Q53">
        <v>0.57553595713833905</v>
      </c>
      <c r="R53">
        <v>0</v>
      </c>
      <c r="S53">
        <v>0</v>
      </c>
      <c r="T53">
        <v>0</v>
      </c>
      <c r="U53">
        <v>0</v>
      </c>
      <c r="V53">
        <v>0.71094636523474697</v>
      </c>
      <c r="W53">
        <v>0</v>
      </c>
      <c r="X53" t="s">
        <v>46</v>
      </c>
      <c r="Y53" t="s">
        <v>26</v>
      </c>
      <c r="Z53" t="s">
        <v>27</v>
      </c>
      <c r="AA53">
        <f>MIN(B53:V53)</f>
        <v>0</v>
      </c>
      <c r="AB53">
        <f>AVERAGE(B53:V53)</f>
        <v>0.31714636094583165</v>
      </c>
      <c r="AC53">
        <f>COUNTIF(B53:V53,"&gt;0")</f>
        <v>9</v>
      </c>
    </row>
    <row r="54" spans="1:29" x14ac:dyDescent="0.25">
      <c r="A54" t="str">
        <f>Z54&amp;Y54&amp;X54</f>
        <v>mcc_multi_countryvalidation40003, 116762, 172008, 39967, 83975</v>
      </c>
      <c r="B54">
        <v>0</v>
      </c>
      <c r="C54">
        <v>0.38619254640558598</v>
      </c>
      <c r="D54">
        <v>0.99999999997485101</v>
      </c>
      <c r="I54">
        <v>0.85620249168437101</v>
      </c>
      <c r="J54">
        <v>0.41137120564198099</v>
      </c>
      <c r="N54">
        <v>0</v>
      </c>
      <c r="R54">
        <v>0</v>
      </c>
      <c r="W54">
        <v>2</v>
      </c>
      <c r="X54" t="s">
        <v>46</v>
      </c>
      <c r="Y54" t="s">
        <v>28</v>
      </c>
      <c r="Z54" t="s">
        <v>27</v>
      </c>
      <c r="AA54">
        <f>MIN(B54:V54)</f>
        <v>0</v>
      </c>
      <c r="AB54">
        <f>AVERAGE(B54:V54)</f>
        <v>0.37910946338668416</v>
      </c>
      <c r="AC54">
        <f>COUNTIF(B54:V54,"&gt;0")</f>
        <v>4</v>
      </c>
    </row>
    <row r="55" spans="1:29" x14ac:dyDescent="0.25">
      <c r="A55" t="str">
        <f>Z55&amp;Y55&amp;X55</f>
        <v>mcc_multi_countryall40003, 116762, 172008, 39967, 83975</v>
      </c>
      <c r="B55">
        <v>0</v>
      </c>
      <c r="C55">
        <v>0.61484878429432299</v>
      </c>
      <c r="D55">
        <v>0.90134006794675603</v>
      </c>
      <c r="E55">
        <v>0</v>
      </c>
      <c r="F55">
        <v>0</v>
      </c>
      <c r="G55">
        <v>0</v>
      </c>
      <c r="H55">
        <v>0</v>
      </c>
      <c r="I55">
        <v>0.87919892983071202</v>
      </c>
      <c r="J55">
        <v>0.44654811601787497</v>
      </c>
      <c r="K55">
        <v>0.85750647672361202</v>
      </c>
      <c r="L55">
        <v>0</v>
      </c>
      <c r="M55">
        <v>0</v>
      </c>
      <c r="N55">
        <v>0</v>
      </c>
      <c r="O55">
        <v>0.80471452592134396</v>
      </c>
      <c r="P55">
        <v>0.78930146007199098</v>
      </c>
      <c r="Q55">
        <v>0.57581075036484997</v>
      </c>
      <c r="R55">
        <v>0</v>
      </c>
      <c r="S55">
        <v>0</v>
      </c>
      <c r="T55">
        <v>0</v>
      </c>
      <c r="U55">
        <v>0</v>
      </c>
      <c r="V55">
        <v>0.66039252297989304</v>
      </c>
      <c r="W55">
        <v>2</v>
      </c>
      <c r="X55" t="s">
        <v>46</v>
      </c>
      <c r="Y55" t="s">
        <v>29</v>
      </c>
      <c r="Z55" t="s">
        <v>27</v>
      </c>
      <c r="AA55">
        <f>MIN(B55:V55)</f>
        <v>0</v>
      </c>
      <c r="AB55">
        <f>AVERAGE(B55:V55)</f>
        <v>0.3109362682929217</v>
      </c>
      <c r="AC55">
        <f>COUNTIF(B55:V55,"&gt;0")</f>
        <v>9</v>
      </c>
    </row>
    <row r="56" spans="1:29" x14ac:dyDescent="0.25">
      <c r="A56" t="str">
        <f>Z56&amp;Y56&amp;X56</f>
        <v>mcc_multi_countrytraining25684, 213069, 211286, 39967, 47157</v>
      </c>
      <c r="B56">
        <v>0</v>
      </c>
      <c r="C56">
        <v>0.690718005863588</v>
      </c>
      <c r="D56">
        <v>0.63163488804529699</v>
      </c>
      <c r="E56">
        <v>0</v>
      </c>
      <c r="F56">
        <v>0</v>
      </c>
      <c r="G56">
        <v>0</v>
      </c>
      <c r="H56">
        <v>0</v>
      </c>
      <c r="I56">
        <v>0.90029626275036201</v>
      </c>
      <c r="J56">
        <v>0</v>
      </c>
      <c r="K56">
        <v>0.83808552120547297</v>
      </c>
      <c r="L56">
        <v>0.26648229828192599</v>
      </c>
      <c r="M56">
        <v>0.351999302232128</v>
      </c>
      <c r="N56">
        <v>0</v>
      </c>
      <c r="O56">
        <v>0.48420780747599601</v>
      </c>
      <c r="P56">
        <v>0</v>
      </c>
      <c r="Q56">
        <v>0</v>
      </c>
      <c r="R56">
        <v>0.60426679163202002</v>
      </c>
      <c r="S56">
        <v>0</v>
      </c>
      <c r="T56">
        <v>0</v>
      </c>
      <c r="U56">
        <v>0.35133285508267098</v>
      </c>
      <c r="V56">
        <v>0.77860120492310003</v>
      </c>
      <c r="W56">
        <v>0</v>
      </c>
      <c r="X56" t="s">
        <v>47</v>
      </c>
      <c r="Y56" t="s">
        <v>26</v>
      </c>
      <c r="Z56" t="s">
        <v>27</v>
      </c>
      <c r="AA56">
        <f>MIN(B56:V56)</f>
        <v>0</v>
      </c>
      <c r="AB56">
        <f>AVERAGE(B56:V56)</f>
        <v>0.280839282737741</v>
      </c>
      <c r="AC56">
        <f>COUNTIF(B56:V56,"&gt;0")</f>
        <v>10</v>
      </c>
    </row>
    <row r="57" spans="1:29" x14ac:dyDescent="0.25">
      <c r="A57" t="str">
        <f>Z57&amp;Y57&amp;X57</f>
        <v>mcc_multi_countryvalidation25684, 213069, 211286, 39967, 47157</v>
      </c>
      <c r="B57">
        <v>0</v>
      </c>
      <c r="C57">
        <v>0.55385428037933504</v>
      </c>
      <c r="D57">
        <v>0.214382765977746</v>
      </c>
      <c r="I57">
        <v>0.74406591456183901</v>
      </c>
      <c r="J57">
        <v>0</v>
      </c>
      <c r="N57">
        <v>0</v>
      </c>
      <c r="R57">
        <v>0.79757903402825803</v>
      </c>
      <c r="W57">
        <v>1</v>
      </c>
      <c r="X57" t="s">
        <v>47</v>
      </c>
      <c r="Y57" t="s">
        <v>28</v>
      </c>
      <c r="Z57" t="s">
        <v>27</v>
      </c>
      <c r="AA57">
        <f>MIN(B57:V57)</f>
        <v>0</v>
      </c>
      <c r="AB57">
        <f>AVERAGE(B57:V57)</f>
        <v>0.3299831421353111</v>
      </c>
      <c r="AC57">
        <f>COUNTIF(B57:V57,"&gt;0")</f>
        <v>4</v>
      </c>
    </row>
    <row r="58" spans="1:29" x14ac:dyDescent="0.25">
      <c r="A58" t="str">
        <f>Z58&amp;Y58&amp;X58</f>
        <v>mcc_multi_countryall25684, 213069, 211286, 39967, 47157</v>
      </c>
      <c r="B58">
        <v>0</v>
      </c>
      <c r="C58">
        <v>0.68758823322816598</v>
      </c>
      <c r="D58">
        <v>0.586970245331214</v>
      </c>
      <c r="E58">
        <v>0</v>
      </c>
      <c r="F58">
        <v>0</v>
      </c>
      <c r="G58">
        <v>0</v>
      </c>
      <c r="H58">
        <v>0</v>
      </c>
      <c r="I58">
        <v>0.88745008834194095</v>
      </c>
      <c r="J58">
        <v>0</v>
      </c>
      <c r="K58">
        <v>0.84350738784194301</v>
      </c>
      <c r="L58">
        <v>0.26735322552121099</v>
      </c>
      <c r="M58">
        <v>0.35223591263652498</v>
      </c>
      <c r="N58">
        <v>0</v>
      </c>
      <c r="O58">
        <v>0.44871367308131499</v>
      </c>
      <c r="P58">
        <v>0</v>
      </c>
      <c r="Q58">
        <v>0</v>
      </c>
      <c r="R58">
        <v>0.67793583915578803</v>
      </c>
      <c r="S58">
        <v>0</v>
      </c>
      <c r="T58">
        <v>0</v>
      </c>
      <c r="U58">
        <v>0.35167098410265402</v>
      </c>
      <c r="V58">
        <v>0.77500841301759604</v>
      </c>
      <c r="W58">
        <v>1</v>
      </c>
      <c r="X58" t="s">
        <v>47</v>
      </c>
      <c r="Y58" t="s">
        <v>29</v>
      </c>
      <c r="Z58" t="s">
        <v>27</v>
      </c>
      <c r="AA58">
        <f>MIN(B58:V58)</f>
        <v>0</v>
      </c>
      <c r="AB58">
        <f>AVERAGE(B58:V58)</f>
        <v>0.27992542867896919</v>
      </c>
      <c r="AC58">
        <f>COUNTIF(B58:V58,"&gt;0")</f>
        <v>10</v>
      </c>
    </row>
    <row r="59" spans="1:29" x14ac:dyDescent="0.25">
      <c r="A59" t="str">
        <f>Z59&amp;Y59&amp;X59</f>
        <v>mcc_multi_countrytraining25680, 213069, 211286, 39967, 47157</v>
      </c>
      <c r="B59">
        <v>0</v>
      </c>
      <c r="C59">
        <v>0.690718005863588</v>
      </c>
      <c r="D59">
        <v>0.63163488804529699</v>
      </c>
      <c r="E59">
        <v>0</v>
      </c>
      <c r="F59">
        <v>0</v>
      </c>
      <c r="G59">
        <v>0</v>
      </c>
      <c r="H59">
        <v>0</v>
      </c>
      <c r="I59">
        <v>0.90029626275036201</v>
      </c>
      <c r="J59">
        <v>0</v>
      </c>
      <c r="K59">
        <v>0.83463234214021897</v>
      </c>
      <c r="L59">
        <v>0.26648229828192599</v>
      </c>
      <c r="M59">
        <v>0.351999302232128</v>
      </c>
      <c r="N59">
        <v>0</v>
      </c>
      <c r="O59">
        <v>0.48113048994719598</v>
      </c>
      <c r="P59">
        <v>0</v>
      </c>
      <c r="Q59">
        <v>0</v>
      </c>
      <c r="R59">
        <v>0.60426679163202002</v>
      </c>
      <c r="S59">
        <v>0</v>
      </c>
      <c r="T59">
        <v>0</v>
      </c>
      <c r="U59">
        <v>0.35133285508267098</v>
      </c>
      <c r="V59">
        <v>0.77860120492310003</v>
      </c>
      <c r="W59">
        <v>0</v>
      </c>
      <c r="X59" t="s">
        <v>48</v>
      </c>
      <c r="Y59" t="s">
        <v>26</v>
      </c>
      <c r="Z59" t="s">
        <v>27</v>
      </c>
      <c r="AA59">
        <f>MIN(B59:V59)</f>
        <v>0</v>
      </c>
      <c r="AB59">
        <f>AVERAGE(B59:V59)</f>
        <v>0.28052830670945272</v>
      </c>
      <c r="AC59">
        <f>COUNTIF(B59:V59,"&gt;0")</f>
        <v>10</v>
      </c>
    </row>
    <row r="60" spans="1:29" x14ac:dyDescent="0.25">
      <c r="A60" t="str">
        <f>Z60&amp;Y60&amp;X60</f>
        <v>mcc_multi_countryvalidation25680, 213069, 211286, 39967, 47157</v>
      </c>
      <c r="B60">
        <v>0</v>
      </c>
      <c r="C60">
        <v>0.55385428037933504</v>
      </c>
      <c r="D60">
        <v>0.214382765977746</v>
      </c>
      <c r="I60">
        <v>0.74406591456183901</v>
      </c>
      <c r="J60">
        <v>0</v>
      </c>
      <c r="N60">
        <v>0</v>
      </c>
      <c r="R60">
        <v>0.79757903402825803</v>
      </c>
      <c r="W60">
        <v>1</v>
      </c>
      <c r="X60" t="s">
        <v>48</v>
      </c>
      <c r="Y60" t="s">
        <v>28</v>
      </c>
      <c r="Z60" t="s">
        <v>27</v>
      </c>
      <c r="AA60">
        <f>MIN(B60:V60)</f>
        <v>0</v>
      </c>
      <c r="AB60">
        <f>AVERAGE(B60:V60)</f>
        <v>0.3299831421353111</v>
      </c>
      <c r="AC60">
        <f>COUNTIF(B60:V60,"&gt;0")</f>
        <v>4</v>
      </c>
    </row>
    <row r="61" spans="1:29" x14ac:dyDescent="0.25">
      <c r="A61" t="str">
        <f>Z61&amp;Y61&amp;X61</f>
        <v>mcc_multi_countryall25680, 213069, 211286, 39967, 47157</v>
      </c>
      <c r="B61">
        <v>0</v>
      </c>
      <c r="C61">
        <v>0.68758823322816598</v>
      </c>
      <c r="D61">
        <v>0.586970245331214</v>
      </c>
      <c r="E61">
        <v>0</v>
      </c>
      <c r="F61">
        <v>0</v>
      </c>
      <c r="G61">
        <v>0</v>
      </c>
      <c r="H61">
        <v>0</v>
      </c>
      <c r="I61">
        <v>0.88745008834194095</v>
      </c>
      <c r="J61">
        <v>0</v>
      </c>
      <c r="K61">
        <v>0.84019512568120702</v>
      </c>
      <c r="L61">
        <v>0.26735322552121099</v>
      </c>
      <c r="M61">
        <v>0.35223591263652498</v>
      </c>
      <c r="N61">
        <v>0</v>
      </c>
      <c r="O61">
        <v>0.44626004046999701</v>
      </c>
      <c r="P61">
        <v>0</v>
      </c>
      <c r="Q61">
        <v>0</v>
      </c>
      <c r="R61">
        <v>0.67793583915578803</v>
      </c>
      <c r="S61">
        <v>0</v>
      </c>
      <c r="T61">
        <v>0</v>
      </c>
      <c r="U61">
        <v>0.35167098410265402</v>
      </c>
      <c r="V61">
        <v>0.77500841301759604</v>
      </c>
      <c r="W61">
        <v>1</v>
      </c>
      <c r="X61" t="s">
        <v>48</v>
      </c>
      <c r="Y61" t="s">
        <v>29</v>
      </c>
      <c r="Z61" t="s">
        <v>27</v>
      </c>
      <c r="AA61">
        <f>MIN(B61:V61)</f>
        <v>0</v>
      </c>
      <c r="AB61">
        <f>AVERAGE(B61:V61)</f>
        <v>0.27965086226125235</v>
      </c>
      <c r="AC61">
        <f>COUNTIF(B61:V61,"&gt;0")</f>
        <v>10</v>
      </c>
    </row>
    <row r="62" spans="1:29" x14ac:dyDescent="0.25">
      <c r="A62" t="str">
        <f>Z62&amp;Y62&amp;X62</f>
        <v>simpson_group_countrytraining195481, 128947, 77862, 115453, 25719</v>
      </c>
      <c r="B62">
        <v>0.231697663246789</v>
      </c>
      <c r="C62">
        <v>0.41483453790090702</v>
      </c>
      <c r="D62">
        <v>0.581035434498827</v>
      </c>
      <c r="E62">
        <v>0</v>
      </c>
      <c r="F62">
        <v>0.28559066725590998</v>
      </c>
      <c r="G62">
        <v>0</v>
      </c>
      <c r="H62">
        <v>0.24653828370560801</v>
      </c>
      <c r="I62">
        <v>0.42544342071716601</v>
      </c>
      <c r="J62">
        <v>0.61669650339784499</v>
      </c>
      <c r="K62">
        <v>0.71162683674410099</v>
      </c>
      <c r="L62">
        <v>0</v>
      </c>
      <c r="M62">
        <v>0.351999302232128</v>
      </c>
      <c r="N62">
        <v>0</v>
      </c>
      <c r="O62">
        <v>0</v>
      </c>
      <c r="P62">
        <v>0.84408915757599701</v>
      </c>
      <c r="Q62">
        <v>0</v>
      </c>
      <c r="R62">
        <v>0.27336823886724698</v>
      </c>
      <c r="S62">
        <v>0</v>
      </c>
      <c r="T62">
        <v>0.35133285508267098</v>
      </c>
      <c r="U62">
        <v>0</v>
      </c>
      <c r="V62">
        <v>0.70048003693692396</v>
      </c>
      <c r="W62">
        <v>0</v>
      </c>
      <c r="X62" t="s">
        <v>49</v>
      </c>
      <c r="Y62" t="s">
        <v>26</v>
      </c>
      <c r="Z62" t="s">
        <v>50</v>
      </c>
      <c r="AA62">
        <f>MIN(B62:V62)</f>
        <v>0</v>
      </c>
      <c r="AB62">
        <f>AVERAGE(B62:V62)</f>
        <v>0.28736823515057719</v>
      </c>
      <c r="AC62">
        <f>COUNTIF(B62:V62,"&gt;0")</f>
        <v>13</v>
      </c>
    </row>
    <row r="63" spans="1:29" x14ac:dyDescent="0.25">
      <c r="A63" t="str">
        <f>Z63&amp;Y63&amp;X63</f>
        <v>simpson_group_countryvalidation195481, 128947, 77862, 115453, 25719</v>
      </c>
      <c r="B63">
        <v>-2.1748268363006099E-2</v>
      </c>
      <c r="C63">
        <v>0.331997322613026</v>
      </c>
      <c r="D63">
        <v>0.344728919831567</v>
      </c>
      <c r="I63">
        <v>0.27941014632712102</v>
      </c>
      <c r="J63">
        <v>0.41858652156311399</v>
      </c>
      <c r="N63">
        <v>0</v>
      </c>
      <c r="R63">
        <v>0.31918285956743497</v>
      </c>
      <c r="W63">
        <v>1</v>
      </c>
      <c r="X63" t="s">
        <v>49</v>
      </c>
      <c r="Y63" t="s">
        <v>28</v>
      </c>
      <c r="Z63" t="s">
        <v>50</v>
      </c>
      <c r="AA63">
        <f>MIN(B63:V63)</f>
        <v>-2.1748268363006099E-2</v>
      </c>
      <c r="AB63">
        <f>AVERAGE(B63:V63)</f>
        <v>0.23887964307703666</v>
      </c>
      <c r="AC63">
        <f>COUNTIF(B63:V63,"&gt;0")</f>
        <v>5</v>
      </c>
    </row>
    <row r="64" spans="1:29" x14ac:dyDescent="0.25">
      <c r="A64" t="str">
        <f>Z64&amp;Y64&amp;X64</f>
        <v>simpson_group_countryall195481, 128947, 77862, 115453, 25719</v>
      </c>
      <c r="B64">
        <v>0.122110124399247</v>
      </c>
      <c r="C64">
        <v>0.41349108817749303</v>
      </c>
      <c r="D64">
        <v>0.56319839295799201</v>
      </c>
      <c r="E64">
        <v>0</v>
      </c>
      <c r="F64">
        <v>0.219909863303245</v>
      </c>
      <c r="G64">
        <v>0</v>
      </c>
      <c r="H64">
        <v>0.171866623885397</v>
      </c>
      <c r="I64">
        <v>0.39645939694992099</v>
      </c>
      <c r="J64">
        <v>0.57181857277204995</v>
      </c>
      <c r="K64">
        <v>0.688817966325171</v>
      </c>
      <c r="L64">
        <v>0</v>
      </c>
      <c r="M64">
        <v>0.35223591263652498</v>
      </c>
      <c r="N64">
        <v>0</v>
      </c>
      <c r="O64">
        <v>0</v>
      </c>
      <c r="P64">
        <v>0.74376334967047297</v>
      </c>
      <c r="Q64">
        <v>0</v>
      </c>
      <c r="R64">
        <v>0.29563599425510101</v>
      </c>
      <c r="S64">
        <v>0</v>
      </c>
      <c r="T64">
        <v>0.35167098410265402</v>
      </c>
      <c r="U64">
        <v>0</v>
      </c>
      <c r="V64">
        <v>0.67402426206642296</v>
      </c>
      <c r="W64">
        <v>1</v>
      </c>
      <c r="X64" t="s">
        <v>49</v>
      </c>
      <c r="Y64" t="s">
        <v>29</v>
      </c>
      <c r="Z64" t="s">
        <v>50</v>
      </c>
      <c r="AA64">
        <f>MIN(B64:V64)</f>
        <v>0</v>
      </c>
      <c r="AB64">
        <f>AVERAGE(B64:V64)</f>
        <v>0.26500012054769961</v>
      </c>
      <c r="AC64">
        <f>COUNTIF(B64:V64,"&gt;0")</f>
        <v>13</v>
      </c>
    </row>
    <row r="65" spans="1:29" x14ac:dyDescent="0.25">
      <c r="A65" t="str">
        <f>Z65&amp;Y65&amp;X65</f>
        <v>simpson_group_countrytraining113828, 16358, 185704, 96699, 158687</v>
      </c>
      <c r="B65">
        <v>0</v>
      </c>
      <c r="C65">
        <v>0.162956867493845</v>
      </c>
      <c r="D65">
        <v>0.54689109735163799</v>
      </c>
      <c r="E65">
        <v>0</v>
      </c>
      <c r="F65">
        <v>0.28559066725590998</v>
      </c>
      <c r="G65">
        <v>0.57998167000477496</v>
      </c>
      <c r="H65">
        <v>0</v>
      </c>
      <c r="I65">
        <v>0.50077876039710001</v>
      </c>
      <c r="J65">
        <v>0.10187050661415099</v>
      </c>
      <c r="K65">
        <v>0.53182863505151301</v>
      </c>
      <c r="L65">
        <v>0.66504616056695598</v>
      </c>
      <c r="M65">
        <v>0</v>
      </c>
      <c r="N65">
        <v>0.13048016361445999</v>
      </c>
      <c r="O65">
        <v>0</v>
      </c>
      <c r="P65">
        <v>0</v>
      </c>
      <c r="Q65">
        <v>0.52721086259816696</v>
      </c>
      <c r="R65">
        <v>0.78534619380302895</v>
      </c>
      <c r="S65">
        <v>0.43811533052038898</v>
      </c>
      <c r="T65">
        <v>0</v>
      </c>
      <c r="U65">
        <v>0</v>
      </c>
      <c r="V65">
        <v>0.76890753808590095</v>
      </c>
      <c r="W65">
        <v>0</v>
      </c>
      <c r="X65" t="s">
        <v>51</v>
      </c>
      <c r="Y65" t="s">
        <v>26</v>
      </c>
      <c r="Z65" t="s">
        <v>50</v>
      </c>
      <c r="AA65" s="1">
        <f>MIN(B65:V65)</f>
        <v>0</v>
      </c>
      <c r="AB65" s="1">
        <f>AVERAGE(B65:V65)</f>
        <v>0.28690497396942066</v>
      </c>
      <c r="AC65" s="1">
        <f>COUNTIF(B65:V65,"&gt;0")</f>
        <v>13</v>
      </c>
    </row>
    <row r="66" spans="1:29" x14ac:dyDescent="0.25">
      <c r="A66" t="str">
        <f>Z66&amp;Y66&amp;X66</f>
        <v>simpson_group_countryvalidation113828, 16358, 185704, 96699, 158687</v>
      </c>
      <c r="B66">
        <v>0</v>
      </c>
      <c r="C66">
        <v>1.4439084631957399E-2</v>
      </c>
      <c r="D66">
        <v>0.27718613114635998</v>
      </c>
      <c r="I66">
        <v>0.29569286625684499</v>
      </c>
      <c r="J66">
        <v>0</v>
      </c>
      <c r="N66">
        <v>0</v>
      </c>
      <c r="R66">
        <v>0.56913477495182097</v>
      </c>
      <c r="W66">
        <v>2</v>
      </c>
      <c r="X66" t="s">
        <v>51</v>
      </c>
      <c r="Y66" t="s">
        <v>28</v>
      </c>
      <c r="Z66" t="s">
        <v>50</v>
      </c>
      <c r="AA66">
        <f>MIN(B66:V66)</f>
        <v>0</v>
      </c>
      <c r="AB66">
        <f>AVERAGE(B66:V66)</f>
        <v>0.1652075509981405</v>
      </c>
      <c r="AC66">
        <f>COUNTIF(B66:V66,"&gt;0")</f>
        <v>4</v>
      </c>
    </row>
    <row r="67" spans="1:29" x14ac:dyDescent="0.25">
      <c r="A67" t="str">
        <f>Z67&amp;Y67&amp;X67</f>
        <v>simpson_group_countryall113828, 16358, 185704, 96699, 158687</v>
      </c>
      <c r="B67">
        <v>0</v>
      </c>
      <c r="C67">
        <v>0.119862579654267</v>
      </c>
      <c r="D67">
        <v>0.51075622618598304</v>
      </c>
      <c r="E67">
        <v>0</v>
      </c>
      <c r="F67">
        <v>0.246798292422617</v>
      </c>
      <c r="G67">
        <v>0.53727172559835101</v>
      </c>
      <c r="H67">
        <v>0</v>
      </c>
      <c r="I67">
        <v>0.449498241699548</v>
      </c>
      <c r="J67">
        <v>8.8816624532232602E-2</v>
      </c>
      <c r="K67">
        <v>0.487143817256944</v>
      </c>
      <c r="L67">
        <v>0.66636197850263501</v>
      </c>
      <c r="M67">
        <v>0</v>
      </c>
      <c r="N67">
        <v>0.104800532467954</v>
      </c>
      <c r="O67">
        <v>0</v>
      </c>
      <c r="P67">
        <v>0</v>
      </c>
      <c r="Q67">
        <v>0.44879802679416803</v>
      </c>
      <c r="R67">
        <v>0.72081389164156995</v>
      </c>
      <c r="S67">
        <v>0.43907963757748902</v>
      </c>
      <c r="T67">
        <v>0</v>
      </c>
      <c r="U67">
        <v>0</v>
      </c>
      <c r="V67">
        <v>0.77129173263453499</v>
      </c>
      <c r="W67">
        <v>2</v>
      </c>
      <c r="X67" t="s">
        <v>51</v>
      </c>
      <c r="Y67" t="s">
        <v>29</v>
      </c>
      <c r="Z67" t="s">
        <v>50</v>
      </c>
      <c r="AA67">
        <f>MIN(B67:V67)</f>
        <v>0</v>
      </c>
      <c r="AB67">
        <f>AVERAGE(B67:V67)</f>
        <v>0.26625206223658543</v>
      </c>
      <c r="AC67">
        <f>COUNTIF(B67:V67,"&gt;0")</f>
        <v>13</v>
      </c>
    </row>
    <row r="68" spans="1:29" x14ac:dyDescent="0.25">
      <c r="A68" s="1" t="str">
        <f>Z68&amp;Y68&amp;X68</f>
        <v>simpson_group_countrytraining219064, 78786, 221827, 10740, 85259</v>
      </c>
      <c r="B68">
        <v>0</v>
      </c>
      <c r="C68">
        <v>0.36918900150684503</v>
      </c>
      <c r="D68">
        <v>0.56433159794644105</v>
      </c>
      <c r="E68">
        <v>0.42352092352091703</v>
      </c>
      <c r="F68">
        <v>0</v>
      </c>
      <c r="G68">
        <v>0.44919489372791499</v>
      </c>
      <c r="H68">
        <v>0</v>
      </c>
      <c r="I68">
        <v>0.44751967035800999</v>
      </c>
      <c r="J68">
        <v>0.54536721481797501</v>
      </c>
      <c r="K68">
        <v>0.69761708619439</v>
      </c>
      <c r="L68">
        <v>0</v>
      </c>
      <c r="M68">
        <v>0</v>
      </c>
      <c r="N68">
        <v>0</v>
      </c>
      <c r="O68">
        <v>0.35800816671079599</v>
      </c>
      <c r="P68">
        <v>0</v>
      </c>
      <c r="Q68">
        <v>0</v>
      </c>
      <c r="R68">
        <v>0.52984049739161299</v>
      </c>
      <c r="S68">
        <v>0</v>
      </c>
      <c r="T68">
        <v>0.35133285508267098</v>
      </c>
      <c r="U68">
        <v>0</v>
      </c>
      <c r="V68">
        <v>0.52335294743314698</v>
      </c>
      <c r="W68">
        <v>0</v>
      </c>
      <c r="X68" t="s">
        <v>52</v>
      </c>
      <c r="Y68" t="s">
        <v>26</v>
      </c>
      <c r="Z68" t="s">
        <v>50</v>
      </c>
      <c r="AA68" s="1">
        <f>MIN(B68:V68)</f>
        <v>0</v>
      </c>
      <c r="AB68" s="1">
        <f>AVERAGE(B68:V68)</f>
        <v>0.25044165974717714</v>
      </c>
      <c r="AC68" s="1">
        <f>COUNTIF(B68:V68,"&gt;0")</f>
        <v>11</v>
      </c>
    </row>
    <row r="69" spans="1:29" x14ac:dyDescent="0.25">
      <c r="A69" t="str">
        <f>Z69&amp;Y69&amp;X69</f>
        <v>simpson_group_countryvalidation219064, 78786, 221827, 10740, 85259</v>
      </c>
      <c r="B69">
        <v>0</v>
      </c>
      <c r="C69">
        <v>0.116106848113501</v>
      </c>
      <c r="D69">
        <v>0.34479141358269799</v>
      </c>
      <c r="I69">
        <v>0.42323895569044401</v>
      </c>
      <c r="J69">
        <v>0.40991702578925598</v>
      </c>
      <c r="N69">
        <v>0</v>
      </c>
      <c r="R69">
        <v>0.50963670476191902</v>
      </c>
      <c r="W69">
        <v>0</v>
      </c>
      <c r="X69" t="s">
        <v>52</v>
      </c>
      <c r="Y69" t="s">
        <v>28</v>
      </c>
      <c r="Z69" t="s">
        <v>50</v>
      </c>
      <c r="AA69">
        <f>MIN(B69:V69)</f>
        <v>0</v>
      </c>
      <c r="AB69">
        <f>AVERAGE(B69:V69)</f>
        <v>0.25767013541968831</v>
      </c>
      <c r="AC69">
        <f>COUNTIF(B69:V69,"&gt;0")</f>
        <v>5</v>
      </c>
    </row>
    <row r="70" spans="1:29" x14ac:dyDescent="0.25">
      <c r="A70" t="str">
        <f>Z70&amp;Y70&amp;X70</f>
        <v>simpson_group_countryall219064, 78786, 221827, 10740, 85259</v>
      </c>
      <c r="B70">
        <v>0</v>
      </c>
      <c r="C70">
        <v>0.33156251882163501</v>
      </c>
      <c r="D70">
        <v>0.52927693437729895</v>
      </c>
      <c r="E70">
        <v>0.42429792429791902</v>
      </c>
      <c r="F70">
        <v>0</v>
      </c>
      <c r="G70">
        <v>0.34842207813909098</v>
      </c>
      <c r="H70">
        <v>0</v>
      </c>
      <c r="I70">
        <v>0.43263264768924198</v>
      </c>
      <c r="J70">
        <v>0.51361657585124199</v>
      </c>
      <c r="K70">
        <v>0.68057458722617603</v>
      </c>
      <c r="L70">
        <v>0</v>
      </c>
      <c r="M70">
        <v>0</v>
      </c>
      <c r="N70">
        <v>0</v>
      </c>
      <c r="O70">
        <v>0.33639563777257903</v>
      </c>
      <c r="P70">
        <v>0</v>
      </c>
      <c r="Q70">
        <v>0</v>
      </c>
      <c r="R70">
        <v>0.50989340822600804</v>
      </c>
      <c r="S70">
        <v>0</v>
      </c>
      <c r="T70">
        <v>0.28606342561825998</v>
      </c>
      <c r="U70">
        <v>0</v>
      </c>
      <c r="V70">
        <v>0.489286875692376</v>
      </c>
      <c r="W70">
        <v>0</v>
      </c>
      <c r="X70" t="s">
        <v>52</v>
      </c>
      <c r="Y70" t="s">
        <v>29</v>
      </c>
      <c r="Z70" t="s">
        <v>50</v>
      </c>
      <c r="AA70">
        <f>MIN(B70:V70)</f>
        <v>0</v>
      </c>
      <c r="AB70">
        <f>AVERAGE(B70:V70)</f>
        <v>0.23247726731961085</v>
      </c>
      <c r="AC70">
        <f>COUNTIF(B70:V70,"&gt;0")</f>
        <v>11</v>
      </c>
    </row>
    <row r="71" spans="1:29" x14ac:dyDescent="0.25">
      <c r="A71" t="str">
        <f>Z71&amp;Y71&amp;X71</f>
        <v>simpson_group_countrytraining4665, 152784, 139224, 87268, 105886</v>
      </c>
      <c r="B71">
        <v>0</v>
      </c>
      <c r="C71">
        <v>0.38789503961508198</v>
      </c>
      <c r="D71">
        <v>0.596367711120393</v>
      </c>
      <c r="E71">
        <v>0.33315943264931402</v>
      </c>
      <c r="F71">
        <v>0</v>
      </c>
      <c r="G71">
        <v>0</v>
      </c>
      <c r="H71">
        <v>0.19936609667280999</v>
      </c>
      <c r="I71">
        <v>0.26396354431979902</v>
      </c>
      <c r="J71">
        <v>0.46162997993973998</v>
      </c>
      <c r="K71">
        <v>0.51482200786265397</v>
      </c>
      <c r="L71">
        <v>0</v>
      </c>
      <c r="M71">
        <v>0.24241466498103401</v>
      </c>
      <c r="N71">
        <v>0</v>
      </c>
      <c r="O71">
        <v>0</v>
      </c>
      <c r="P71">
        <v>0</v>
      </c>
      <c r="Q71">
        <v>0</v>
      </c>
      <c r="R71">
        <v>0.66218467565092798</v>
      </c>
      <c r="S71">
        <v>0</v>
      </c>
      <c r="T71">
        <v>0</v>
      </c>
      <c r="U71">
        <v>0</v>
      </c>
      <c r="V71">
        <v>0.54629982276314903</v>
      </c>
      <c r="W71">
        <v>0</v>
      </c>
      <c r="X71" t="s">
        <v>53</v>
      </c>
      <c r="Y71" t="s">
        <v>26</v>
      </c>
      <c r="Z71" t="s">
        <v>50</v>
      </c>
      <c r="AA71">
        <f>MIN(B71:V71)</f>
        <v>0</v>
      </c>
      <c r="AB71">
        <f>AVERAGE(B71:V71)</f>
        <v>0.20038585597975728</v>
      </c>
      <c r="AC71">
        <f>COUNTIF(B71:V71,"&gt;0")</f>
        <v>10</v>
      </c>
    </row>
    <row r="72" spans="1:29" x14ac:dyDescent="0.25">
      <c r="A72" t="str">
        <f>Z72&amp;Y72&amp;X72</f>
        <v>simpson_group_countryvalidation4665, 152784, 139224, 87268, 105886</v>
      </c>
      <c r="B72">
        <v>0</v>
      </c>
      <c r="C72">
        <v>0.317220634287251</v>
      </c>
      <c r="D72">
        <v>0.191682529939601</v>
      </c>
      <c r="I72">
        <v>9.6109867776631303E-2</v>
      </c>
      <c r="J72">
        <v>0.36152328852459797</v>
      </c>
      <c r="N72">
        <v>0</v>
      </c>
      <c r="R72">
        <v>0.86813630115401896</v>
      </c>
      <c r="W72">
        <v>1</v>
      </c>
      <c r="X72" t="s">
        <v>53</v>
      </c>
      <c r="Y72" t="s">
        <v>28</v>
      </c>
      <c r="Z72" t="s">
        <v>50</v>
      </c>
      <c r="AA72">
        <f>MIN(B72:V72)</f>
        <v>0</v>
      </c>
      <c r="AB72">
        <f>AVERAGE(B72:V72)</f>
        <v>0.26209608881172863</v>
      </c>
      <c r="AC72">
        <f>COUNTIF(B72:V72,"&gt;0")</f>
        <v>5</v>
      </c>
    </row>
    <row r="73" spans="1:29" x14ac:dyDescent="0.25">
      <c r="A73" t="str">
        <f>Z73&amp;Y73&amp;X73</f>
        <v>simpson_group_countryall4665, 152784, 139224, 87268, 105886</v>
      </c>
      <c r="B73">
        <v>0</v>
      </c>
      <c r="C73">
        <v>0.39244299659535198</v>
      </c>
      <c r="D73">
        <v>0.54352826544885302</v>
      </c>
      <c r="E73">
        <v>0.303823421941815</v>
      </c>
      <c r="F73">
        <v>0</v>
      </c>
      <c r="G73">
        <v>0</v>
      </c>
      <c r="H73">
        <v>0.200092507219778</v>
      </c>
      <c r="I73">
        <v>0.23513696683786101</v>
      </c>
      <c r="J73">
        <v>0.43443099474422098</v>
      </c>
      <c r="K73">
        <v>0.51151030124744901</v>
      </c>
      <c r="L73">
        <v>0</v>
      </c>
      <c r="M73">
        <v>0.22875873438692901</v>
      </c>
      <c r="N73">
        <v>0</v>
      </c>
      <c r="O73">
        <v>0</v>
      </c>
      <c r="P73">
        <v>0</v>
      </c>
      <c r="Q73">
        <v>0</v>
      </c>
      <c r="R73">
        <v>0.71216005482674505</v>
      </c>
      <c r="S73">
        <v>0</v>
      </c>
      <c r="T73">
        <v>0</v>
      </c>
      <c r="U73">
        <v>0</v>
      </c>
      <c r="V73">
        <v>0.51475524010943496</v>
      </c>
      <c r="W73">
        <v>1</v>
      </c>
      <c r="X73" t="s">
        <v>53</v>
      </c>
      <c r="Y73" t="s">
        <v>29</v>
      </c>
      <c r="Z73" t="s">
        <v>50</v>
      </c>
      <c r="AA73">
        <f>MIN(B73:V73)</f>
        <v>0</v>
      </c>
      <c r="AB73">
        <f>AVERAGE(B73:V73)</f>
        <v>0.19412568968373514</v>
      </c>
      <c r="AC73">
        <f>COUNTIF(B73:V73,"&gt;0")</f>
        <v>10</v>
      </c>
    </row>
    <row r="74" spans="1:29" x14ac:dyDescent="0.25">
      <c r="A74" t="str">
        <f>Z74&amp;Y74&amp;X74</f>
        <v>simpson_group_countrytraining12019, 96699, 25717, 82721, 164799</v>
      </c>
      <c r="B74">
        <v>0</v>
      </c>
      <c r="C74">
        <v>0.36261370012564798</v>
      </c>
      <c r="D74">
        <v>0.54133925569630104</v>
      </c>
      <c r="E74">
        <v>0.45148603369566698</v>
      </c>
      <c r="F74">
        <v>0.52721086259816696</v>
      </c>
      <c r="G74">
        <v>0</v>
      </c>
      <c r="H74">
        <v>0</v>
      </c>
      <c r="I74">
        <v>0.406003256146305</v>
      </c>
      <c r="J74">
        <v>0.52542014766497602</v>
      </c>
      <c r="K74">
        <v>0.71961862587826098</v>
      </c>
      <c r="L74">
        <v>0</v>
      </c>
      <c r="M74">
        <v>0.28247905005527901</v>
      </c>
      <c r="N74">
        <v>0</v>
      </c>
      <c r="O74">
        <v>0</v>
      </c>
      <c r="P74">
        <v>0.446091351333192</v>
      </c>
      <c r="Q74">
        <v>0</v>
      </c>
      <c r="R74">
        <v>0.55748081335548705</v>
      </c>
      <c r="S74">
        <v>0</v>
      </c>
      <c r="T74">
        <v>0.24622641509432699</v>
      </c>
      <c r="U74">
        <v>0</v>
      </c>
      <c r="V74">
        <v>0.582617848290095</v>
      </c>
      <c r="W74">
        <v>0</v>
      </c>
      <c r="X74" t="s">
        <v>54</v>
      </c>
      <c r="Y74" t="s">
        <v>26</v>
      </c>
      <c r="Z74" t="s">
        <v>50</v>
      </c>
      <c r="AA74">
        <f>MIN(B74:V74)</f>
        <v>0</v>
      </c>
      <c r="AB74">
        <f>AVERAGE(B74:V74)</f>
        <v>0.26898035047303359</v>
      </c>
      <c r="AC74">
        <f>COUNTIF(B74:V74,"&gt;0")</f>
        <v>12</v>
      </c>
    </row>
    <row r="75" spans="1:29" x14ac:dyDescent="0.25">
      <c r="A75" t="str">
        <f>Z75&amp;Y75&amp;X75</f>
        <v>simpson_group_countryvalidation12019, 96699, 25717, 82721, 164799</v>
      </c>
      <c r="B75">
        <v>0</v>
      </c>
      <c r="C75">
        <v>0.14723637024866501</v>
      </c>
      <c r="D75">
        <v>0.29062284434075603</v>
      </c>
      <c r="I75">
        <v>0.145885478699808</v>
      </c>
      <c r="J75">
        <v>0.166930207674342</v>
      </c>
      <c r="N75">
        <v>0</v>
      </c>
      <c r="R75">
        <v>0.48883911251791201</v>
      </c>
      <c r="W75">
        <v>2</v>
      </c>
      <c r="X75" t="s">
        <v>54</v>
      </c>
      <c r="Y75" t="s">
        <v>28</v>
      </c>
      <c r="Z75" t="s">
        <v>50</v>
      </c>
      <c r="AA75">
        <f>MIN(B75:V75)</f>
        <v>0</v>
      </c>
      <c r="AB75">
        <f>AVERAGE(B75:V75)</f>
        <v>0.17707343049735469</v>
      </c>
      <c r="AC75">
        <f>COUNTIF(B75:V75,"&gt;0")</f>
        <v>5</v>
      </c>
    </row>
    <row r="76" spans="1:29" x14ac:dyDescent="0.25">
      <c r="A76" t="str">
        <f>Z76&amp;Y76&amp;X76</f>
        <v>simpson_group_countryall12019, 96699, 25717, 82721, 164799</v>
      </c>
      <c r="B76">
        <v>0</v>
      </c>
      <c r="C76">
        <v>0.32207087485719899</v>
      </c>
      <c r="D76">
        <v>0.51404217923495699</v>
      </c>
      <c r="E76">
        <v>0.45253392871239401</v>
      </c>
      <c r="F76">
        <v>0.42930378384629903</v>
      </c>
      <c r="G76">
        <v>0</v>
      </c>
      <c r="H76">
        <v>0</v>
      </c>
      <c r="I76">
        <v>0.36146198518725697</v>
      </c>
      <c r="J76">
        <v>0.45095768642008799</v>
      </c>
      <c r="K76">
        <v>0.69219897637268701</v>
      </c>
      <c r="L76">
        <v>0</v>
      </c>
      <c r="M76">
        <v>0.28342103870215002</v>
      </c>
      <c r="N76">
        <v>0</v>
      </c>
      <c r="O76">
        <v>0</v>
      </c>
      <c r="P76">
        <v>0.44626106279863498</v>
      </c>
      <c r="Q76">
        <v>0</v>
      </c>
      <c r="R76">
        <v>0.54184049761396902</v>
      </c>
      <c r="S76">
        <v>0</v>
      </c>
      <c r="T76">
        <v>0.199980713680568</v>
      </c>
      <c r="U76">
        <v>0</v>
      </c>
      <c r="V76">
        <v>0.54879408141117803</v>
      </c>
      <c r="W76">
        <v>2</v>
      </c>
      <c r="X76" t="s">
        <v>54</v>
      </c>
      <c r="Y76" t="s">
        <v>29</v>
      </c>
      <c r="Z76" t="s">
        <v>50</v>
      </c>
      <c r="AA76">
        <f>MIN(B76:V76)</f>
        <v>0</v>
      </c>
      <c r="AB76">
        <f>AVERAGE(B76:V76)</f>
        <v>0.2496603242303515</v>
      </c>
      <c r="AC76">
        <f>COUNTIF(B76:V76,"&gt;0")</f>
        <v>12</v>
      </c>
    </row>
    <row r="77" spans="1:29" x14ac:dyDescent="0.25">
      <c r="A77" t="str">
        <f>Z77&amp;Y77&amp;X77</f>
        <v>simpson_group_countrytraining14050, 136971, 25717, 97081, 3420</v>
      </c>
      <c r="B77">
        <v>0</v>
      </c>
      <c r="C77">
        <v>0.36514113914484497</v>
      </c>
      <c r="D77">
        <v>0.37622448085223598</v>
      </c>
      <c r="E77">
        <v>0</v>
      </c>
      <c r="F77">
        <v>0</v>
      </c>
      <c r="G77">
        <v>0</v>
      </c>
      <c r="H77">
        <v>0.19936609667280999</v>
      </c>
      <c r="I77">
        <v>0.33097051106963798</v>
      </c>
      <c r="J77">
        <v>0.49024705859289103</v>
      </c>
      <c r="K77">
        <v>0.659862016719718</v>
      </c>
      <c r="L77">
        <v>0</v>
      </c>
      <c r="M77">
        <v>0.24653828370560801</v>
      </c>
      <c r="N77">
        <v>6.2488931977047503E-2</v>
      </c>
      <c r="O77">
        <v>8.2430756123054394E-2</v>
      </c>
      <c r="P77">
        <v>0</v>
      </c>
      <c r="Q77">
        <v>0</v>
      </c>
      <c r="R77">
        <v>0.53200175560331198</v>
      </c>
      <c r="S77">
        <v>0.26546072538071203</v>
      </c>
      <c r="T77">
        <v>0.35133285508267098</v>
      </c>
      <c r="U77">
        <v>0</v>
      </c>
      <c r="V77">
        <v>0.65902785376860795</v>
      </c>
      <c r="W77">
        <v>0</v>
      </c>
      <c r="X77" t="s">
        <v>55</v>
      </c>
      <c r="Y77" t="s">
        <v>26</v>
      </c>
      <c r="Z77" t="s">
        <v>50</v>
      </c>
      <c r="AA77">
        <f>MIN(B77:V77)</f>
        <v>0</v>
      </c>
      <c r="AB77">
        <f>AVERAGE(B77:V77)</f>
        <v>0.22005202212824532</v>
      </c>
      <c r="AC77">
        <f>COUNTIF(B77:V77,"&gt;0")</f>
        <v>13</v>
      </c>
    </row>
    <row r="78" spans="1:29" x14ac:dyDescent="0.25">
      <c r="A78" t="str">
        <f>Z78&amp;Y78&amp;X78</f>
        <v>simpson_group_countryvalidation14050, 136971, 25717, 97081, 3420</v>
      </c>
      <c r="B78">
        <v>0</v>
      </c>
      <c r="C78">
        <v>0.20116124378801201</v>
      </c>
      <c r="D78">
        <v>-1.21978433678858E-2</v>
      </c>
      <c r="I78">
        <v>0.26189246330822602</v>
      </c>
      <c r="J78">
        <v>0.40078756676579302</v>
      </c>
      <c r="N78">
        <v>0</v>
      </c>
      <c r="R78">
        <v>0.79574250105140099</v>
      </c>
      <c r="W78">
        <v>0</v>
      </c>
      <c r="X78" t="s">
        <v>55</v>
      </c>
      <c r="Y78" t="s">
        <v>28</v>
      </c>
      <c r="Z78" t="s">
        <v>50</v>
      </c>
      <c r="AA78">
        <f>MIN(B78:V78)</f>
        <v>-1.21978433678858E-2</v>
      </c>
      <c r="AB78">
        <f>AVERAGE(B78:V78)</f>
        <v>0.23534084736364949</v>
      </c>
      <c r="AC78">
        <f>COUNTIF(B78:V78,"&gt;0")</f>
        <v>4</v>
      </c>
    </row>
    <row r="79" spans="1:29" x14ac:dyDescent="0.25">
      <c r="A79" t="str">
        <f>Z79&amp;Y79&amp;X79</f>
        <v>simpson_group_countryall14050, 136971, 25717, 97081, 3420</v>
      </c>
      <c r="B79">
        <v>0</v>
      </c>
      <c r="C79">
        <v>0.33589164691777201</v>
      </c>
      <c r="D79">
        <v>0.35614139584994298</v>
      </c>
      <c r="E79">
        <v>0</v>
      </c>
      <c r="F79">
        <v>0</v>
      </c>
      <c r="G79">
        <v>0</v>
      </c>
      <c r="H79">
        <v>0.20009680688926201</v>
      </c>
      <c r="I79">
        <v>0.308683497310763</v>
      </c>
      <c r="J79">
        <v>0.464486587174606</v>
      </c>
      <c r="K79">
        <v>0.62112797194271396</v>
      </c>
      <c r="L79">
        <v>0</v>
      </c>
      <c r="M79">
        <v>0.24706949392796701</v>
      </c>
      <c r="N79">
        <v>4.9396903099270403E-2</v>
      </c>
      <c r="O79">
        <v>8.4180962780227298E-2</v>
      </c>
      <c r="P79">
        <v>0</v>
      </c>
      <c r="Q79">
        <v>0</v>
      </c>
      <c r="R79">
        <v>0.60082465016157305</v>
      </c>
      <c r="S79">
        <v>0.20280133877321099</v>
      </c>
      <c r="T79">
        <v>0.246805111821078</v>
      </c>
      <c r="U79">
        <v>0</v>
      </c>
      <c r="V79">
        <v>0.65747377005199303</v>
      </c>
      <c r="W79">
        <v>0</v>
      </c>
      <c r="X79" t="s">
        <v>55</v>
      </c>
      <c r="Y79" t="s">
        <v>29</v>
      </c>
      <c r="Z79" t="s">
        <v>50</v>
      </c>
      <c r="AA79">
        <f>MIN(B79:V79)</f>
        <v>0</v>
      </c>
      <c r="AB79">
        <f>AVERAGE(B79:V79)</f>
        <v>0.20833238746192284</v>
      </c>
      <c r="AC79">
        <f>COUNTIF(B79:V79,"&gt;0")</f>
        <v>13</v>
      </c>
    </row>
    <row r="80" spans="1:29" x14ac:dyDescent="0.25">
      <c r="A80" t="str">
        <f>Z80&amp;Y80&amp;X80</f>
        <v>simpson_group_countrytraining152784, 96699, 220357, 6500, 20068</v>
      </c>
      <c r="B80">
        <v>0</v>
      </c>
      <c r="C80">
        <v>0.20886318249319899</v>
      </c>
      <c r="D80">
        <v>0.62711213406334099</v>
      </c>
      <c r="E80">
        <v>0</v>
      </c>
      <c r="F80">
        <v>0</v>
      </c>
      <c r="G80">
        <v>0</v>
      </c>
      <c r="H80">
        <v>0.24653828370560801</v>
      </c>
      <c r="I80">
        <v>0.44203634617063098</v>
      </c>
      <c r="J80">
        <v>0.25020484990367797</v>
      </c>
      <c r="K80">
        <v>0.83592917368487996</v>
      </c>
      <c r="L80">
        <v>0</v>
      </c>
      <c r="M80">
        <v>0</v>
      </c>
      <c r="N80">
        <v>7.8301159246114901E-2</v>
      </c>
      <c r="O80">
        <v>0.51281537125682597</v>
      </c>
      <c r="P80">
        <v>0</v>
      </c>
      <c r="Q80">
        <v>0.24622641509432699</v>
      </c>
      <c r="R80">
        <v>0.54365175097669605</v>
      </c>
      <c r="S80">
        <v>0.49627762651834501</v>
      </c>
      <c r="T80">
        <v>0.496532439041448</v>
      </c>
      <c r="U80">
        <v>0</v>
      </c>
      <c r="V80">
        <v>0.59909225568660396</v>
      </c>
      <c r="W80">
        <v>0</v>
      </c>
      <c r="X80" t="s">
        <v>56</v>
      </c>
      <c r="Y80" t="s">
        <v>26</v>
      </c>
      <c r="Z80" t="s">
        <v>50</v>
      </c>
      <c r="AA80">
        <f>MIN(B80:V80)</f>
        <v>0</v>
      </c>
      <c r="AB80">
        <f>AVERAGE(B80:V80)</f>
        <v>0.26588480894484273</v>
      </c>
      <c r="AC80">
        <f>COUNTIF(B80:V80,"&gt;0")</f>
        <v>13</v>
      </c>
    </row>
    <row r="81" spans="1:29" x14ac:dyDescent="0.25">
      <c r="A81" t="str">
        <f>Z81&amp;Y81&amp;X81</f>
        <v>simpson_group_countryvalidation152784, 96699, 220357, 6500, 20068</v>
      </c>
      <c r="B81">
        <v>0</v>
      </c>
      <c r="C81">
        <v>1.82422169891665E-3</v>
      </c>
      <c r="D81">
        <v>0.19692486489944599</v>
      </c>
      <c r="I81">
        <v>3.9402121379758903E-2</v>
      </c>
      <c r="J81">
        <v>-3.8946027603414299E-2</v>
      </c>
      <c r="N81">
        <v>0.189874190234642</v>
      </c>
      <c r="R81">
        <v>0.26590801173911799</v>
      </c>
      <c r="W81">
        <v>0</v>
      </c>
      <c r="X81" t="s">
        <v>56</v>
      </c>
      <c r="Y81" t="s">
        <v>28</v>
      </c>
      <c r="Z81" t="s">
        <v>50</v>
      </c>
      <c r="AA81">
        <f>MIN(B81:V81)</f>
        <v>-3.8946027603414299E-2</v>
      </c>
      <c r="AB81">
        <f>AVERAGE(B81:V81)</f>
        <v>9.3569626049781043E-2</v>
      </c>
      <c r="AC81">
        <f>COUNTIF(B81:V81,"&gt;0")</f>
        <v>5</v>
      </c>
    </row>
    <row r="82" spans="1:29" x14ac:dyDescent="0.25">
      <c r="A82" t="str">
        <f>Z82&amp;Y82&amp;X82</f>
        <v>simpson_group_countryall152784, 96699, 220357, 6500, 20068</v>
      </c>
      <c r="B82">
        <v>0</v>
      </c>
      <c r="C82">
        <v>0.16163262564001901</v>
      </c>
      <c r="D82">
        <v>0.56436635374363397</v>
      </c>
      <c r="E82">
        <v>0</v>
      </c>
      <c r="F82">
        <v>0</v>
      </c>
      <c r="G82">
        <v>0</v>
      </c>
      <c r="H82">
        <v>0.20009680688926201</v>
      </c>
      <c r="I82">
        <v>0.368845140601818</v>
      </c>
      <c r="J82">
        <v>0.196763854760824</v>
      </c>
      <c r="K82">
        <v>0.81386624002772301</v>
      </c>
      <c r="L82">
        <v>0</v>
      </c>
      <c r="M82">
        <v>0</v>
      </c>
      <c r="N82">
        <v>0.115018322520319</v>
      </c>
      <c r="O82">
        <v>0.45671690496433498</v>
      </c>
      <c r="P82">
        <v>0</v>
      </c>
      <c r="Q82">
        <v>0.219913802465449</v>
      </c>
      <c r="R82">
        <v>0.46625358345467</v>
      </c>
      <c r="S82">
        <v>0.47539877236517902</v>
      </c>
      <c r="T82">
        <v>0.44880543645008603</v>
      </c>
      <c r="U82">
        <v>0</v>
      </c>
      <c r="V82">
        <v>0.57388931558834999</v>
      </c>
      <c r="W82">
        <v>0</v>
      </c>
      <c r="X82" t="s">
        <v>56</v>
      </c>
      <c r="Y82" t="s">
        <v>29</v>
      </c>
      <c r="Z82" t="s">
        <v>50</v>
      </c>
      <c r="AA82">
        <f>MIN(B82:V82)</f>
        <v>0</v>
      </c>
      <c r="AB82">
        <f>AVERAGE(B82:V82)</f>
        <v>0.24102700759388895</v>
      </c>
      <c r="AC82">
        <f>COUNTIF(B82:V82,"&gt;0")</f>
        <v>13</v>
      </c>
    </row>
    <row r="83" spans="1:29" x14ac:dyDescent="0.25">
      <c r="A83" t="str">
        <f>Z83&amp;Y83&amp;X83</f>
        <v>simpson_group_countrytraining177044, 16358, 138649, 74, 140321</v>
      </c>
      <c r="B83">
        <v>0.40696730741738502</v>
      </c>
      <c r="C83">
        <v>0.19445371029417999</v>
      </c>
      <c r="D83">
        <v>0.56835582038386001</v>
      </c>
      <c r="E83">
        <v>0</v>
      </c>
      <c r="F83">
        <v>0.49748427672953499</v>
      </c>
      <c r="G83">
        <v>0</v>
      </c>
      <c r="H83">
        <v>0</v>
      </c>
      <c r="I83">
        <v>0.42108987147893501</v>
      </c>
      <c r="J83">
        <v>0.40762277581435302</v>
      </c>
      <c r="K83">
        <v>0.58159370045525405</v>
      </c>
      <c r="L83">
        <v>0</v>
      </c>
      <c r="M83">
        <v>0.31084147758375402</v>
      </c>
      <c r="N83">
        <v>0</v>
      </c>
      <c r="O83">
        <v>0</v>
      </c>
      <c r="P83">
        <v>0.50346934095820794</v>
      </c>
      <c r="Q83">
        <v>0.28559066725590998</v>
      </c>
      <c r="R83">
        <v>0.49426378669198501</v>
      </c>
      <c r="S83">
        <v>0</v>
      </c>
      <c r="T83">
        <v>0.70621901337730297</v>
      </c>
      <c r="U83">
        <v>0</v>
      </c>
      <c r="V83">
        <v>0.677903118318958</v>
      </c>
      <c r="W83">
        <v>0</v>
      </c>
      <c r="X83" t="s">
        <v>57</v>
      </c>
      <c r="Y83" t="s">
        <v>26</v>
      </c>
      <c r="Z83" t="s">
        <v>50</v>
      </c>
      <c r="AA83">
        <f>MIN(B83:V83)</f>
        <v>0</v>
      </c>
      <c r="AB83">
        <f>AVERAGE(B83:V83)</f>
        <v>0.28837404127426758</v>
      </c>
      <c r="AC83">
        <f>COUNTIF(B83:V83,"&gt;0")</f>
        <v>13</v>
      </c>
    </row>
    <row r="84" spans="1:29" x14ac:dyDescent="0.25">
      <c r="A84" t="str">
        <f>Z84&amp;Y84&amp;X84</f>
        <v>simpson_group_countryvalidation177044, 16358, 138649, 74, 140321</v>
      </c>
      <c r="B84">
        <v>0</v>
      </c>
      <c r="C84">
        <v>0.102146586087389</v>
      </c>
      <c r="D84">
        <v>0.214382765977746</v>
      </c>
      <c r="I84">
        <v>0.30492907475963699</v>
      </c>
      <c r="J84">
        <v>-5.3644178078553498E-2</v>
      </c>
      <c r="N84">
        <v>0</v>
      </c>
      <c r="R84">
        <v>0.54976575632823099</v>
      </c>
      <c r="W84">
        <v>1</v>
      </c>
      <c r="X84" t="s">
        <v>57</v>
      </c>
      <c r="Y84" t="s">
        <v>28</v>
      </c>
      <c r="Z84" t="s">
        <v>50</v>
      </c>
      <c r="AA84">
        <f>MIN(B84:V84)</f>
        <v>-5.3644178078553498E-2</v>
      </c>
      <c r="AB84">
        <f>AVERAGE(B84:V84)</f>
        <v>0.15965428643920707</v>
      </c>
      <c r="AC84">
        <f>COUNTIF(B84:V84,"&gt;0")</f>
        <v>4</v>
      </c>
    </row>
    <row r="85" spans="1:29" x14ac:dyDescent="0.25">
      <c r="A85" t="str">
        <f>Z85&amp;Y85&amp;X85</f>
        <v>simpson_group_countryall177044, 16358, 138649, 74, 140321</v>
      </c>
      <c r="B85">
        <v>0.256270977731824</v>
      </c>
      <c r="C85">
        <v>0.180033505926955</v>
      </c>
      <c r="D85">
        <v>0.50931261641625702</v>
      </c>
      <c r="E85">
        <v>0</v>
      </c>
      <c r="F85">
        <v>0.374534416309728</v>
      </c>
      <c r="G85">
        <v>0</v>
      </c>
      <c r="H85">
        <v>0</v>
      </c>
      <c r="I85">
        <v>0.39408057085579601</v>
      </c>
      <c r="J85">
        <v>0.32788488722161702</v>
      </c>
      <c r="K85">
        <v>0.54018831901862097</v>
      </c>
      <c r="L85">
        <v>0</v>
      </c>
      <c r="M85">
        <v>0.311664751539317</v>
      </c>
      <c r="N85">
        <v>0</v>
      </c>
      <c r="O85">
        <v>0</v>
      </c>
      <c r="P85">
        <v>0.47087743914779601</v>
      </c>
      <c r="Q85">
        <v>0.28606064280654703</v>
      </c>
      <c r="R85">
        <v>0.50076687653510799</v>
      </c>
      <c r="S85">
        <v>0</v>
      </c>
      <c r="T85">
        <v>0.57581239068156498</v>
      </c>
      <c r="U85">
        <v>0</v>
      </c>
      <c r="V85">
        <v>0.65502901021196602</v>
      </c>
      <c r="W85">
        <v>1</v>
      </c>
      <c r="X85" t="s">
        <v>57</v>
      </c>
      <c r="Y85" t="s">
        <v>29</v>
      </c>
      <c r="Z85" t="s">
        <v>50</v>
      </c>
      <c r="AA85">
        <f>MIN(B85:V85)</f>
        <v>0</v>
      </c>
      <c r="AB85">
        <f>AVERAGE(B85:V85)</f>
        <v>0.25631030497157609</v>
      </c>
      <c r="AC85">
        <f>COUNTIF(B85:V85,"&gt;0")</f>
        <v>13</v>
      </c>
    </row>
    <row r="86" spans="1:29" x14ac:dyDescent="0.25">
      <c r="A86" t="str">
        <f>Z86&amp;Y86&amp;X86</f>
        <v>simpson_group_countrytraining221827, 183416, 117398, 118909, 213148</v>
      </c>
      <c r="B86">
        <v>0.38142397861017602</v>
      </c>
      <c r="C86">
        <v>0.443528807965894</v>
      </c>
      <c r="D86">
        <v>0.67550175849007699</v>
      </c>
      <c r="E86">
        <v>0</v>
      </c>
      <c r="F86">
        <v>0</v>
      </c>
      <c r="G86">
        <v>0</v>
      </c>
      <c r="H86">
        <v>0</v>
      </c>
      <c r="I86">
        <v>0.59686003928851905</v>
      </c>
      <c r="J86">
        <v>0.36197082687542798</v>
      </c>
      <c r="K86">
        <v>0.77701526148939604</v>
      </c>
      <c r="L86">
        <v>0</v>
      </c>
      <c r="M86">
        <v>0.34909607223202099</v>
      </c>
      <c r="N86">
        <v>0</v>
      </c>
      <c r="O86">
        <v>0</v>
      </c>
      <c r="P86">
        <v>0</v>
      </c>
      <c r="Q86">
        <v>0.57553595713833905</v>
      </c>
      <c r="R86">
        <v>0.256573181015393</v>
      </c>
      <c r="S86">
        <v>0</v>
      </c>
      <c r="T86">
        <v>0.56420884461014897</v>
      </c>
      <c r="U86">
        <v>0</v>
      </c>
      <c r="V86">
        <v>0.61754028014162199</v>
      </c>
      <c r="W86">
        <v>0</v>
      </c>
      <c r="X86" t="s">
        <v>58</v>
      </c>
      <c r="Y86" t="s">
        <v>26</v>
      </c>
      <c r="Z86" t="s">
        <v>50</v>
      </c>
      <c r="AA86">
        <f>MIN(B86:V86)</f>
        <v>0</v>
      </c>
      <c r="AB86">
        <f>AVERAGE(B86:V86)</f>
        <v>0.26663119085033399</v>
      </c>
      <c r="AC86">
        <f>COUNTIF(B86:V86,"&gt;0")</f>
        <v>11</v>
      </c>
    </row>
    <row r="87" spans="1:29" x14ac:dyDescent="0.25">
      <c r="A87" t="str">
        <f>Z87&amp;Y87&amp;X87</f>
        <v>simpson_group_countryvalidation221827, 183416, 117398, 118909, 213148</v>
      </c>
      <c r="B87">
        <v>-3.7937216679387799E-2</v>
      </c>
      <c r="C87">
        <v>0.181291803435565</v>
      </c>
      <c r="D87">
        <v>0.29070094986620099</v>
      </c>
      <c r="I87">
        <v>0.23540219374246499</v>
      </c>
      <c r="J87">
        <v>0.22952583036816801</v>
      </c>
      <c r="N87">
        <v>0</v>
      </c>
      <c r="R87">
        <v>0.221143705180602</v>
      </c>
      <c r="W87">
        <v>1</v>
      </c>
      <c r="X87" t="s">
        <v>58</v>
      </c>
      <c r="Y87" t="s">
        <v>28</v>
      </c>
      <c r="Z87" t="s">
        <v>50</v>
      </c>
      <c r="AA87">
        <f>MIN(B87:V87)</f>
        <v>-3.7937216679387799E-2</v>
      </c>
      <c r="AB87">
        <f>AVERAGE(B87:V87)</f>
        <v>0.16001818084480185</v>
      </c>
      <c r="AC87">
        <f>COUNTIF(B87:V87,"&gt;0")</f>
        <v>5</v>
      </c>
    </row>
    <row r="88" spans="1:29" x14ac:dyDescent="0.25">
      <c r="A88" t="str">
        <f>Z88&amp;Y88&amp;X88</f>
        <v>simpson_group_countryall221827, 183416, 117398, 118909, 213148</v>
      </c>
      <c r="B88">
        <v>0.20302794477355901</v>
      </c>
      <c r="C88">
        <v>0.40786637931034497</v>
      </c>
      <c r="D88">
        <v>0.64567025072259498</v>
      </c>
      <c r="E88">
        <v>0</v>
      </c>
      <c r="F88">
        <v>0</v>
      </c>
      <c r="G88">
        <v>0</v>
      </c>
      <c r="H88">
        <v>0</v>
      </c>
      <c r="I88">
        <v>0.53309624524948696</v>
      </c>
      <c r="J88">
        <v>0.33000249983652402</v>
      </c>
      <c r="K88">
        <v>0.776021267090517</v>
      </c>
      <c r="L88">
        <v>0</v>
      </c>
      <c r="M88">
        <v>0.28342665788570698</v>
      </c>
      <c r="N88">
        <v>0</v>
      </c>
      <c r="O88">
        <v>0</v>
      </c>
      <c r="P88">
        <v>0</v>
      </c>
      <c r="Q88">
        <v>0.44459000563692902</v>
      </c>
      <c r="R88">
        <v>0.225100612754216</v>
      </c>
      <c r="S88">
        <v>0</v>
      </c>
      <c r="T88">
        <v>0.44880173558308101</v>
      </c>
      <c r="U88">
        <v>0</v>
      </c>
      <c r="V88">
        <v>0.56711097721485304</v>
      </c>
      <c r="W88">
        <v>1</v>
      </c>
      <c r="X88" t="s">
        <v>58</v>
      </c>
      <c r="Y88" t="s">
        <v>29</v>
      </c>
      <c r="Z88" t="s">
        <v>50</v>
      </c>
      <c r="AA88">
        <f>MIN(B88:V88)</f>
        <v>0</v>
      </c>
      <c r="AB88">
        <f>AVERAGE(B88:V88)</f>
        <v>0.23165307505037203</v>
      </c>
      <c r="AC88">
        <f>COUNTIF(B88:V88,"&gt;0")</f>
        <v>11</v>
      </c>
    </row>
    <row r="89" spans="1:29" x14ac:dyDescent="0.25">
      <c r="A89" t="str">
        <f>Z89&amp;Y89&amp;X89</f>
        <v>simpson_group_countrytraining223922, 136971, 165695, 18150, 134068</v>
      </c>
      <c r="B89">
        <v>0</v>
      </c>
      <c r="C89">
        <v>0.211989657604919</v>
      </c>
      <c r="D89">
        <v>0.492565588071955</v>
      </c>
      <c r="E89">
        <v>0</v>
      </c>
      <c r="F89">
        <v>0.28559066725590998</v>
      </c>
      <c r="G89">
        <v>0</v>
      </c>
      <c r="H89">
        <v>0.24653828370560801</v>
      </c>
      <c r="I89">
        <v>0.40637480079188698</v>
      </c>
      <c r="J89">
        <v>0.21592738772033601</v>
      </c>
      <c r="K89">
        <v>0.64964879029619105</v>
      </c>
      <c r="L89">
        <v>0</v>
      </c>
      <c r="M89">
        <v>0.19936609667280999</v>
      </c>
      <c r="N89">
        <v>0.27083530440963699</v>
      </c>
      <c r="O89">
        <v>8.2430756123054394E-2</v>
      </c>
      <c r="P89">
        <v>0.446091351333192</v>
      </c>
      <c r="Q89">
        <v>0</v>
      </c>
      <c r="R89">
        <v>0.67761234834757</v>
      </c>
      <c r="S89">
        <v>0</v>
      </c>
      <c r="T89">
        <v>0.35133285508267098</v>
      </c>
      <c r="U89">
        <v>0</v>
      </c>
      <c r="V89">
        <v>0.64743020887172997</v>
      </c>
      <c r="W89">
        <v>0</v>
      </c>
      <c r="X89" t="s">
        <v>59</v>
      </c>
      <c r="Y89" t="s">
        <v>26</v>
      </c>
      <c r="Z89" t="s">
        <v>50</v>
      </c>
      <c r="AA89">
        <f>MIN(B89:V89)</f>
        <v>0</v>
      </c>
      <c r="AB89">
        <f>AVERAGE(B89:V89)</f>
        <v>0.24684448077559379</v>
      </c>
      <c r="AC89">
        <f>COUNTIF(B89:V89,"&gt;0")</f>
        <v>14</v>
      </c>
    </row>
    <row r="90" spans="1:29" x14ac:dyDescent="0.25">
      <c r="A90" t="str">
        <f>Z90&amp;Y90&amp;X90</f>
        <v>simpson_group_countryvalidation223922, 136971, 165695, 18150, 134068</v>
      </c>
      <c r="B90">
        <v>0</v>
      </c>
      <c r="C90">
        <v>0.119058604994944</v>
      </c>
      <c r="D90">
        <v>0.186989398001464</v>
      </c>
      <c r="I90">
        <v>0.154672056222422</v>
      </c>
      <c r="J90">
        <v>6.5796625930733099E-2</v>
      </c>
      <c r="N90">
        <v>0.28277871367018198</v>
      </c>
      <c r="R90">
        <v>0.72276417986873198</v>
      </c>
      <c r="W90">
        <v>0</v>
      </c>
      <c r="X90" t="s">
        <v>59</v>
      </c>
      <c r="Y90" t="s">
        <v>28</v>
      </c>
      <c r="Z90" t="s">
        <v>50</v>
      </c>
      <c r="AA90">
        <f>MIN(B90:V90)</f>
        <v>0</v>
      </c>
      <c r="AB90">
        <f>AVERAGE(B90:V90)</f>
        <v>0.21886565409835385</v>
      </c>
      <c r="AC90">
        <f>COUNTIF(B90:V90,"&gt;0")</f>
        <v>6</v>
      </c>
    </row>
    <row r="91" spans="1:29" x14ac:dyDescent="0.25">
      <c r="A91" t="str">
        <f>Z91&amp;Y91&amp;X91</f>
        <v>simpson_group_countryall223922, 136971, 165695, 18150, 134068</v>
      </c>
      <c r="B91">
        <v>0</v>
      </c>
      <c r="C91">
        <v>0.197668850471789</v>
      </c>
      <c r="D91">
        <v>0.44330544244821202</v>
      </c>
      <c r="E91">
        <v>0</v>
      </c>
      <c r="F91">
        <v>0.28606342561825998</v>
      </c>
      <c r="G91">
        <v>0</v>
      </c>
      <c r="H91">
        <v>0.24706949392796701</v>
      </c>
      <c r="I91">
        <v>0.35876387064749099</v>
      </c>
      <c r="J91">
        <v>0.177524565913666</v>
      </c>
      <c r="K91">
        <v>0.61831312302997399</v>
      </c>
      <c r="L91">
        <v>0</v>
      </c>
      <c r="M91">
        <v>0.20009680688926201</v>
      </c>
      <c r="N91">
        <v>0.28029197678382001</v>
      </c>
      <c r="O91">
        <v>8.4180962780227298E-2</v>
      </c>
      <c r="P91">
        <v>0.44626308731480702</v>
      </c>
      <c r="Q91">
        <v>0</v>
      </c>
      <c r="R91">
        <v>0.66833558649964198</v>
      </c>
      <c r="S91">
        <v>0</v>
      </c>
      <c r="T91">
        <v>0.219913802465449</v>
      </c>
      <c r="U91">
        <v>0</v>
      </c>
      <c r="V91">
        <v>0.64522390173489197</v>
      </c>
      <c r="W91">
        <v>0</v>
      </c>
      <c r="X91" t="s">
        <v>59</v>
      </c>
      <c r="Y91" t="s">
        <v>29</v>
      </c>
      <c r="Z91" t="s">
        <v>50</v>
      </c>
      <c r="AA91">
        <f>MIN(B91:V91)</f>
        <v>0</v>
      </c>
      <c r="AB91">
        <f>AVERAGE(B91:V91)</f>
        <v>0.23204832840597417</v>
      </c>
      <c r="AC91">
        <f>COUNTIF(B91:V91,"&gt;0")</f>
        <v>14</v>
      </c>
    </row>
    <row r="92" spans="1:29" x14ac:dyDescent="0.25">
      <c r="A92" t="str">
        <f>Z92&amp;Y92&amp;X92</f>
        <v>simpson_group_countrytraining183416, 128947, 73, 108245, 165543</v>
      </c>
      <c r="B92">
        <v>0</v>
      </c>
      <c r="C92">
        <v>0.354121299981766</v>
      </c>
      <c r="D92">
        <v>0.506407541542226</v>
      </c>
      <c r="E92">
        <v>0.35841654429349001</v>
      </c>
      <c r="F92">
        <v>0</v>
      </c>
      <c r="G92">
        <v>0.725831432373642</v>
      </c>
      <c r="H92">
        <v>0.19936609667280999</v>
      </c>
      <c r="I92">
        <v>0.31478575179792501</v>
      </c>
      <c r="J92">
        <v>0.56407556262313596</v>
      </c>
      <c r="K92">
        <v>0.62535835460508604</v>
      </c>
      <c r="L92">
        <v>0</v>
      </c>
      <c r="M92">
        <v>0</v>
      </c>
      <c r="N92">
        <v>0.20459810657365399</v>
      </c>
      <c r="O92">
        <v>0</v>
      </c>
      <c r="P92">
        <v>0</v>
      </c>
      <c r="Q92">
        <v>0.44411780581906801</v>
      </c>
      <c r="R92">
        <v>0.34944805771813098</v>
      </c>
      <c r="S92">
        <v>0</v>
      </c>
      <c r="T92">
        <v>0</v>
      </c>
      <c r="U92">
        <v>0</v>
      </c>
      <c r="V92">
        <v>0.67548667541887297</v>
      </c>
      <c r="W92">
        <v>0</v>
      </c>
      <c r="X92" t="s">
        <v>60</v>
      </c>
      <c r="Y92" t="s">
        <v>26</v>
      </c>
      <c r="Z92" t="s">
        <v>50</v>
      </c>
      <c r="AA92">
        <f>MIN(B92:V92)</f>
        <v>0</v>
      </c>
      <c r="AB92">
        <f>AVERAGE(B92:V92)</f>
        <v>0.25342920140094322</v>
      </c>
      <c r="AC92">
        <f>COUNTIF(B92:V92,"&gt;0")</f>
        <v>12</v>
      </c>
    </row>
    <row r="93" spans="1:29" x14ac:dyDescent="0.25">
      <c r="A93" t="str">
        <f>Z93&amp;Y93&amp;X93</f>
        <v>simpson_group_countryvalidation183416, 128947, 73, 108245, 165543</v>
      </c>
      <c r="B93">
        <v>0</v>
      </c>
      <c r="C93">
        <v>0.34650038637889302</v>
      </c>
      <c r="D93">
        <v>-2.1748268363006099E-2</v>
      </c>
      <c r="I93">
        <v>6.1013927274497198E-2</v>
      </c>
      <c r="J93">
        <v>0.23453888582564</v>
      </c>
      <c r="N93">
        <v>7.4409160483374107E-2</v>
      </c>
      <c r="R93">
        <v>0.207029815576876</v>
      </c>
      <c r="W93">
        <v>1</v>
      </c>
      <c r="X93" t="s">
        <v>60</v>
      </c>
      <c r="Y93" t="s">
        <v>28</v>
      </c>
      <c r="Z93" t="s">
        <v>50</v>
      </c>
      <c r="AA93">
        <f>MIN(B93:V93)</f>
        <v>-2.1748268363006099E-2</v>
      </c>
      <c r="AB93">
        <f>AVERAGE(B93:V93)</f>
        <v>0.1288205581680392</v>
      </c>
      <c r="AC93">
        <f>COUNTIF(B93:V93,"&gt;0")</f>
        <v>5</v>
      </c>
    </row>
    <row r="94" spans="1:29" x14ac:dyDescent="0.25">
      <c r="A94" t="str">
        <f>Z94&amp;Y94&amp;X94</f>
        <v>simpson_group_countryall183416, 128947, 73, 108245, 165543</v>
      </c>
      <c r="B94">
        <v>0</v>
      </c>
      <c r="C94">
        <v>0.389900755154509</v>
      </c>
      <c r="D94">
        <v>0.45566131405009103</v>
      </c>
      <c r="E94">
        <v>0.32183571471118899</v>
      </c>
      <c r="F94">
        <v>0</v>
      </c>
      <c r="G94">
        <v>0.71374347712875397</v>
      </c>
      <c r="H94">
        <v>0.171866623885397</v>
      </c>
      <c r="I94">
        <v>0.28405901849133097</v>
      </c>
      <c r="J94">
        <v>0.492610399055254</v>
      </c>
      <c r="K94">
        <v>0.61574649844705398</v>
      </c>
      <c r="L94">
        <v>0</v>
      </c>
      <c r="M94">
        <v>0</v>
      </c>
      <c r="N94">
        <v>0.17523084928451699</v>
      </c>
      <c r="O94">
        <v>0</v>
      </c>
      <c r="P94">
        <v>0</v>
      </c>
      <c r="Q94">
        <v>0.40519864071793499</v>
      </c>
      <c r="R94">
        <v>0.31041048707234797</v>
      </c>
      <c r="S94">
        <v>0</v>
      </c>
      <c r="T94">
        <v>0</v>
      </c>
      <c r="U94">
        <v>0</v>
      </c>
      <c r="V94">
        <v>0.66310597299544805</v>
      </c>
      <c r="W94">
        <v>1</v>
      </c>
      <c r="X94" t="s">
        <v>60</v>
      </c>
      <c r="Y94" t="s">
        <v>29</v>
      </c>
      <c r="Z94" t="s">
        <v>50</v>
      </c>
      <c r="AA94">
        <f>MIN(B94:V94)</f>
        <v>0</v>
      </c>
      <c r="AB94">
        <f>AVERAGE(B94:V94)</f>
        <v>0.23806522623780127</v>
      </c>
      <c r="AC94">
        <f>COUNTIF(B94:V94,"&gt;0")</f>
        <v>12</v>
      </c>
    </row>
    <row r="95" spans="1:29" x14ac:dyDescent="0.25">
      <c r="A95" t="str">
        <f>Z95&amp;Y95&amp;X95</f>
        <v>simpson_group_countrytraining224524, 63745, 188390, 25719, 115601</v>
      </c>
      <c r="B95">
        <v>0</v>
      </c>
      <c r="C95">
        <v>0.402751387116909</v>
      </c>
      <c r="D95">
        <v>0.67278002605388498</v>
      </c>
      <c r="E95">
        <v>0.264066851549003</v>
      </c>
      <c r="F95">
        <v>0</v>
      </c>
      <c r="G95">
        <v>0.66898619062908404</v>
      </c>
      <c r="H95">
        <v>0.19936609667280999</v>
      </c>
      <c r="I95">
        <v>0.33426839023426502</v>
      </c>
      <c r="J95">
        <v>0.32878653072946201</v>
      </c>
      <c r="K95">
        <v>0.69168883614342203</v>
      </c>
      <c r="L95">
        <v>0</v>
      </c>
      <c r="M95">
        <v>0.24653828370560801</v>
      </c>
      <c r="N95">
        <v>0</v>
      </c>
      <c r="O95">
        <v>0</v>
      </c>
      <c r="P95">
        <v>0</v>
      </c>
      <c r="Q95">
        <v>0</v>
      </c>
      <c r="R95">
        <v>0.64226337991717797</v>
      </c>
      <c r="S95">
        <v>0</v>
      </c>
      <c r="T95">
        <v>0</v>
      </c>
      <c r="U95">
        <v>0</v>
      </c>
      <c r="V95">
        <v>0.54951990878832602</v>
      </c>
      <c r="W95">
        <v>0</v>
      </c>
      <c r="X95" t="s">
        <v>61</v>
      </c>
      <c r="Y95" t="s">
        <v>26</v>
      </c>
      <c r="Z95" t="s">
        <v>50</v>
      </c>
      <c r="AA95">
        <f>MIN(B95:V95)</f>
        <v>0</v>
      </c>
      <c r="AB95">
        <f>AVERAGE(B95:V95)</f>
        <v>0.23814361340666443</v>
      </c>
      <c r="AC95">
        <f>COUNTIF(B95:V95,"&gt;0")</f>
        <v>11</v>
      </c>
    </row>
    <row r="96" spans="1:29" x14ac:dyDescent="0.25">
      <c r="A96" t="str">
        <f>Z96&amp;Y96&amp;X96</f>
        <v>simpson_group_countryvalidation224524, 63745, 188390, 25719, 115601</v>
      </c>
      <c r="B96">
        <v>0</v>
      </c>
      <c r="C96">
        <v>0.20907865193429001</v>
      </c>
      <c r="D96">
        <v>0.21449154984254701</v>
      </c>
      <c r="I96">
        <v>0.22619193331694601</v>
      </c>
      <c r="J96">
        <v>0.25482359571832303</v>
      </c>
      <c r="N96">
        <v>0</v>
      </c>
      <c r="R96">
        <v>0.72276417986873198</v>
      </c>
      <c r="W96">
        <v>0</v>
      </c>
      <c r="X96" t="s">
        <v>61</v>
      </c>
      <c r="Y96" t="s">
        <v>28</v>
      </c>
      <c r="Z96" t="s">
        <v>50</v>
      </c>
      <c r="AA96">
        <f>MIN(B96:V96)</f>
        <v>0</v>
      </c>
      <c r="AB96">
        <f>AVERAGE(B96:V96)</f>
        <v>0.23247855866869113</v>
      </c>
      <c r="AC96">
        <f>COUNTIF(B96:V96,"&gt;0")</f>
        <v>5</v>
      </c>
    </row>
    <row r="97" spans="1:29" x14ac:dyDescent="0.25">
      <c r="A97" t="str">
        <f>Z97&amp;Y97&amp;X97</f>
        <v>simpson_group_countryall224524, 63745, 188390, 25719, 115601</v>
      </c>
      <c r="B97">
        <v>0</v>
      </c>
      <c r="C97">
        <v>0.37534233727251998</v>
      </c>
      <c r="D97">
        <v>0.61253915899155398</v>
      </c>
      <c r="E97">
        <v>0.21449611102972699</v>
      </c>
      <c r="F97">
        <v>0</v>
      </c>
      <c r="G97">
        <v>0.62527206940815605</v>
      </c>
      <c r="H97">
        <v>0.12670270199676201</v>
      </c>
      <c r="I97">
        <v>0.30572095401058302</v>
      </c>
      <c r="J97">
        <v>0.306188445420913</v>
      </c>
      <c r="K97">
        <v>0.666680127054879</v>
      </c>
      <c r="L97">
        <v>0</v>
      </c>
      <c r="M97">
        <v>0.24706949392796701</v>
      </c>
      <c r="N97">
        <v>0</v>
      </c>
      <c r="O97">
        <v>0</v>
      </c>
      <c r="P97">
        <v>0</v>
      </c>
      <c r="Q97">
        <v>0</v>
      </c>
      <c r="R97">
        <v>0.66172742444013399</v>
      </c>
      <c r="S97">
        <v>0</v>
      </c>
      <c r="T97">
        <v>0</v>
      </c>
      <c r="U97">
        <v>0</v>
      </c>
      <c r="V97">
        <v>0.53261887350118797</v>
      </c>
      <c r="W97">
        <v>0</v>
      </c>
      <c r="X97" t="s">
        <v>61</v>
      </c>
      <c r="Y97" t="s">
        <v>29</v>
      </c>
      <c r="Z97" t="s">
        <v>50</v>
      </c>
      <c r="AA97">
        <f>MIN(B97:V97)</f>
        <v>0</v>
      </c>
      <c r="AB97">
        <f>AVERAGE(B97:V97)</f>
        <v>0.22258846176449443</v>
      </c>
      <c r="AC97">
        <f>COUNTIF(B97:V97,"&gt;0")</f>
        <v>11</v>
      </c>
    </row>
    <row r="98" spans="1:29" x14ac:dyDescent="0.25">
      <c r="A98" t="str">
        <f>Z98&amp;Y98&amp;X98</f>
        <v>simpson_group_countrytraining16358, 212296, 78153, 74, 37275</v>
      </c>
      <c r="B98">
        <v>0</v>
      </c>
      <c r="C98">
        <v>0.30023780843901998</v>
      </c>
      <c r="D98">
        <v>0.55435320335109395</v>
      </c>
      <c r="E98">
        <v>0.65092553262389596</v>
      </c>
      <c r="F98">
        <v>0</v>
      </c>
      <c r="G98">
        <v>0</v>
      </c>
      <c r="H98">
        <v>0</v>
      </c>
      <c r="I98">
        <v>0.30455068342326802</v>
      </c>
      <c r="J98">
        <v>0.387292421581587</v>
      </c>
      <c r="K98">
        <v>0.47862993004559901</v>
      </c>
      <c r="L98">
        <v>0</v>
      </c>
      <c r="M98">
        <v>0.24653828370560801</v>
      </c>
      <c r="N98">
        <v>0.14486391796737999</v>
      </c>
      <c r="O98">
        <v>0</v>
      </c>
      <c r="P98">
        <v>0</v>
      </c>
      <c r="Q98">
        <v>0.28559066725590998</v>
      </c>
      <c r="R98">
        <v>0.76641716815708605</v>
      </c>
      <c r="S98">
        <v>0</v>
      </c>
      <c r="T98">
        <v>0.70621901337730297</v>
      </c>
      <c r="U98">
        <v>0</v>
      </c>
      <c r="V98">
        <v>0.67781870860634297</v>
      </c>
      <c r="W98">
        <v>0</v>
      </c>
      <c r="X98" t="s">
        <v>62</v>
      </c>
      <c r="Y98" t="s">
        <v>26</v>
      </c>
      <c r="Z98" t="s">
        <v>50</v>
      </c>
      <c r="AA98">
        <f>MIN(B98:V98)</f>
        <v>0</v>
      </c>
      <c r="AB98">
        <f>AVERAGE(B98:V98)</f>
        <v>0.26206844469209967</v>
      </c>
      <c r="AC98">
        <f>COUNTIF(B98:V98,"&gt;0")</f>
        <v>12</v>
      </c>
    </row>
    <row r="99" spans="1:29" x14ac:dyDescent="0.25">
      <c r="A99" t="str">
        <f>Z99&amp;Y99&amp;X99</f>
        <v>simpson_group_countryvalidation16358, 212296, 78153, 74, 37275</v>
      </c>
      <c r="B99">
        <v>0</v>
      </c>
      <c r="C99">
        <v>0.30926922246359501</v>
      </c>
      <c r="D99">
        <v>0.228463402096685</v>
      </c>
      <c r="I99">
        <v>0.16845542560045701</v>
      </c>
      <c r="J99">
        <v>0.60192926542858805</v>
      </c>
      <c r="N99">
        <v>-3.8626452913022399E-2</v>
      </c>
      <c r="R99">
        <v>0.79719716340257696</v>
      </c>
      <c r="W99">
        <v>1</v>
      </c>
      <c r="X99" t="s">
        <v>62</v>
      </c>
      <c r="Y99" t="s">
        <v>28</v>
      </c>
      <c r="Z99" t="s">
        <v>50</v>
      </c>
      <c r="AA99">
        <f>MIN(B99:V99)</f>
        <v>-3.8626452913022399E-2</v>
      </c>
      <c r="AB99">
        <f>AVERAGE(B99:V99)</f>
        <v>0.29524114658269707</v>
      </c>
      <c r="AC99">
        <f>COUNTIF(B99:V99,"&gt;0")</f>
        <v>5</v>
      </c>
    </row>
    <row r="100" spans="1:29" x14ac:dyDescent="0.25">
      <c r="A100" t="str">
        <f>Z100&amp;Y100&amp;X100</f>
        <v>simpson_group_countryall16358, 212296, 78153, 74, 37275</v>
      </c>
      <c r="B100">
        <v>0</v>
      </c>
      <c r="C100">
        <v>0.317568935989606</v>
      </c>
      <c r="D100">
        <v>0.51473365804761695</v>
      </c>
      <c r="E100">
        <v>0.60230025081371596</v>
      </c>
      <c r="F100">
        <v>0</v>
      </c>
      <c r="G100">
        <v>0</v>
      </c>
      <c r="H100">
        <v>0</v>
      </c>
      <c r="I100">
        <v>0.28805556598215598</v>
      </c>
      <c r="J100">
        <v>0.43232708268265901</v>
      </c>
      <c r="K100">
        <v>0.45562299589160199</v>
      </c>
      <c r="L100">
        <v>0</v>
      </c>
      <c r="M100">
        <v>0.171866623885397</v>
      </c>
      <c r="N100">
        <v>0.10482319888685</v>
      </c>
      <c r="O100">
        <v>0</v>
      </c>
      <c r="P100">
        <v>0</v>
      </c>
      <c r="Q100">
        <v>0.219909863303245</v>
      </c>
      <c r="R100">
        <v>0.77652271972231202</v>
      </c>
      <c r="S100">
        <v>0</v>
      </c>
      <c r="T100">
        <v>0.70635413937535296</v>
      </c>
      <c r="U100">
        <v>0</v>
      </c>
      <c r="V100">
        <v>0.68076967192613702</v>
      </c>
      <c r="W100">
        <v>1</v>
      </c>
      <c r="X100" t="s">
        <v>62</v>
      </c>
      <c r="Y100" t="s">
        <v>29</v>
      </c>
      <c r="Z100" t="s">
        <v>50</v>
      </c>
      <c r="AA100">
        <f>MIN(B100:V100)</f>
        <v>0</v>
      </c>
      <c r="AB100">
        <f>AVERAGE(B100:V100)</f>
        <v>0.25099308126222142</v>
      </c>
      <c r="AC100">
        <f>COUNTIF(B100:V100,"&gt;0")</f>
        <v>12</v>
      </c>
    </row>
    <row r="101" spans="1:29" x14ac:dyDescent="0.25">
      <c r="A101" t="str">
        <f>Z101&amp;Y101&amp;X101</f>
        <v>simpson_group_countrytraining25717, 136971, 218796, 21154, 214808</v>
      </c>
      <c r="B101">
        <v>0</v>
      </c>
      <c r="C101">
        <v>0.30683670058871998</v>
      </c>
      <c r="D101">
        <v>0.60306677589448399</v>
      </c>
      <c r="E101">
        <v>0</v>
      </c>
      <c r="F101">
        <v>0.40464944510350298</v>
      </c>
      <c r="G101">
        <v>0.61134357590756605</v>
      </c>
      <c r="H101">
        <v>0</v>
      </c>
      <c r="I101">
        <v>0.35819327731092399</v>
      </c>
      <c r="J101">
        <v>0</v>
      </c>
      <c r="K101">
        <v>0.64257815903918603</v>
      </c>
      <c r="L101">
        <v>0</v>
      </c>
      <c r="M101">
        <v>0.351999302232128</v>
      </c>
      <c r="N101">
        <v>6.2488931977047503E-2</v>
      </c>
      <c r="O101">
        <v>0</v>
      </c>
      <c r="P101">
        <v>0</v>
      </c>
      <c r="Q101">
        <v>0</v>
      </c>
      <c r="R101">
        <v>0.73382167847361901</v>
      </c>
      <c r="S101">
        <v>0</v>
      </c>
      <c r="T101">
        <v>0.28559066725590998</v>
      </c>
      <c r="U101">
        <v>0</v>
      </c>
      <c r="V101">
        <v>0.74731044549499503</v>
      </c>
      <c r="W101">
        <v>0</v>
      </c>
      <c r="X101" t="s">
        <v>63</v>
      </c>
      <c r="Y101" t="s">
        <v>26</v>
      </c>
      <c r="Z101" t="s">
        <v>50</v>
      </c>
      <c r="AA101">
        <f>MIN(B101:V101)</f>
        <v>0</v>
      </c>
      <c r="AB101">
        <f>AVERAGE(B101:V101)</f>
        <v>0.24323233139419442</v>
      </c>
      <c r="AC101">
        <f>COUNTIF(B101:V101,"&gt;0")</f>
        <v>11</v>
      </c>
    </row>
    <row r="102" spans="1:29" x14ac:dyDescent="0.25">
      <c r="A102" t="str">
        <f>Z102&amp;Y102&amp;X102</f>
        <v>simpson_group_countryvalidation25717, 136971, 218796, 21154, 214808</v>
      </c>
      <c r="B102">
        <v>0</v>
      </c>
      <c r="C102">
        <v>0.114409945945029</v>
      </c>
      <c r="D102">
        <v>0.21427238267033999</v>
      </c>
      <c r="I102">
        <v>0.191936964595806</v>
      </c>
      <c r="J102">
        <v>0</v>
      </c>
      <c r="N102">
        <v>0</v>
      </c>
      <c r="R102">
        <v>0.86802777733321101</v>
      </c>
      <c r="W102">
        <v>2</v>
      </c>
      <c r="X102" t="s">
        <v>63</v>
      </c>
      <c r="Y102" t="s">
        <v>28</v>
      </c>
      <c r="Z102" t="s">
        <v>50</v>
      </c>
      <c r="AA102">
        <f>MIN(B102:V102)</f>
        <v>0</v>
      </c>
      <c r="AB102">
        <f>AVERAGE(B102:V102)</f>
        <v>0.19837815293491229</v>
      </c>
      <c r="AC102">
        <f>COUNTIF(B102:V102,"&gt;0")</f>
        <v>4</v>
      </c>
    </row>
    <row r="103" spans="1:29" x14ac:dyDescent="0.25">
      <c r="A103" t="str">
        <f>Z103&amp;Y103&amp;X103</f>
        <v>simpson_group_countryall25717, 136971, 218796, 21154, 214808</v>
      </c>
      <c r="B103">
        <v>0</v>
      </c>
      <c r="C103">
        <v>0.28016661069201498</v>
      </c>
      <c r="D103">
        <v>0.55894827895016996</v>
      </c>
      <c r="E103">
        <v>0</v>
      </c>
      <c r="F103">
        <v>0.405195382790071</v>
      </c>
      <c r="G103">
        <v>0.58428416587204102</v>
      </c>
      <c r="H103">
        <v>0</v>
      </c>
      <c r="I103">
        <v>0.33215795638704698</v>
      </c>
      <c r="J103">
        <v>0</v>
      </c>
      <c r="K103">
        <v>0.60225140853016801</v>
      </c>
      <c r="L103">
        <v>0</v>
      </c>
      <c r="M103">
        <v>0.200088198359618</v>
      </c>
      <c r="N103">
        <v>4.9365012342342099E-2</v>
      </c>
      <c r="O103">
        <v>0</v>
      </c>
      <c r="P103">
        <v>0</v>
      </c>
      <c r="Q103">
        <v>0</v>
      </c>
      <c r="R103">
        <v>0.78423623655979502</v>
      </c>
      <c r="S103">
        <v>0</v>
      </c>
      <c r="T103">
        <v>0.28605785405826001</v>
      </c>
      <c r="U103">
        <v>0</v>
      </c>
      <c r="V103">
        <v>0.73841877447690496</v>
      </c>
      <c r="W103">
        <v>2</v>
      </c>
      <c r="X103" t="s">
        <v>63</v>
      </c>
      <c r="Y103" t="s">
        <v>29</v>
      </c>
      <c r="Z103" t="s">
        <v>50</v>
      </c>
      <c r="AA103">
        <f>MIN(B103:V103)</f>
        <v>0</v>
      </c>
      <c r="AB103">
        <f>AVERAGE(B103:V103)</f>
        <v>0.2295795180484968</v>
      </c>
      <c r="AC103">
        <f>COUNTIF(B103:V103,"&gt;0")</f>
        <v>11</v>
      </c>
    </row>
    <row r="104" spans="1:29" x14ac:dyDescent="0.25">
      <c r="A104" t="str">
        <f>Z104&amp;Y104&amp;X104</f>
        <v>simpson_group_countrytraining47157, 10656, 143219, 183417, 51663</v>
      </c>
      <c r="B104">
        <v>0</v>
      </c>
      <c r="C104">
        <v>0.38287775564291998</v>
      </c>
      <c r="D104">
        <v>0.610757230942788</v>
      </c>
      <c r="E104">
        <v>0</v>
      </c>
      <c r="F104">
        <v>0</v>
      </c>
      <c r="G104">
        <v>0</v>
      </c>
      <c r="H104">
        <v>0.24653828370560801</v>
      </c>
      <c r="I104">
        <v>0.30063981415733798</v>
      </c>
      <c r="J104">
        <v>0.26148762680607601</v>
      </c>
      <c r="K104">
        <v>0.65568476878047</v>
      </c>
      <c r="L104">
        <v>0</v>
      </c>
      <c r="M104">
        <v>0.351999302232128</v>
      </c>
      <c r="N104">
        <v>0</v>
      </c>
      <c r="O104">
        <v>0</v>
      </c>
      <c r="P104">
        <v>0.59748110831232404</v>
      </c>
      <c r="Q104">
        <v>0</v>
      </c>
      <c r="R104">
        <v>0.73854897794669705</v>
      </c>
      <c r="S104">
        <v>0.496532439041448</v>
      </c>
      <c r="T104">
        <v>0</v>
      </c>
      <c r="U104">
        <v>0</v>
      </c>
      <c r="V104">
        <v>0.64015258921825802</v>
      </c>
      <c r="W104">
        <v>0</v>
      </c>
      <c r="X104" t="s">
        <v>64</v>
      </c>
      <c r="Y104" t="s">
        <v>26</v>
      </c>
      <c r="Z104" t="s">
        <v>50</v>
      </c>
      <c r="AA104">
        <f>MIN(B104:V104)</f>
        <v>0</v>
      </c>
      <c r="AB104">
        <f>AVERAGE(B104:V104)</f>
        <v>0.25155713794219309</v>
      </c>
      <c r="AC104">
        <f>COUNTIF(B104:V104,"&gt;0")</f>
        <v>11</v>
      </c>
    </row>
    <row r="105" spans="1:29" x14ac:dyDescent="0.25">
      <c r="A105" t="str">
        <f>Z105&amp;Y105&amp;X105</f>
        <v>simpson_group_countryvalidation47157, 10656, 143219, 183417, 51663</v>
      </c>
      <c r="B105">
        <v>0</v>
      </c>
      <c r="C105">
        <v>0.56275884259880804</v>
      </c>
      <c r="D105">
        <v>0.26545808246242403</v>
      </c>
      <c r="I105">
        <v>0.55063252015180097</v>
      </c>
      <c r="J105">
        <v>0</v>
      </c>
      <c r="N105">
        <v>0</v>
      </c>
      <c r="R105">
        <v>0.77333130219798896</v>
      </c>
      <c r="W105">
        <v>0</v>
      </c>
      <c r="X105" t="s">
        <v>64</v>
      </c>
      <c r="Y105" t="s">
        <v>28</v>
      </c>
      <c r="Z105" t="s">
        <v>50</v>
      </c>
      <c r="AA105">
        <f>MIN(B105:V105)</f>
        <v>0</v>
      </c>
      <c r="AB105">
        <f>AVERAGE(B105:V105)</f>
        <v>0.30745439248728884</v>
      </c>
      <c r="AC105">
        <f>COUNTIF(B105:V105,"&gt;0")</f>
        <v>4</v>
      </c>
    </row>
    <row r="106" spans="1:29" x14ac:dyDescent="0.25">
      <c r="A106" t="str">
        <f>Z106&amp;Y106&amp;X106</f>
        <v>simpson_group_countryall47157, 10656, 143219, 183417, 51663</v>
      </c>
      <c r="B106">
        <v>0</v>
      </c>
      <c r="C106">
        <v>0.42831677451314498</v>
      </c>
      <c r="D106">
        <v>0.57420241888687995</v>
      </c>
      <c r="E106">
        <v>0</v>
      </c>
      <c r="F106">
        <v>0</v>
      </c>
      <c r="G106">
        <v>0</v>
      </c>
      <c r="H106">
        <v>0.24706949392796701</v>
      </c>
      <c r="I106">
        <v>0.32827909303346497</v>
      </c>
      <c r="J106">
        <v>0.22366472356039299</v>
      </c>
      <c r="K106">
        <v>0.65218518261213199</v>
      </c>
      <c r="L106">
        <v>0</v>
      </c>
      <c r="M106">
        <v>0.35223731384590001</v>
      </c>
      <c r="N106">
        <v>0</v>
      </c>
      <c r="O106">
        <v>0</v>
      </c>
      <c r="P106">
        <v>0.50402611152586296</v>
      </c>
      <c r="Q106">
        <v>0</v>
      </c>
      <c r="R106">
        <v>0.75052840074102301</v>
      </c>
      <c r="S106">
        <v>0.49706530555956202</v>
      </c>
      <c r="T106">
        <v>0</v>
      </c>
      <c r="U106">
        <v>0</v>
      </c>
      <c r="V106">
        <v>0.61894564553737297</v>
      </c>
      <c r="W106">
        <v>0</v>
      </c>
      <c r="X106" t="s">
        <v>64</v>
      </c>
      <c r="Y106" t="s">
        <v>29</v>
      </c>
      <c r="Z106" t="s">
        <v>50</v>
      </c>
      <c r="AA106">
        <f>MIN(B106:V106)</f>
        <v>0</v>
      </c>
      <c r="AB106">
        <f>AVERAGE(B106:V106)</f>
        <v>0.24650097446398581</v>
      </c>
      <c r="AC106">
        <f>COUNTIF(B106:V106,"&gt;0")</f>
        <v>11</v>
      </c>
    </row>
    <row r="107" spans="1:29" x14ac:dyDescent="0.25">
      <c r="A107" t="str">
        <f>Z107&amp;Y107&amp;X107</f>
        <v>simpson_group_countrytraining78786, 136971, 10656, 37275, 40879</v>
      </c>
      <c r="B107">
        <v>0</v>
      </c>
      <c r="C107">
        <v>0.325857611890851</v>
      </c>
      <c r="D107">
        <v>0.59799493318139696</v>
      </c>
      <c r="E107">
        <v>0.21382123072666301</v>
      </c>
      <c r="F107">
        <v>0.499059265394243</v>
      </c>
      <c r="G107">
        <v>0.25150065161081098</v>
      </c>
      <c r="H107">
        <v>0</v>
      </c>
      <c r="I107">
        <v>0.25989182399564398</v>
      </c>
      <c r="J107">
        <v>0.35183388544732702</v>
      </c>
      <c r="K107">
        <v>0.60073069472281904</v>
      </c>
      <c r="L107">
        <v>0</v>
      </c>
      <c r="M107">
        <v>0</v>
      </c>
      <c r="N107">
        <v>0.148287454305949</v>
      </c>
      <c r="O107">
        <v>0.48960924215444102</v>
      </c>
      <c r="P107">
        <v>0.61704146265414295</v>
      </c>
      <c r="Q107">
        <v>0</v>
      </c>
      <c r="R107">
        <v>0.72192238995204805</v>
      </c>
      <c r="S107">
        <v>0.328497954164651</v>
      </c>
      <c r="T107">
        <v>0.35133285508267098</v>
      </c>
      <c r="U107">
        <v>0</v>
      </c>
      <c r="V107">
        <v>0.69394293488171799</v>
      </c>
      <c r="W107">
        <v>0</v>
      </c>
      <c r="X107" t="s">
        <v>65</v>
      </c>
      <c r="Y107" t="s">
        <v>26</v>
      </c>
      <c r="Z107" t="s">
        <v>50</v>
      </c>
      <c r="AA107">
        <f>MIN(B107:V107)</f>
        <v>0</v>
      </c>
      <c r="AB107">
        <f>AVERAGE(B107:V107)</f>
        <v>0.30720592334120833</v>
      </c>
      <c r="AC107">
        <f>COUNTIF(B107:V107,"&gt;0")</f>
        <v>15</v>
      </c>
    </row>
    <row r="108" spans="1:29" x14ac:dyDescent="0.25">
      <c r="A108" t="str">
        <f>Z108&amp;Y108&amp;X108</f>
        <v>simpson_group_countryvalidation78786, 136971, 10656, 37275, 40879</v>
      </c>
      <c r="B108">
        <v>0</v>
      </c>
      <c r="C108">
        <v>0.33976112671280601</v>
      </c>
      <c r="D108">
        <v>0.27735009811200201</v>
      </c>
      <c r="I108">
        <v>0.18993429409936999</v>
      </c>
      <c r="J108">
        <v>0.57794333587806102</v>
      </c>
      <c r="N108">
        <v>6.1508540498545802E-2</v>
      </c>
      <c r="R108">
        <v>0.93541434669338497</v>
      </c>
      <c r="W108">
        <v>0</v>
      </c>
      <c r="X108" t="s">
        <v>65</v>
      </c>
      <c r="Y108" t="s">
        <v>28</v>
      </c>
      <c r="Z108" t="s">
        <v>50</v>
      </c>
      <c r="AA108">
        <f>MIN(B108:V108)</f>
        <v>0</v>
      </c>
      <c r="AB108">
        <f>AVERAGE(B108:V108)</f>
        <v>0.3402731059991671</v>
      </c>
      <c r="AC108">
        <f>COUNTIF(B108:V108,"&gt;0")</f>
        <v>6</v>
      </c>
    </row>
    <row r="109" spans="1:29" x14ac:dyDescent="0.25">
      <c r="A109" t="str">
        <f>Z109&amp;Y109&amp;X109</f>
        <v>simpson_group_countryall78786, 136971, 10656, 37275, 40879</v>
      </c>
      <c r="B109">
        <v>0</v>
      </c>
      <c r="C109">
        <v>0.35508531987666597</v>
      </c>
      <c r="D109">
        <v>0.56725386568937997</v>
      </c>
      <c r="E109">
        <v>0.21449611102972699</v>
      </c>
      <c r="F109">
        <v>0.499203186744617</v>
      </c>
      <c r="G109">
        <v>0.252533131262554</v>
      </c>
      <c r="H109">
        <v>0</v>
      </c>
      <c r="I109">
        <v>0.252891030268316</v>
      </c>
      <c r="J109">
        <v>0.40024686500414303</v>
      </c>
      <c r="K109">
        <v>0.57587448480554004</v>
      </c>
      <c r="L109">
        <v>0</v>
      </c>
      <c r="M109">
        <v>0</v>
      </c>
      <c r="N109">
        <v>0.127902413629535</v>
      </c>
      <c r="O109">
        <v>0.43586519348068897</v>
      </c>
      <c r="P109">
        <v>0.59474037471067198</v>
      </c>
      <c r="Q109">
        <v>0</v>
      </c>
      <c r="R109">
        <v>0.78283366447011005</v>
      </c>
      <c r="S109">
        <v>0.32924125144475103</v>
      </c>
      <c r="T109">
        <v>0.35167298645195699</v>
      </c>
      <c r="U109">
        <v>0</v>
      </c>
      <c r="V109">
        <v>0.65507655574441703</v>
      </c>
      <c r="W109">
        <v>0</v>
      </c>
      <c r="X109" t="s">
        <v>65</v>
      </c>
      <c r="Y109" t="s">
        <v>29</v>
      </c>
      <c r="Z109" t="s">
        <v>50</v>
      </c>
      <c r="AA109">
        <f>MIN(B109:V109)</f>
        <v>0</v>
      </c>
      <c r="AB109">
        <f>AVERAGE(B109:V109)</f>
        <v>0.30451983021967016</v>
      </c>
      <c r="AC109">
        <f>COUNTIF(B109:V109,"&gt;0")</f>
        <v>15</v>
      </c>
    </row>
    <row r="110" spans="1:29" x14ac:dyDescent="0.25">
      <c r="A110" t="str">
        <f>Z110&amp;Y110&amp;X110</f>
        <v>simpson_group_countrytraining81361, 10684, 98517, 134068, 19788</v>
      </c>
      <c r="B110">
        <v>0</v>
      </c>
      <c r="C110">
        <v>0.37617000270772399</v>
      </c>
      <c r="D110">
        <v>0.56502048316445097</v>
      </c>
      <c r="E110">
        <v>0.43008073408186098</v>
      </c>
      <c r="F110">
        <v>0</v>
      </c>
      <c r="G110">
        <v>0.57266778815807995</v>
      </c>
      <c r="H110">
        <v>0</v>
      </c>
      <c r="I110">
        <v>0.264701005402395</v>
      </c>
      <c r="J110">
        <v>0.53438204040819304</v>
      </c>
      <c r="K110">
        <v>0.65139534138993505</v>
      </c>
      <c r="L110">
        <v>0</v>
      </c>
      <c r="M110">
        <v>0.170981281865875</v>
      </c>
      <c r="N110">
        <v>0.168645702277188</v>
      </c>
      <c r="O110">
        <v>0</v>
      </c>
      <c r="P110">
        <v>0</v>
      </c>
      <c r="Q110">
        <v>0.35133285508267098</v>
      </c>
      <c r="R110">
        <v>0.67349504296879903</v>
      </c>
      <c r="S110">
        <v>0.54020569892888504</v>
      </c>
      <c r="T110">
        <v>0</v>
      </c>
      <c r="U110">
        <v>0</v>
      </c>
      <c r="V110">
        <v>0.60520447765073204</v>
      </c>
      <c r="W110">
        <v>0</v>
      </c>
      <c r="X110" t="s">
        <v>66</v>
      </c>
      <c r="Y110" t="s">
        <v>26</v>
      </c>
      <c r="Z110" t="s">
        <v>50</v>
      </c>
      <c r="AA110">
        <f>MIN(B110:V110)</f>
        <v>0</v>
      </c>
      <c r="AB110">
        <f>AVERAGE(B110:V110)</f>
        <v>0.28115630733746616</v>
      </c>
      <c r="AC110">
        <f>COUNTIF(B110:V110,"&gt;0")</f>
        <v>13</v>
      </c>
    </row>
    <row r="111" spans="1:29" x14ac:dyDescent="0.25">
      <c r="A111" t="str">
        <f>Z111&amp;Y111&amp;X111</f>
        <v>simpson_group_countryvalidation81361, 10684, 98517, 134068, 19788</v>
      </c>
      <c r="B111">
        <v>0</v>
      </c>
      <c r="C111">
        <v>0.34522328710746197</v>
      </c>
      <c r="D111">
        <v>-2.1907149798255199E-2</v>
      </c>
      <c r="I111">
        <v>9.5335737792162298E-2</v>
      </c>
      <c r="J111">
        <v>0.21809458006020199</v>
      </c>
      <c r="N111">
        <v>0.12762863112598299</v>
      </c>
      <c r="R111">
        <v>0.72602323311510497</v>
      </c>
      <c r="W111">
        <v>2</v>
      </c>
      <c r="X111" t="s">
        <v>66</v>
      </c>
      <c r="Y111" t="s">
        <v>28</v>
      </c>
      <c r="Z111" t="s">
        <v>50</v>
      </c>
      <c r="AA111">
        <f>MIN(B111:V111)</f>
        <v>-2.1907149798255199E-2</v>
      </c>
      <c r="AB111">
        <f>AVERAGE(B111:V111)</f>
        <v>0.2129140456289513</v>
      </c>
      <c r="AC111">
        <f>COUNTIF(B111:V111,"&gt;0")</f>
        <v>5</v>
      </c>
    </row>
    <row r="112" spans="1:29" x14ac:dyDescent="0.25">
      <c r="A112" t="str">
        <f>Z112&amp;Y112&amp;X112</f>
        <v>simpson_group_countryall81361, 10684, 98517, 134068, 19788</v>
      </c>
      <c r="B112">
        <v>0</v>
      </c>
      <c r="C112">
        <v>0.37196758828974202</v>
      </c>
      <c r="D112">
        <v>0.51779364526107297</v>
      </c>
      <c r="E112">
        <v>0.41357359779402902</v>
      </c>
      <c r="F112">
        <v>0</v>
      </c>
      <c r="G112">
        <v>0.57393813446748498</v>
      </c>
      <c r="H112">
        <v>0</v>
      </c>
      <c r="I112">
        <v>0.23195322310650701</v>
      </c>
      <c r="J112">
        <v>0.467814829191325</v>
      </c>
      <c r="K112">
        <v>0.62940806704022201</v>
      </c>
      <c r="L112">
        <v>0</v>
      </c>
      <c r="M112">
        <v>0.117497320471596</v>
      </c>
      <c r="N112">
        <v>0.165114939309216</v>
      </c>
      <c r="O112">
        <v>0</v>
      </c>
      <c r="P112">
        <v>0</v>
      </c>
      <c r="Q112">
        <v>0.199980713680568</v>
      </c>
      <c r="R112">
        <v>0.68106014360184397</v>
      </c>
      <c r="S112">
        <v>0.54083310586114997</v>
      </c>
      <c r="T112">
        <v>0</v>
      </c>
      <c r="U112">
        <v>0</v>
      </c>
      <c r="V112">
        <v>0.57046249845489405</v>
      </c>
      <c r="W112">
        <v>2</v>
      </c>
      <c r="X112" t="s">
        <v>66</v>
      </c>
      <c r="Y112" t="s">
        <v>29</v>
      </c>
      <c r="Z112" t="s">
        <v>50</v>
      </c>
      <c r="AA112">
        <f>MIN(B112:V112)</f>
        <v>0</v>
      </c>
      <c r="AB112">
        <f>AVERAGE(B112:V112)</f>
        <v>0.26101894316807867</v>
      </c>
      <c r="AC112">
        <f>COUNTIF(B112:V112,"&gt;0")</f>
        <v>13</v>
      </c>
    </row>
    <row r="113" spans="1:29" x14ac:dyDescent="0.25">
      <c r="A113" t="str">
        <f>Z113&amp;Y113&amp;X113</f>
        <v>simpson_group_countrytraining96010, 96699, 161095, 185703, 15978</v>
      </c>
      <c r="B113">
        <v>0</v>
      </c>
      <c r="C113">
        <v>0.33074156345294897</v>
      </c>
      <c r="D113">
        <v>0.42540047893266603</v>
      </c>
      <c r="E113">
        <v>0</v>
      </c>
      <c r="F113">
        <v>0</v>
      </c>
      <c r="G113">
        <v>0</v>
      </c>
      <c r="H113">
        <v>0.19936609667280999</v>
      </c>
      <c r="I113">
        <v>0.43480645222475001</v>
      </c>
      <c r="J113">
        <v>0.54092250031158595</v>
      </c>
      <c r="K113">
        <v>0.72748486847211702</v>
      </c>
      <c r="L113">
        <v>0</v>
      </c>
      <c r="M113">
        <v>0</v>
      </c>
      <c r="N113">
        <v>0</v>
      </c>
      <c r="O113">
        <v>0.61415726064284104</v>
      </c>
      <c r="P113">
        <v>0</v>
      </c>
      <c r="Q113">
        <v>0</v>
      </c>
      <c r="R113">
        <v>0.66401936483937496</v>
      </c>
      <c r="S113">
        <v>0</v>
      </c>
      <c r="T113">
        <v>0.52721086259816696</v>
      </c>
      <c r="U113">
        <v>0</v>
      </c>
      <c r="V113">
        <v>0.77863134128554201</v>
      </c>
      <c r="W113">
        <v>0</v>
      </c>
      <c r="X113" t="s">
        <v>67</v>
      </c>
      <c r="Y113" t="s">
        <v>26</v>
      </c>
      <c r="Z113" t="s">
        <v>50</v>
      </c>
      <c r="AA113">
        <f>MIN(B113:V113)</f>
        <v>0</v>
      </c>
      <c r="AB113">
        <f>AVERAGE(B113:V113)</f>
        <v>0.24965432330632395</v>
      </c>
      <c r="AC113">
        <f>COUNTIF(B113:V113,"&gt;0")</f>
        <v>10</v>
      </c>
    </row>
    <row r="114" spans="1:29" x14ac:dyDescent="0.25">
      <c r="A114" t="str">
        <f>Z114&amp;Y114&amp;X114</f>
        <v>simpson_group_countryvalidation96010, 96699, 161095, 185703, 15978</v>
      </c>
      <c r="B114">
        <v>0</v>
      </c>
      <c r="C114">
        <v>0.27523621760602202</v>
      </c>
      <c r="D114">
        <v>-2.52136452829093E-2</v>
      </c>
      <c r="I114">
        <v>0.37363406205759803</v>
      </c>
      <c r="J114">
        <v>0.39945017156131901</v>
      </c>
      <c r="N114">
        <v>0</v>
      </c>
      <c r="R114">
        <v>0.61977978680086498</v>
      </c>
      <c r="W114">
        <v>0</v>
      </c>
      <c r="X114" t="s">
        <v>67</v>
      </c>
      <c r="Y114" t="s">
        <v>28</v>
      </c>
      <c r="Z114" t="s">
        <v>50</v>
      </c>
      <c r="AA114">
        <f>MIN(B114:V114)</f>
        <v>-2.52136452829093E-2</v>
      </c>
      <c r="AB114">
        <f>AVERAGE(B114:V114)</f>
        <v>0.2346980846775564</v>
      </c>
      <c r="AC114">
        <f>COUNTIF(B114:V114,"&gt;0")</f>
        <v>4</v>
      </c>
    </row>
    <row r="115" spans="1:29" x14ac:dyDescent="0.25">
      <c r="A115" t="str">
        <f>Z115&amp;Y115&amp;X115</f>
        <v>simpson_group_countryall96010, 96699, 161095, 185703, 15978</v>
      </c>
      <c r="B115">
        <v>0</v>
      </c>
      <c r="C115">
        <v>0.321828941422582</v>
      </c>
      <c r="D115">
        <v>0.36482419691245099</v>
      </c>
      <c r="E115">
        <v>0</v>
      </c>
      <c r="F115">
        <v>0</v>
      </c>
      <c r="G115">
        <v>0</v>
      </c>
      <c r="H115">
        <v>0.17187186368333299</v>
      </c>
      <c r="I115">
        <v>0.41147464197531503</v>
      </c>
      <c r="J115">
        <v>0.505050704020793</v>
      </c>
      <c r="K115">
        <v>0.69105252356186597</v>
      </c>
      <c r="L115">
        <v>0</v>
      </c>
      <c r="M115">
        <v>0</v>
      </c>
      <c r="N115">
        <v>0</v>
      </c>
      <c r="O115">
        <v>0.58730909858174196</v>
      </c>
      <c r="P115">
        <v>0</v>
      </c>
      <c r="Q115">
        <v>0</v>
      </c>
      <c r="R115">
        <v>0.65537947590581902</v>
      </c>
      <c r="S115">
        <v>0</v>
      </c>
      <c r="T115">
        <v>0.44880543645008603</v>
      </c>
      <c r="U115">
        <v>0</v>
      </c>
      <c r="V115">
        <v>0.78104296525494799</v>
      </c>
      <c r="W115">
        <v>0</v>
      </c>
      <c r="X115" t="s">
        <v>67</v>
      </c>
      <c r="Y115" t="s">
        <v>29</v>
      </c>
      <c r="Z115" t="s">
        <v>50</v>
      </c>
      <c r="AA115">
        <f>MIN(B115:V115)</f>
        <v>0</v>
      </c>
      <c r="AB115">
        <f>AVERAGE(B115:V115)</f>
        <v>0.23517332608423502</v>
      </c>
      <c r="AC115">
        <f>COUNTIF(B115:V115,"&gt;0")</f>
        <v>10</v>
      </c>
    </row>
    <row r="116" spans="1:29" x14ac:dyDescent="0.25">
      <c r="A116" t="str">
        <f>Z116&amp;Y116&amp;X116</f>
        <v>simpson_group_countrytraining96344, 63745, 37275, 215346, 31129</v>
      </c>
      <c r="B116">
        <v>0</v>
      </c>
      <c r="C116">
        <v>0.239244117924687</v>
      </c>
      <c r="D116">
        <v>0.50527308162284201</v>
      </c>
      <c r="E116">
        <v>0</v>
      </c>
      <c r="F116">
        <v>0.496532439041448</v>
      </c>
      <c r="G116">
        <v>0</v>
      </c>
      <c r="H116">
        <v>0</v>
      </c>
      <c r="I116">
        <v>0.24842890468199999</v>
      </c>
      <c r="J116">
        <v>0.54990158092496499</v>
      </c>
      <c r="K116">
        <v>0.43683469168671202</v>
      </c>
      <c r="L116">
        <v>0</v>
      </c>
      <c r="M116">
        <v>0</v>
      </c>
      <c r="N116">
        <v>0.104968350430202</v>
      </c>
      <c r="O116">
        <v>0</v>
      </c>
      <c r="P116">
        <v>0</v>
      </c>
      <c r="Q116">
        <v>0</v>
      </c>
      <c r="R116">
        <v>0.67483309561620197</v>
      </c>
      <c r="S116">
        <v>0</v>
      </c>
      <c r="T116">
        <v>0</v>
      </c>
      <c r="U116">
        <v>0</v>
      </c>
      <c r="V116">
        <v>0.60167656397749403</v>
      </c>
      <c r="W116">
        <v>0</v>
      </c>
      <c r="X116" t="s">
        <v>68</v>
      </c>
      <c r="Y116" t="s">
        <v>26</v>
      </c>
      <c r="Z116" t="s">
        <v>50</v>
      </c>
      <c r="AA116">
        <f>MIN(B116:V116)</f>
        <v>0</v>
      </c>
      <c r="AB116">
        <f>AVERAGE(B116:V116)</f>
        <v>0.18369965837650248</v>
      </c>
      <c r="AC116">
        <f>COUNTIF(B116:V116,"&gt;0")</f>
        <v>9</v>
      </c>
    </row>
    <row r="117" spans="1:29" x14ac:dyDescent="0.25">
      <c r="A117" t="str">
        <f>Z117&amp;Y117&amp;X117</f>
        <v>simpson_group_countryvalidation96344, 63745, 37275, 215346, 31129</v>
      </c>
      <c r="B117">
        <v>0</v>
      </c>
      <c r="C117">
        <v>0.24099186734595801</v>
      </c>
      <c r="D117">
        <v>-1.41350698547161E-2</v>
      </c>
      <c r="I117">
        <v>0.21730256669847201</v>
      </c>
      <c r="J117">
        <v>0.57732946714775801</v>
      </c>
      <c r="N117">
        <v>3.4089071942921503E-2</v>
      </c>
      <c r="R117">
        <v>0.68313005106384905</v>
      </c>
      <c r="W117">
        <v>0</v>
      </c>
      <c r="X117" t="s">
        <v>68</v>
      </c>
      <c r="Y117" t="s">
        <v>28</v>
      </c>
      <c r="Z117" t="s">
        <v>50</v>
      </c>
      <c r="AA117">
        <f>MIN(B117:V117)</f>
        <v>-1.41350698547161E-2</v>
      </c>
      <c r="AB117">
        <f>AVERAGE(B117:V117)</f>
        <v>0.24838685062060609</v>
      </c>
      <c r="AC117">
        <f>COUNTIF(B117:V117,"&gt;0")</f>
        <v>5</v>
      </c>
    </row>
    <row r="118" spans="1:29" x14ac:dyDescent="0.25">
      <c r="A118" t="str">
        <f>Z118&amp;Y118&amp;X118</f>
        <v>simpson_group_countryall96344, 63745, 37275, 215346, 31129</v>
      </c>
      <c r="B118">
        <v>0</v>
      </c>
      <c r="C118">
        <v>0.24709532821507901</v>
      </c>
      <c r="D118">
        <v>0.48517093691813101</v>
      </c>
      <c r="E118">
        <v>0</v>
      </c>
      <c r="F118">
        <v>0.39674841729311999</v>
      </c>
      <c r="G118">
        <v>0</v>
      </c>
      <c r="H118">
        <v>0</v>
      </c>
      <c r="I118">
        <v>0.248843366924932</v>
      </c>
      <c r="J118">
        <v>0.55866472135803802</v>
      </c>
      <c r="K118">
        <v>0.39467244589245098</v>
      </c>
      <c r="L118">
        <v>0</v>
      </c>
      <c r="M118">
        <v>0</v>
      </c>
      <c r="N118">
        <v>8.9671264474828399E-2</v>
      </c>
      <c r="O118">
        <v>0</v>
      </c>
      <c r="P118">
        <v>0</v>
      </c>
      <c r="Q118">
        <v>0</v>
      </c>
      <c r="R118">
        <v>0.67083503601907601</v>
      </c>
      <c r="S118">
        <v>0</v>
      </c>
      <c r="T118">
        <v>0</v>
      </c>
      <c r="U118">
        <v>0</v>
      </c>
      <c r="V118">
        <v>0.59500820389089804</v>
      </c>
      <c r="W118">
        <v>0</v>
      </c>
      <c r="X118" t="s">
        <v>68</v>
      </c>
      <c r="Y118" t="s">
        <v>29</v>
      </c>
      <c r="Z118" t="s">
        <v>50</v>
      </c>
      <c r="AA118">
        <f>MIN(B118:V118)</f>
        <v>0</v>
      </c>
      <c r="AB118">
        <f>AVERAGE(B118:V118)</f>
        <v>0.17555760576126445</v>
      </c>
      <c r="AC118">
        <f>COUNTIF(B118:V118,"&gt;0")</f>
        <v>9</v>
      </c>
    </row>
    <row r="119" spans="1:29" x14ac:dyDescent="0.25">
      <c r="A119" t="str">
        <f>Z119&amp;Y119&amp;X119</f>
        <v>simpson_group_countrytraining97356, 26717, 185703, 199836, 208480</v>
      </c>
      <c r="B119">
        <v>0.36077678666982599</v>
      </c>
      <c r="C119">
        <v>0.23592856459754599</v>
      </c>
      <c r="D119">
        <v>0.53356268044051003</v>
      </c>
      <c r="E119">
        <v>0</v>
      </c>
      <c r="F119">
        <v>0</v>
      </c>
      <c r="G119">
        <v>0</v>
      </c>
      <c r="H119">
        <v>0</v>
      </c>
      <c r="I119">
        <v>0.31651931973744801</v>
      </c>
      <c r="J119">
        <v>0.40337461114809497</v>
      </c>
      <c r="K119">
        <v>0.50526652076252299</v>
      </c>
      <c r="L119">
        <v>0.46331032732496602</v>
      </c>
      <c r="M119">
        <v>0</v>
      </c>
      <c r="N119">
        <v>0</v>
      </c>
      <c r="O119">
        <v>0.19903756123264099</v>
      </c>
      <c r="P119">
        <v>0</v>
      </c>
      <c r="Q119">
        <v>0</v>
      </c>
      <c r="R119">
        <v>0.77706732203347095</v>
      </c>
      <c r="S119">
        <v>0.34662104050626302</v>
      </c>
      <c r="T119">
        <v>0.40464944510350298</v>
      </c>
      <c r="U119">
        <v>0</v>
      </c>
      <c r="V119">
        <v>0.52076405072555199</v>
      </c>
      <c r="W119">
        <v>0</v>
      </c>
      <c r="X119" t="s">
        <v>69</v>
      </c>
      <c r="Y119" t="s">
        <v>26</v>
      </c>
      <c r="Z119" t="s">
        <v>50</v>
      </c>
      <c r="AA119">
        <f>MIN(B119:V119)</f>
        <v>0</v>
      </c>
      <c r="AB119">
        <f>AVERAGE(B119:V119)</f>
        <v>0.24127991572773064</v>
      </c>
      <c r="AC119">
        <f>COUNTIF(B119:V119,"&gt;0")</f>
        <v>12</v>
      </c>
    </row>
    <row r="120" spans="1:29" x14ac:dyDescent="0.25">
      <c r="A120" t="str">
        <f>Z120&amp;Y120&amp;X120</f>
        <v>simpson_group_countryvalidation97356, 26717, 185703, 199836, 208480</v>
      </c>
      <c r="B120">
        <v>-2.9418923078570101E-2</v>
      </c>
      <c r="C120">
        <v>4.8889548341773904E-3</v>
      </c>
      <c r="D120">
        <v>-1.7817416127416399E-2</v>
      </c>
      <c r="I120">
        <v>0.16431540927851601</v>
      </c>
      <c r="J120">
        <v>0.60432264938880598</v>
      </c>
      <c r="N120">
        <v>0</v>
      </c>
      <c r="R120">
        <v>0.681571815718088</v>
      </c>
      <c r="W120">
        <v>3</v>
      </c>
      <c r="X120" t="s">
        <v>69</v>
      </c>
      <c r="Y120" t="s">
        <v>28</v>
      </c>
      <c r="Z120" t="s">
        <v>50</v>
      </c>
      <c r="AA120">
        <f>MIN(B120:V120)</f>
        <v>-2.9418923078570101E-2</v>
      </c>
      <c r="AB120">
        <f>AVERAGE(B120:V120)</f>
        <v>0.20112321285908585</v>
      </c>
      <c r="AC120">
        <f>COUNTIF(B120:V120,"&gt;0")</f>
        <v>4</v>
      </c>
    </row>
    <row r="121" spans="1:29" x14ac:dyDescent="0.25">
      <c r="A121" t="str">
        <f>Z121&amp;Y121&amp;X121</f>
        <v>simpson_group_countryall97356, 26717, 185703, 199836, 208480</v>
      </c>
      <c r="B121">
        <v>0.19366375428024099</v>
      </c>
      <c r="C121">
        <v>0.17643457787031899</v>
      </c>
      <c r="D121">
        <v>0.51042290272200097</v>
      </c>
      <c r="E121">
        <v>0</v>
      </c>
      <c r="F121">
        <v>0</v>
      </c>
      <c r="G121">
        <v>0</v>
      </c>
      <c r="H121">
        <v>0</v>
      </c>
      <c r="I121">
        <v>0.30198100324960397</v>
      </c>
      <c r="J121">
        <v>0.43070573829639602</v>
      </c>
      <c r="K121">
        <v>0.44811042539930601</v>
      </c>
      <c r="L121">
        <v>0.417880999496414</v>
      </c>
      <c r="M121">
        <v>0</v>
      </c>
      <c r="N121">
        <v>0</v>
      </c>
      <c r="O121">
        <v>0.189312878475171</v>
      </c>
      <c r="P121">
        <v>0</v>
      </c>
      <c r="Q121">
        <v>0</v>
      </c>
      <c r="R121">
        <v>0.74996408699151795</v>
      </c>
      <c r="S121">
        <v>0.34767037298773901</v>
      </c>
      <c r="T121">
        <v>0.31182320333312802</v>
      </c>
      <c r="U121">
        <v>0</v>
      </c>
      <c r="V121">
        <v>0.49981113300579399</v>
      </c>
      <c r="W121">
        <v>3</v>
      </c>
      <c r="X121" t="s">
        <v>69</v>
      </c>
      <c r="Y121" t="s">
        <v>29</v>
      </c>
      <c r="Z121" t="s">
        <v>50</v>
      </c>
      <c r="AA121">
        <f>MIN(B121:V121)</f>
        <v>0</v>
      </c>
      <c r="AB121">
        <f>AVERAGE(B121:V121)</f>
        <v>0.2179895750527443</v>
      </c>
      <c r="AC121">
        <f>COUNTIF(B121:V121,"&gt;0")</f>
        <v>12</v>
      </c>
    </row>
    <row r="122" spans="1:29" x14ac:dyDescent="0.25">
      <c r="A122" t="str">
        <f>Z122&amp;Y122&amp;X122</f>
        <v>simpsontraining10740, 178141, 63076, 29397, 112024</v>
      </c>
      <c r="B122">
        <v>0</v>
      </c>
      <c r="C122">
        <v>0.226145420759366</v>
      </c>
      <c r="D122">
        <v>0.246719794108755</v>
      </c>
      <c r="E122">
        <v>0</v>
      </c>
      <c r="F122">
        <v>0</v>
      </c>
      <c r="G122">
        <v>0.66343875816156805</v>
      </c>
      <c r="H122">
        <v>0</v>
      </c>
      <c r="I122">
        <v>0.31703296703296702</v>
      </c>
      <c r="J122">
        <v>0.403083763893411</v>
      </c>
      <c r="K122">
        <v>0.52478071435651996</v>
      </c>
      <c r="L122">
        <v>0</v>
      </c>
      <c r="M122">
        <v>0</v>
      </c>
      <c r="N122">
        <v>0</v>
      </c>
      <c r="O122">
        <v>0.29044343124538002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70</v>
      </c>
      <c r="Y122" t="s">
        <v>26</v>
      </c>
      <c r="Z122" t="s">
        <v>71</v>
      </c>
      <c r="AA122">
        <f>MIN(B122:V122)</f>
        <v>0</v>
      </c>
      <c r="AB122">
        <f>AVERAGE(B122:V122)</f>
        <v>0.12722118331228416</v>
      </c>
      <c r="AC122">
        <f>COUNTIF(B122:V122,"&gt;0")</f>
        <v>7</v>
      </c>
    </row>
    <row r="123" spans="1:29" x14ac:dyDescent="0.25">
      <c r="A123" t="str">
        <f>Z123&amp;Y123&amp;X123</f>
        <v>simpsonvalidation10740, 178141, 63076, 29397, 112024</v>
      </c>
      <c r="B123">
        <v>0</v>
      </c>
      <c r="C123">
        <v>-0.14353989026528299</v>
      </c>
      <c r="D123">
        <v>0.30611483744798201</v>
      </c>
      <c r="I123">
        <v>0.22453379052210301</v>
      </c>
      <c r="J123">
        <v>0.15947323018610601</v>
      </c>
      <c r="N123">
        <v>0</v>
      </c>
      <c r="R123">
        <v>0</v>
      </c>
      <c r="W123">
        <v>0</v>
      </c>
      <c r="X123" t="s">
        <v>70</v>
      </c>
      <c r="Y123" t="s">
        <v>28</v>
      </c>
      <c r="Z123" t="s">
        <v>71</v>
      </c>
      <c r="AA123">
        <f>MIN(B123:V123)</f>
        <v>-0.14353989026528299</v>
      </c>
      <c r="AB123">
        <f>AVERAGE(B123:V123)</f>
        <v>7.8083138270129721E-2</v>
      </c>
      <c r="AC123">
        <f>COUNTIF(B123:V123,"&gt;0")</f>
        <v>3</v>
      </c>
    </row>
    <row r="124" spans="1:29" x14ac:dyDescent="0.25">
      <c r="A124" t="str">
        <f>Z124&amp;Y124&amp;X124</f>
        <v>simpsonall10740, 178141, 63076, 29397, 112024</v>
      </c>
      <c r="B124">
        <v>0</v>
      </c>
      <c r="C124">
        <v>0.149233357099646</v>
      </c>
      <c r="D124">
        <v>0.23748278557757899</v>
      </c>
      <c r="E124">
        <v>0</v>
      </c>
      <c r="F124">
        <v>0</v>
      </c>
      <c r="G124">
        <v>0.62150660179638495</v>
      </c>
      <c r="H124">
        <v>0</v>
      </c>
      <c r="I124">
        <v>0.29329855781764902</v>
      </c>
      <c r="J124">
        <v>0.34939142658692102</v>
      </c>
      <c r="K124">
        <v>0.50563031270410996</v>
      </c>
      <c r="L124">
        <v>0</v>
      </c>
      <c r="M124">
        <v>0</v>
      </c>
      <c r="N124">
        <v>0</v>
      </c>
      <c r="O124">
        <v>0.275837006977947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70</v>
      </c>
      <c r="Y124" t="s">
        <v>29</v>
      </c>
      <c r="Z124" t="s">
        <v>71</v>
      </c>
      <c r="AA124">
        <f>MIN(B124:V124)</f>
        <v>0</v>
      </c>
      <c r="AB124">
        <f>AVERAGE(B124:V124)</f>
        <v>0.11582762136001128</v>
      </c>
      <c r="AC124">
        <f>COUNTIF(B124:V124,"&gt;0")</f>
        <v>7</v>
      </c>
    </row>
    <row r="125" spans="1:29" x14ac:dyDescent="0.25">
      <c r="A125" t="str">
        <f>Z125&amp;Y125&amp;X125</f>
        <v>simpsontraining136, 204941, 178141, 81671, 15227</v>
      </c>
      <c r="B125">
        <v>0</v>
      </c>
      <c r="C125">
        <v>0.43803900179517302</v>
      </c>
      <c r="D125">
        <v>0.196721714448788</v>
      </c>
      <c r="E125">
        <v>0</v>
      </c>
      <c r="F125">
        <v>0</v>
      </c>
      <c r="G125">
        <v>0.69314130158346599</v>
      </c>
      <c r="H125">
        <v>0</v>
      </c>
      <c r="I125">
        <v>0.28096460071470902</v>
      </c>
      <c r="J125">
        <v>0.51512635117399996</v>
      </c>
      <c r="K125">
        <v>0.48961533687706699</v>
      </c>
      <c r="L125">
        <v>0</v>
      </c>
      <c r="M125">
        <v>0</v>
      </c>
      <c r="N125">
        <v>0</v>
      </c>
      <c r="O125">
        <v>0.34165886542784901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0.30039782731195502</v>
      </c>
      <c r="W125">
        <v>0</v>
      </c>
      <c r="X125" t="s">
        <v>72</v>
      </c>
      <c r="Y125" t="s">
        <v>26</v>
      </c>
      <c r="Z125" t="s">
        <v>71</v>
      </c>
      <c r="AA125">
        <f>MIN(B125:V125)</f>
        <v>0</v>
      </c>
      <c r="AB125">
        <f>AVERAGE(B125:V125)</f>
        <v>0.15503166663490511</v>
      </c>
      <c r="AC125">
        <f>COUNTIF(B125:V125,"&gt;0")</f>
        <v>8</v>
      </c>
    </row>
    <row r="126" spans="1:29" x14ac:dyDescent="0.25">
      <c r="A126" t="str">
        <f>Z126&amp;Y126&amp;X126</f>
        <v>simpsonvalidation136, 204941, 178141, 81671, 15227</v>
      </c>
      <c r="B126">
        <v>0</v>
      </c>
      <c r="C126">
        <v>0.40040605182911598</v>
      </c>
      <c r="D126">
        <v>0.323875137814716</v>
      </c>
      <c r="I126">
        <v>0.21202604782205001</v>
      </c>
      <c r="J126">
        <v>0.39572126687255299</v>
      </c>
      <c r="N126">
        <v>0</v>
      </c>
      <c r="R126">
        <v>0</v>
      </c>
      <c r="W126">
        <v>0</v>
      </c>
      <c r="X126" t="s">
        <v>72</v>
      </c>
      <c r="Y126" t="s">
        <v>28</v>
      </c>
      <c r="Z126" t="s">
        <v>71</v>
      </c>
      <c r="AA126">
        <f>MIN(B126:V126)</f>
        <v>0</v>
      </c>
      <c r="AB126">
        <f>AVERAGE(B126:V126)</f>
        <v>0.19028978633406216</v>
      </c>
      <c r="AC126">
        <f>COUNTIF(B126:V126,"&gt;0")</f>
        <v>4</v>
      </c>
    </row>
    <row r="127" spans="1:29" x14ac:dyDescent="0.25">
      <c r="A127" t="str">
        <f>Z127&amp;Y127&amp;X127</f>
        <v>simpsonall136, 204941, 178141, 81671, 15227</v>
      </c>
      <c r="B127">
        <v>0</v>
      </c>
      <c r="C127">
        <v>0.43393619602918398</v>
      </c>
      <c r="D127">
        <v>0.18408530593026401</v>
      </c>
      <c r="E127">
        <v>0</v>
      </c>
      <c r="F127">
        <v>0</v>
      </c>
      <c r="G127">
        <v>0.651513126808693</v>
      </c>
      <c r="H127">
        <v>0</v>
      </c>
      <c r="I127">
        <v>0.260701299003055</v>
      </c>
      <c r="J127">
        <v>0.48881960750784997</v>
      </c>
      <c r="K127">
        <v>0.47160013614577601</v>
      </c>
      <c r="L127">
        <v>0</v>
      </c>
      <c r="M127">
        <v>0</v>
      </c>
      <c r="N127">
        <v>0</v>
      </c>
      <c r="O127">
        <v>0.34072198588477198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0.29677413503618499</v>
      </c>
      <c r="W127">
        <v>0</v>
      </c>
      <c r="X127" t="s">
        <v>72</v>
      </c>
      <c r="Y127" t="s">
        <v>29</v>
      </c>
      <c r="Z127" t="s">
        <v>71</v>
      </c>
      <c r="AA127">
        <f>MIN(B127:V127)</f>
        <v>0</v>
      </c>
      <c r="AB127">
        <f>AVERAGE(B127:V127)</f>
        <v>0.1489596091593228</v>
      </c>
      <c r="AC127">
        <f>COUNTIF(B127:V127,"&gt;0")</f>
        <v>8</v>
      </c>
    </row>
    <row r="128" spans="1:29" x14ac:dyDescent="0.25">
      <c r="A128" t="str">
        <f>Z128&amp;Y128&amp;X128</f>
        <v>simpsontraining13849, 170540, 15227, 202244, 16581</v>
      </c>
      <c r="B128">
        <v>0</v>
      </c>
      <c r="C128">
        <v>0.38311096211861401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0.23722217613088001</v>
      </c>
      <c r="J128">
        <v>0.17160859254177899</v>
      </c>
      <c r="K128">
        <v>0.42303580876603503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0.17462535984472399</v>
      </c>
      <c r="S128">
        <v>0</v>
      </c>
      <c r="T128">
        <v>0</v>
      </c>
      <c r="U128">
        <v>0</v>
      </c>
      <c r="V128">
        <v>0.23912644158072499</v>
      </c>
      <c r="W128">
        <v>0</v>
      </c>
      <c r="X128" t="s">
        <v>73</v>
      </c>
      <c r="Y128" t="s">
        <v>26</v>
      </c>
      <c r="Z128" t="s">
        <v>71</v>
      </c>
      <c r="AA128">
        <f>MIN(B128:V128)</f>
        <v>0</v>
      </c>
      <c r="AB128">
        <f>AVERAGE(B128:V128)</f>
        <v>7.755854004679795E-2</v>
      </c>
      <c r="AC128">
        <f>COUNTIF(B128:V128,"&gt;0")</f>
        <v>6</v>
      </c>
    </row>
    <row r="129" spans="1:29" x14ac:dyDescent="0.25">
      <c r="A129" t="str">
        <f>Z129&amp;Y129&amp;X129</f>
        <v>simpsonvalidation13849, 170540, 15227, 202244, 16581</v>
      </c>
      <c r="B129">
        <v>0</v>
      </c>
      <c r="C129">
        <v>0.22585661447852701</v>
      </c>
      <c r="D129">
        <v>0</v>
      </c>
      <c r="I129">
        <v>-9.0909090909084403E-2</v>
      </c>
      <c r="J129">
        <v>0.19383330341756499</v>
      </c>
      <c r="N129">
        <v>0</v>
      </c>
      <c r="R129">
        <v>4.3011028963945597E-2</v>
      </c>
      <c r="W129">
        <v>0</v>
      </c>
      <c r="X129" t="s">
        <v>73</v>
      </c>
      <c r="Y129" t="s">
        <v>28</v>
      </c>
      <c r="Z129" t="s">
        <v>71</v>
      </c>
      <c r="AA129">
        <f>MIN(B129:V129)</f>
        <v>-9.0909090909084403E-2</v>
      </c>
      <c r="AB129">
        <f>AVERAGE(B129:V129)</f>
        <v>5.3113122278707604E-2</v>
      </c>
      <c r="AC129">
        <f>COUNTIF(B129:V129,"&gt;0")</f>
        <v>3</v>
      </c>
    </row>
    <row r="130" spans="1:29" x14ac:dyDescent="0.25">
      <c r="A130" t="str">
        <f>Z130&amp;Y130&amp;X130</f>
        <v>simpsonall13849, 170540, 15227, 202244, 16581</v>
      </c>
      <c r="B130">
        <v>0</v>
      </c>
      <c r="C130">
        <v>0.35916578159328899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0.186471422708159</v>
      </c>
      <c r="J130">
        <v>0.174217005188987</v>
      </c>
      <c r="K130">
        <v>0.41979665325735299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0.139977404301383</v>
      </c>
      <c r="S130">
        <v>0</v>
      </c>
      <c r="T130">
        <v>0</v>
      </c>
      <c r="U130">
        <v>0</v>
      </c>
      <c r="V130">
        <v>0.23172718808193701</v>
      </c>
      <c r="W130">
        <v>0</v>
      </c>
      <c r="X130" t="s">
        <v>73</v>
      </c>
      <c r="Y130" t="s">
        <v>29</v>
      </c>
      <c r="Z130" t="s">
        <v>71</v>
      </c>
      <c r="AA130">
        <f>MIN(B130:V130)</f>
        <v>0</v>
      </c>
      <c r="AB130">
        <f>AVERAGE(B130:V130)</f>
        <v>7.1969307387195619E-2</v>
      </c>
      <c r="AC130">
        <f>COUNTIF(B130:V130,"&gt;0")</f>
        <v>6</v>
      </c>
    </row>
    <row r="131" spans="1:29" x14ac:dyDescent="0.25">
      <c r="A131" t="str">
        <f>Z131&amp;Y131&amp;X131</f>
        <v>simpsontraining15227, 18289, 75810, 112024, 178141</v>
      </c>
      <c r="B131">
        <v>0</v>
      </c>
      <c r="C131">
        <v>0.22161304242749799</v>
      </c>
      <c r="D131">
        <v>0.212442071079054</v>
      </c>
      <c r="E131">
        <v>0</v>
      </c>
      <c r="F131">
        <v>0</v>
      </c>
      <c r="G131">
        <v>0.63679349272817698</v>
      </c>
      <c r="H131">
        <v>0</v>
      </c>
      <c r="I131">
        <v>0.221701594504396</v>
      </c>
      <c r="J131">
        <v>0.27991338087994599</v>
      </c>
      <c r="K131">
        <v>0.383677754023458</v>
      </c>
      <c r="L131">
        <v>0</v>
      </c>
      <c r="M131">
        <v>0</v>
      </c>
      <c r="N131">
        <v>0</v>
      </c>
      <c r="O131">
        <v>0.34869936874867502</v>
      </c>
      <c r="P131">
        <v>0</v>
      </c>
      <c r="Q131">
        <v>0</v>
      </c>
      <c r="R131">
        <v>0.18009053339880901</v>
      </c>
      <c r="S131">
        <v>0</v>
      </c>
      <c r="T131">
        <v>0</v>
      </c>
      <c r="U131">
        <v>0</v>
      </c>
      <c r="V131">
        <v>0.216037374895166</v>
      </c>
      <c r="W131">
        <v>0</v>
      </c>
      <c r="X131" t="s">
        <v>74</v>
      </c>
      <c r="Y131" t="s">
        <v>26</v>
      </c>
      <c r="Z131" t="s">
        <v>71</v>
      </c>
      <c r="AA131">
        <f>MIN(B131:V131)</f>
        <v>0</v>
      </c>
      <c r="AB131">
        <f>AVERAGE(B131:V131)</f>
        <v>0.12861755298500852</v>
      </c>
      <c r="AC131">
        <f>COUNTIF(B131:V131,"&gt;0")</f>
        <v>9</v>
      </c>
    </row>
    <row r="132" spans="1:29" x14ac:dyDescent="0.25">
      <c r="A132" t="str">
        <f>Z132&amp;Y132&amp;X132</f>
        <v>simpsonvalidation15227, 18289, 75810, 112024, 178141</v>
      </c>
      <c r="B132">
        <v>0</v>
      </c>
      <c r="C132">
        <v>0.136309871231618</v>
      </c>
      <c r="D132">
        <v>-1.89025640230998E-2</v>
      </c>
      <c r="I132">
        <v>-3.5660023806782203E-2</v>
      </c>
      <c r="J132">
        <v>0.280368507295298</v>
      </c>
      <c r="N132">
        <v>0</v>
      </c>
      <c r="R132">
        <v>-2.0650405139106601E-2</v>
      </c>
      <c r="W132">
        <v>0</v>
      </c>
      <c r="X132" t="s">
        <v>74</v>
      </c>
      <c r="Y132" t="s">
        <v>28</v>
      </c>
      <c r="Z132" t="s">
        <v>71</v>
      </c>
      <c r="AA132">
        <f>MIN(B132:V132)</f>
        <v>-3.5660023806782203E-2</v>
      </c>
      <c r="AB132">
        <f>AVERAGE(B132:V132)</f>
        <v>4.8780769365418204E-2</v>
      </c>
      <c r="AC132">
        <f>COUNTIF(B132:V132,"&gt;0")</f>
        <v>2</v>
      </c>
    </row>
    <row r="133" spans="1:29" x14ac:dyDescent="0.25">
      <c r="A133" t="str">
        <f>Z133&amp;Y133&amp;X133</f>
        <v>simpsonall15227, 18289, 75810, 112024, 178141</v>
      </c>
      <c r="B133">
        <v>0</v>
      </c>
      <c r="C133">
        <v>0.200455122841843</v>
      </c>
      <c r="D133">
        <v>0.19890371152261099</v>
      </c>
      <c r="E133">
        <v>0</v>
      </c>
      <c r="F133">
        <v>0</v>
      </c>
      <c r="G133">
        <v>0.63815185289734999</v>
      </c>
      <c r="H133">
        <v>0</v>
      </c>
      <c r="I133">
        <v>0.17375828506176</v>
      </c>
      <c r="J133">
        <v>0.262941812531228</v>
      </c>
      <c r="K133">
        <v>0.34866021085700799</v>
      </c>
      <c r="L133">
        <v>0</v>
      </c>
      <c r="M133">
        <v>0</v>
      </c>
      <c r="N133">
        <v>0</v>
      </c>
      <c r="O133">
        <v>0.33246210451683</v>
      </c>
      <c r="P133">
        <v>0</v>
      </c>
      <c r="Q133">
        <v>0</v>
      </c>
      <c r="R133">
        <v>0.12975256147675401</v>
      </c>
      <c r="S133">
        <v>0</v>
      </c>
      <c r="T133">
        <v>0</v>
      </c>
      <c r="U133">
        <v>0</v>
      </c>
      <c r="V133">
        <v>0.18420476602146599</v>
      </c>
      <c r="W133">
        <v>0</v>
      </c>
      <c r="X133" t="s">
        <v>74</v>
      </c>
      <c r="Y133" t="s">
        <v>29</v>
      </c>
      <c r="Z133" t="s">
        <v>71</v>
      </c>
      <c r="AA133">
        <f>MIN(B133:V133)</f>
        <v>0</v>
      </c>
      <c r="AB133">
        <f>AVERAGE(B133:V133)</f>
        <v>0.11758525846318332</v>
      </c>
      <c r="AC133">
        <f>COUNTIF(B133:V133,"&gt;0")</f>
        <v>9</v>
      </c>
    </row>
    <row r="134" spans="1:29" x14ac:dyDescent="0.25">
      <c r="A134" t="str">
        <f>Z134&amp;Y134&amp;X134</f>
        <v>simpsontraining18289, 75810, 112024, 178141, 3537</v>
      </c>
      <c r="B134">
        <v>0</v>
      </c>
      <c r="C134">
        <v>0.175866590788471</v>
      </c>
      <c r="D134">
        <v>0.17411412424713801</v>
      </c>
      <c r="E134">
        <v>0</v>
      </c>
      <c r="F134">
        <v>0</v>
      </c>
      <c r="G134">
        <v>0.32313050229997498</v>
      </c>
      <c r="H134">
        <v>0</v>
      </c>
      <c r="I134">
        <v>0.222269725101157</v>
      </c>
      <c r="J134">
        <v>0.302706979669497</v>
      </c>
      <c r="K134">
        <v>0.38616592939809802</v>
      </c>
      <c r="L134">
        <v>0</v>
      </c>
      <c r="M134">
        <v>0</v>
      </c>
      <c r="N134">
        <v>0.136538092616213</v>
      </c>
      <c r="O134">
        <v>0.40490774017397402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0.25209083981337999</v>
      </c>
      <c r="W134">
        <v>0</v>
      </c>
      <c r="X134" t="s">
        <v>75</v>
      </c>
      <c r="Y134" t="s">
        <v>26</v>
      </c>
      <c r="Z134" t="s">
        <v>71</v>
      </c>
      <c r="AA134">
        <f>MIN(B134:V134)</f>
        <v>0</v>
      </c>
      <c r="AB134">
        <f>AVERAGE(B134:V134)</f>
        <v>0.11322812019561443</v>
      </c>
      <c r="AC134">
        <f>COUNTIF(B134:V134,"&gt;0")</f>
        <v>9</v>
      </c>
    </row>
    <row r="135" spans="1:29" x14ac:dyDescent="0.25">
      <c r="A135" t="str">
        <f>Z135&amp;Y135&amp;X135</f>
        <v>simpsonvalidation18289, 75810, 112024, 178141, 3537</v>
      </c>
      <c r="B135">
        <v>0</v>
      </c>
      <c r="C135">
        <v>0.12666617295503099</v>
      </c>
      <c r="D135">
        <v>-3.1844693546006698E-2</v>
      </c>
      <c r="I135">
        <v>-3.2055724709721102E-2</v>
      </c>
      <c r="J135">
        <v>0.22952583036816801</v>
      </c>
      <c r="N135">
        <v>-0.119288301869081</v>
      </c>
      <c r="R135">
        <v>0</v>
      </c>
      <c r="W135">
        <v>1</v>
      </c>
      <c r="X135" t="s">
        <v>75</v>
      </c>
      <c r="Y135" t="s">
        <v>28</v>
      </c>
      <c r="Z135" t="s">
        <v>71</v>
      </c>
      <c r="AA135">
        <f>MIN(B135:V135)</f>
        <v>-0.119288301869081</v>
      </c>
      <c r="AB135">
        <f>AVERAGE(B135:V135)</f>
        <v>2.471475474262717E-2</v>
      </c>
      <c r="AC135">
        <f>COUNTIF(B135:V135,"&gt;0")</f>
        <v>2</v>
      </c>
    </row>
    <row r="136" spans="1:29" x14ac:dyDescent="0.25">
      <c r="A136" t="str">
        <f>Z136&amp;Y136&amp;X136</f>
        <v>simpsonall18289, 75810, 112024, 178141, 3537</v>
      </c>
      <c r="B136">
        <v>0</v>
      </c>
      <c r="C136">
        <v>0.16423407296953299</v>
      </c>
      <c r="D136">
        <v>0.13176360826375</v>
      </c>
      <c r="E136">
        <v>0</v>
      </c>
      <c r="F136">
        <v>0</v>
      </c>
      <c r="G136">
        <v>0.32544098352428302</v>
      </c>
      <c r="H136">
        <v>0</v>
      </c>
      <c r="I136">
        <v>0.177097993583828</v>
      </c>
      <c r="J136">
        <v>0.27860393693784302</v>
      </c>
      <c r="K136">
        <v>0.35616360884681297</v>
      </c>
      <c r="L136">
        <v>0</v>
      </c>
      <c r="M136">
        <v>0</v>
      </c>
      <c r="N136">
        <v>7.59396236392995E-2</v>
      </c>
      <c r="O136">
        <v>0.384077657334847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0.246975211840919</v>
      </c>
      <c r="W136">
        <v>1</v>
      </c>
      <c r="X136" t="s">
        <v>75</v>
      </c>
      <c r="Y136" t="s">
        <v>29</v>
      </c>
      <c r="Z136" t="s">
        <v>71</v>
      </c>
      <c r="AA136">
        <f>MIN(B136:V136)</f>
        <v>0</v>
      </c>
      <c r="AB136">
        <f>AVERAGE(B136:V136)</f>
        <v>0.10191889033052932</v>
      </c>
      <c r="AC136">
        <f>COUNTIF(B136:V136,"&gt;0")</f>
        <v>9</v>
      </c>
    </row>
    <row r="137" spans="1:29" x14ac:dyDescent="0.25">
      <c r="A137" t="str">
        <f>Z137&amp;Y137&amp;X137</f>
        <v>simpsontraining48513, 213507, 178141, 117398, 3537</v>
      </c>
      <c r="B137">
        <v>0</v>
      </c>
      <c r="C137">
        <v>0.39695064623750598</v>
      </c>
      <c r="D137">
        <v>0.31303749745821902</v>
      </c>
      <c r="E137">
        <v>0</v>
      </c>
      <c r="F137">
        <v>0</v>
      </c>
      <c r="G137">
        <v>0.28033116878280601</v>
      </c>
      <c r="H137">
        <v>0</v>
      </c>
      <c r="I137">
        <v>0.36005951888938698</v>
      </c>
      <c r="J137">
        <v>0.374467714458326</v>
      </c>
      <c r="K137">
        <v>0.50020018403093902</v>
      </c>
      <c r="L137">
        <v>0</v>
      </c>
      <c r="M137">
        <v>0</v>
      </c>
      <c r="N137">
        <v>0.11122002937315</v>
      </c>
      <c r="O137">
        <v>0.30885170791055599</v>
      </c>
      <c r="P137">
        <v>0</v>
      </c>
      <c r="Q137">
        <v>0</v>
      </c>
      <c r="R137">
        <v>0.38788541979367902</v>
      </c>
      <c r="S137">
        <v>0</v>
      </c>
      <c r="T137">
        <v>0</v>
      </c>
      <c r="U137">
        <v>0</v>
      </c>
      <c r="V137">
        <v>0.58594848062650795</v>
      </c>
      <c r="W137">
        <v>0</v>
      </c>
      <c r="X137" t="s">
        <v>76</v>
      </c>
      <c r="Y137" t="s">
        <v>26</v>
      </c>
      <c r="Z137" t="s">
        <v>71</v>
      </c>
      <c r="AA137">
        <f>MIN(B137:V137)</f>
        <v>0</v>
      </c>
      <c r="AB137">
        <f>AVERAGE(B137:V137)</f>
        <v>0.17233106512195601</v>
      </c>
      <c r="AC137">
        <f>COUNTIF(B137:V137,"&gt;0")</f>
        <v>10</v>
      </c>
    </row>
    <row r="138" spans="1:29" x14ac:dyDescent="0.25">
      <c r="A138" t="str">
        <f>Z138&amp;Y138&amp;X138</f>
        <v>simpsonvalidation48513, 213507, 178141, 117398, 3537</v>
      </c>
      <c r="B138">
        <v>0</v>
      </c>
      <c r="C138">
        <v>0.13284984242776099</v>
      </c>
      <c r="D138">
        <v>0.27726870409758902</v>
      </c>
      <c r="I138">
        <v>0.14210550397393101</v>
      </c>
      <c r="J138">
        <v>0.25473385329760101</v>
      </c>
      <c r="N138">
        <v>-0.13287350086316799</v>
      </c>
      <c r="R138">
        <v>0.45803121355700899</v>
      </c>
      <c r="W138">
        <v>1</v>
      </c>
      <c r="X138" t="s">
        <v>76</v>
      </c>
      <c r="Y138" t="s">
        <v>28</v>
      </c>
      <c r="Z138" t="s">
        <v>71</v>
      </c>
      <c r="AA138">
        <f>MIN(B138:V138)</f>
        <v>-0.13287350086316799</v>
      </c>
      <c r="AB138">
        <f>AVERAGE(B138:V138)</f>
        <v>0.16173080235581758</v>
      </c>
      <c r="AC138">
        <f>COUNTIF(B138:V138,"&gt;0")</f>
        <v>5</v>
      </c>
    </row>
    <row r="139" spans="1:29" x14ac:dyDescent="0.25">
      <c r="A139" t="str">
        <f>Z139&amp;Y139&amp;X139</f>
        <v>simpsonall48513, 213507, 178141, 117398, 3537</v>
      </c>
      <c r="B139">
        <v>0</v>
      </c>
      <c r="C139">
        <v>0.34858385155557198</v>
      </c>
      <c r="D139">
        <v>0.29274217723934498</v>
      </c>
      <c r="E139">
        <v>0</v>
      </c>
      <c r="F139">
        <v>0</v>
      </c>
      <c r="G139">
        <v>0.261752426270493</v>
      </c>
      <c r="H139">
        <v>0</v>
      </c>
      <c r="I139">
        <v>0.32305833061627198</v>
      </c>
      <c r="J139">
        <v>0.33459990615856799</v>
      </c>
      <c r="K139">
        <v>0.49918236265431298</v>
      </c>
      <c r="L139">
        <v>0</v>
      </c>
      <c r="M139">
        <v>0</v>
      </c>
      <c r="N139">
        <v>4.8580624200617997E-2</v>
      </c>
      <c r="O139">
        <v>0.27361749115706102</v>
      </c>
      <c r="P139">
        <v>0</v>
      </c>
      <c r="Q139">
        <v>0</v>
      </c>
      <c r="R139">
        <v>0.410777388484456</v>
      </c>
      <c r="S139">
        <v>0</v>
      </c>
      <c r="T139">
        <v>0</v>
      </c>
      <c r="U139">
        <v>0</v>
      </c>
      <c r="V139">
        <v>0.55699425794434199</v>
      </c>
      <c r="W139">
        <v>1</v>
      </c>
      <c r="X139" t="s">
        <v>76</v>
      </c>
      <c r="Y139" t="s">
        <v>29</v>
      </c>
      <c r="Z139" t="s">
        <v>71</v>
      </c>
      <c r="AA139">
        <f>MIN(B139:V139)</f>
        <v>0</v>
      </c>
      <c r="AB139">
        <f>AVERAGE(B139:V139)</f>
        <v>0.1595185150610019</v>
      </c>
      <c r="AC139">
        <f>COUNTIF(B139:V139,"&gt;0")</f>
        <v>10</v>
      </c>
    </row>
    <row r="140" spans="1:29" x14ac:dyDescent="0.25">
      <c r="A140" t="str">
        <f>Z140&amp;Y140&amp;X140</f>
        <v>simpsontraining170540, 178141, 188989, 112024, 117398</v>
      </c>
      <c r="B140">
        <v>0</v>
      </c>
      <c r="C140">
        <v>0.31764502993559302</v>
      </c>
      <c r="D140">
        <v>0.39193399629769998</v>
      </c>
      <c r="E140">
        <v>0</v>
      </c>
      <c r="F140">
        <v>0</v>
      </c>
      <c r="G140">
        <v>0.50383460339696196</v>
      </c>
      <c r="H140">
        <v>0</v>
      </c>
      <c r="I140">
        <v>0.34016842439781098</v>
      </c>
      <c r="J140">
        <v>0.51105072447088495</v>
      </c>
      <c r="K140">
        <v>0.48970047855062199</v>
      </c>
      <c r="L140">
        <v>0</v>
      </c>
      <c r="M140">
        <v>0</v>
      </c>
      <c r="N140">
        <v>0.22544568969593801</v>
      </c>
      <c r="O140">
        <v>0.47891539390709098</v>
      </c>
      <c r="P140">
        <v>0</v>
      </c>
      <c r="Q140">
        <v>0</v>
      </c>
      <c r="R140">
        <v>0</v>
      </c>
      <c r="S140">
        <v>0.31299638006310998</v>
      </c>
      <c r="T140">
        <v>0</v>
      </c>
      <c r="U140">
        <v>0</v>
      </c>
      <c r="V140">
        <v>0.38332975656787499</v>
      </c>
      <c r="W140">
        <v>0</v>
      </c>
      <c r="X140" t="s">
        <v>77</v>
      </c>
      <c r="Y140" t="s">
        <v>26</v>
      </c>
      <c r="Z140" t="s">
        <v>71</v>
      </c>
      <c r="AA140">
        <f>MIN(B140:V140)</f>
        <v>0</v>
      </c>
      <c r="AB140">
        <f>AVERAGE(B140:V140)</f>
        <v>0.18833430844207555</v>
      </c>
      <c r="AC140">
        <f>COUNTIF(B140:V140,"&gt;0")</f>
        <v>10</v>
      </c>
    </row>
    <row r="141" spans="1:29" x14ac:dyDescent="0.25">
      <c r="A141" t="str">
        <f>Z141&amp;Y141&amp;X141</f>
        <v>simpsonvalidation170540, 178141, 188989, 112024, 117398</v>
      </c>
      <c r="B141">
        <v>0</v>
      </c>
      <c r="C141">
        <v>0.229250485592221</v>
      </c>
      <c r="D141">
        <v>-9.9945045332198307E-3</v>
      </c>
      <c r="I141">
        <v>0.290372944524531</v>
      </c>
      <c r="J141">
        <v>0.51580770237073703</v>
      </c>
      <c r="N141">
        <v>0.28594860542946199</v>
      </c>
      <c r="R141">
        <v>0</v>
      </c>
      <c r="W141">
        <v>1</v>
      </c>
      <c r="X141" t="s">
        <v>77</v>
      </c>
      <c r="Y141" t="s">
        <v>28</v>
      </c>
      <c r="Z141" t="s">
        <v>71</v>
      </c>
      <c r="AA141">
        <f>MIN(B141:V141)</f>
        <v>-9.9945045332198307E-3</v>
      </c>
      <c r="AB141">
        <f>AVERAGE(B141:V141)</f>
        <v>0.18734074762624733</v>
      </c>
      <c r="AC141">
        <f>COUNTIF(B141:V141,"&gt;0")</f>
        <v>4</v>
      </c>
    </row>
    <row r="142" spans="1:29" x14ac:dyDescent="0.25">
      <c r="A142" t="str">
        <f>Z142&amp;Y142&amp;X142</f>
        <v>simpsonall170540, 178141, 188989, 112024, 117398</v>
      </c>
      <c r="B142">
        <v>0</v>
      </c>
      <c r="C142">
        <v>0.301926505687587</v>
      </c>
      <c r="D142">
        <v>0.37659987091200497</v>
      </c>
      <c r="E142">
        <v>0</v>
      </c>
      <c r="F142">
        <v>0</v>
      </c>
      <c r="G142">
        <v>0.44896758334235998</v>
      </c>
      <c r="H142">
        <v>0</v>
      </c>
      <c r="I142">
        <v>0.330434350642833</v>
      </c>
      <c r="J142">
        <v>0.51249943497409101</v>
      </c>
      <c r="K142">
        <v>0.49440726179229</v>
      </c>
      <c r="L142">
        <v>0</v>
      </c>
      <c r="M142">
        <v>0</v>
      </c>
      <c r="N142">
        <v>0.25452941741914398</v>
      </c>
      <c r="O142">
        <v>0.48215227625746199</v>
      </c>
      <c r="P142">
        <v>0</v>
      </c>
      <c r="Q142">
        <v>0</v>
      </c>
      <c r="R142">
        <v>0</v>
      </c>
      <c r="S142">
        <v>0.26729339266111202</v>
      </c>
      <c r="T142">
        <v>0</v>
      </c>
      <c r="U142">
        <v>0</v>
      </c>
      <c r="V142">
        <v>0.35676579758549698</v>
      </c>
      <c r="W142">
        <v>1</v>
      </c>
      <c r="X142" t="s">
        <v>77</v>
      </c>
      <c r="Y142" t="s">
        <v>29</v>
      </c>
      <c r="Z142" t="s">
        <v>71</v>
      </c>
      <c r="AA142">
        <f>MIN(B142:V142)</f>
        <v>0</v>
      </c>
      <c r="AB142">
        <f>AVERAGE(B142:V142)</f>
        <v>0.18217028053687528</v>
      </c>
      <c r="AC142">
        <f>COUNTIF(B142:V142,"&gt;0")</f>
        <v>10</v>
      </c>
    </row>
    <row r="143" spans="1:29" x14ac:dyDescent="0.25">
      <c r="A143" t="str">
        <f>Z143&amp;Y143&amp;X143</f>
        <v>simpsontraining178141, 214343, 56768, 81671, 63076</v>
      </c>
      <c r="B143">
        <v>0</v>
      </c>
      <c r="C143">
        <v>0.40610186671955001</v>
      </c>
      <c r="D143">
        <v>0.389616540890937</v>
      </c>
      <c r="E143">
        <v>0</v>
      </c>
      <c r="F143">
        <v>0</v>
      </c>
      <c r="G143">
        <v>0.60119253735042599</v>
      </c>
      <c r="H143">
        <v>0</v>
      </c>
      <c r="I143">
        <v>0.17490316978391601</v>
      </c>
      <c r="J143">
        <v>0.410464854330854</v>
      </c>
      <c r="K143">
        <v>0.53030363299262395</v>
      </c>
      <c r="L143">
        <v>0</v>
      </c>
      <c r="M143">
        <v>0</v>
      </c>
      <c r="N143">
        <v>8.2717699917468898E-2</v>
      </c>
      <c r="O143">
        <v>0.39894161704195902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0.363641277334188</v>
      </c>
      <c r="W143">
        <v>0</v>
      </c>
      <c r="X143" t="s">
        <v>78</v>
      </c>
      <c r="Y143" t="s">
        <v>26</v>
      </c>
      <c r="Z143" t="s">
        <v>71</v>
      </c>
      <c r="AA143">
        <f>MIN(B143:V143)</f>
        <v>0</v>
      </c>
      <c r="AB143">
        <f>AVERAGE(B143:V143)</f>
        <v>0.15989919982675826</v>
      </c>
      <c r="AC143">
        <f>COUNTIF(B143:V143,"&gt;0")</f>
        <v>9</v>
      </c>
    </row>
    <row r="144" spans="1:29" x14ac:dyDescent="0.25">
      <c r="A144" t="str">
        <f>Z144&amp;Y144&amp;X144</f>
        <v>simpsonvalidation178141, 214343, 56768, 81671, 63076</v>
      </c>
      <c r="B144">
        <v>0</v>
      </c>
      <c r="C144">
        <v>0.40730983216306199</v>
      </c>
      <c r="D144">
        <v>0.228564817439426</v>
      </c>
      <c r="I144">
        <v>3.6547172099481898E-2</v>
      </c>
      <c r="J144">
        <v>0.229804367007482</v>
      </c>
      <c r="N144">
        <v>0.17967615897631201</v>
      </c>
      <c r="R144">
        <v>0</v>
      </c>
      <c r="W144">
        <v>0</v>
      </c>
      <c r="X144" t="s">
        <v>78</v>
      </c>
      <c r="Y144" t="s">
        <v>28</v>
      </c>
      <c r="Z144" t="s">
        <v>71</v>
      </c>
      <c r="AA144">
        <f>MIN(B144:V144)</f>
        <v>0</v>
      </c>
      <c r="AB144">
        <f>AVERAGE(B144:V144)</f>
        <v>0.15455747824082341</v>
      </c>
      <c r="AC144">
        <f>COUNTIF(B144:V144,"&gt;0")</f>
        <v>5</v>
      </c>
    </row>
    <row r="145" spans="1:29" x14ac:dyDescent="0.25">
      <c r="A145" t="str">
        <f>Z145&amp;Y145&amp;X145</f>
        <v>simpsonall178141, 214343, 56768, 81671, 63076</v>
      </c>
      <c r="B145">
        <v>0</v>
      </c>
      <c r="C145">
        <v>0.43346209881525999</v>
      </c>
      <c r="D145">
        <v>0.36588844250616298</v>
      </c>
      <c r="E145">
        <v>0</v>
      </c>
      <c r="F145">
        <v>0</v>
      </c>
      <c r="G145">
        <v>0.60272600009997501</v>
      </c>
      <c r="H145">
        <v>0</v>
      </c>
      <c r="I145">
        <v>0.14261404982782899</v>
      </c>
      <c r="J145">
        <v>0.37132101981210203</v>
      </c>
      <c r="K145">
        <v>0.52559477117578202</v>
      </c>
      <c r="L145">
        <v>0</v>
      </c>
      <c r="M145">
        <v>0</v>
      </c>
      <c r="N145">
        <v>0.10507023316285501</v>
      </c>
      <c r="O145">
        <v>0.37715376483449797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0.34036655825957601</v>
      </c>
      <c r="W145">
        <v>0</v>
      </c>
      <c r="X145" t="s">
        <v>78</v>
      </c>
      <c r="Y145" t="s">
        <v>29</v>
      </c>
      <c r="Z145" t="s">
        <v>71</v>
      </c>
      <c r="AA145">
        <f>MIN(B145:V145)</f>
        <v>0</v>
      </c>
      <c r="AB145">
        <f>AVERAGE(B145:V145)</f>
        <v>0.15543794945209713</v>
      </c>
      <c r="AC145">
        <f>COUNTIF(B145:V145,"&gt;0")</f>
        <v>9</v>
      </c>
    </row>
    <row r="146" spans="1:29" x14ac:dyDescent="0.25">
      <c r="A146" t="str">
        <f>Z146&amp;Y146&amp;X146</f>
        <v>simpsontraining75810, 113784, 51663, 198590, 108244</v>
      </c>
      <c r="B146">
        <v>0</v>
      </c>
      <c r="C146">
        <v>0.270102765054204</v>
      </c>
      <c r="D146">
        <v>0.416892308668736</v>
      </c>
      <c r="E146">
        <v>0</v>
      </c>
      <c r="F146">
        <v>0</v>
      </c>
      <c r="G146">
        <v>0</v>
      </c>
      <c r="H146">
        <v>0</v>
      </c>
      <c r="I146">
        <v>0.21560284924413101</v>
      </c>
      <c r="J146">
        <v>0.24087240048275599</v>
      </c>
      <c r="K146">
        <v>0.50268234387441502</v>
      </c>
      <c r="L146">
        <v>0</v>
      </c>
      <c r="M146">
        <v>0</v>
      </c>
      <c r="N146">
        <v>0.17030737348665101</v>
      </c>
      <c r="O146">
        <v>0.42237161211351498</v>
      </c>
      <c r="P146">
        <v>0</v>
      </c>
      <c r="Q146">
        <v>0</v>
      </c>
      <c r="R146">
        <v>0.29796702240218498</v>
      </c>
      <c r="S146">
        <v>0</v>
      </c>
      <c r="T146">
        <v>0</v>
      </c>
      <c r="U146">
        <v>0</v>
      </c>
      <c r="V146">
        <v>0.17623211593035401</v>
      </c>
      <c r="W146">
        <v>0</v>
      </c>
      <c r="X146" t="s">
        <v>79</v>
      </c>
      <c r="Y146" t="s">
        <v>26</v>
      </c>
      <c r="Z146" t="s">
        <v>71</v>
      </c>
      <c r="AA146">
        <f>MIN(B146:V146)</f>
        <v>0</v>
      </c>
      <c r="AB146">
        <f>AVERAGE(B146:V146)</f>
        <v>0.12919194244080698</v>
      </c>
      <c r="AC146">
        <f>COUNTIF(B146:V146,"&gt;0")</f>
        <v>9</v>
      </c>
    </row>
    <row r="147" spans="1:29" x14ac:dyDescent="0.25">
      <c r="A147" t="str">
        <f>Z147&amp;Y147&amp;X147</f>
        <v>simpsonvalidation75810, 113784, 51663, 198590, 108244</v>
      </c>
      <c r="B147">
        <v>0</v>
      </c>
      <c r="C147">
        <v>0.11857643108871201</v>
      </c>
      <c r="D147">
        <v>-3.7397879600292901E-2</v>
      </c>
      <c r="I147">
        <v>4.8280454958521901E-2</v>
      </c>
      <c r="J147">
        <v>0</v>
      </c>
      <c r="N147">
        <v>0.18461861664912299</v>
      </c>
      <c r="R147">
        <v>0.60133779430289003</v>
      </c>
      <c r="W147">
        <v>0</v>
      </c>
      <c r="X147" t="s">
        <v>79</v>
      </c>
      <c r="Y147" t="s">
        <v>28</v>
      </c>
      <c r="Z147" t="s">
        <v>71</v>
      </c>
      <c r="AA147">
        <f>MIN(B147:V147)</f>
        <v>-3.7397879600292901E-2</v>
      </c>
      <c r="AB147">
        <f>AVERAGE(B147:V147)</f>
        <v>0.13077363105699344</v>
      </c>
      <c r="AC147">
        <f>COUNTIF(B147:V147,"&gt;0")</f>
        <v>4</v>
      </c>
    </row>
    <row r="148" spans="1:29" x14ac:dyDescent="0.25">
      <c r="A148" t="str">
        <f>Z148&amp;Y148&amp;X148</f>
        <v>simpsonall75810, 113784, 51663, 198590, 108244</v>
      </c>
      <c r="B148">
        <v>0</v>
      </c>
      <c r="C148">
        <v>0.23323433985167399</v>
      </c>
      <c r="D148">
        <v>0.36677189632391199</v>
      </c>
      <c r="E148">
        <v>0</v>
      </c>
      <c r="F148">
        <v>0</v>
      </c>
      <c r="G148">
        <v>0</v>
      </c>
      <c r="H148">
        <v>0</v>
      </c>
      <c r="I148">
        <v>0.18319069297092799</v>
      </c>
      <c r="J148">
        <v>0.20434254052306999</v>
      </c>
      <c r="K148">
        <v>0.47908957770452798</v>
      </c>
      <c r="L148">
        <v>0</v>
      </c>
      <c r="M148">
        <v>0</v>
      </c>
      <c r="N148">
        <v>0.17471413945365299</v>
      </c>
      <c r="O148">
        <v>0.38411366421683701</v>
      </c>
      <c r="P148">
        <v>0</v>
      </c>
      <c r="Q148">
        <v>0</v>
      </c>
      <c r="R148">
        <v>0.359244520192818</v>
      </c>
      <c r="S148">
        <v>0</v>
      </c>
      <c r="T148">
        <v>0</v>
      </c>
      <c r="U148">
        <v>0</v>
      </c>
      <c r="V148">
        <v>0.169771040350751</v>
      </c>
      <c r="W148">
        <v>0</v>
      </c>
      <c r="X148" t="s">
        <v>79</v>
      </c>
      <c r="Y148" t="s">
        <v>29</v>
      </c>
      <c r="Z148" t="s">
        <v>71</v>
      </c>
      <c r="AA148">
        <f>MIN(B148:V148)</f>
        <v>0</v>
      </c>
      <c r="AB148">
        <f>AVERAGE(B148:V148)</f>
        <v>0.12164154340896054</v>
      </c>
      <c r="AC148">
        <f>COUNTIF(B148:V148,"&gt;0")</f>
        <v>9</v>
      </c>
    </row>
    <row r="149" spans="1:29" x14ac:dyDescent="0.25">
      <c r="A149" t="str">
        <f>Z149&amp;Y149&amp;X149</f>
        <v>simpsontraining76902, 167329, 112024, 173101, 30408</v>
      </c>
      <c r="B149">
        <v>0</v>
      </c>
      <c r="C149">
        <v>0.28192746499912202</v>
      </c>
      <c r="D149">
        <v>0.348089828705896</v>
      </c>
      <c r="E149">
        <v>0</v>
      </c>
      <c r="F149">
        <v>0</v>
      </c>
      <c r="G149">
        <v>0.25849281037876498</v>
      </c>
      <c r="H149">
        <v>0</v>
      </c>
      <c r="I149">
        <v>0.266451010241393</v>
      </c>
      <c r="J149">
        <v>0.403083763893411</v>
      </c>
      <c r="K149">
        <v>0.64209785916381601</v>
      </c>
      <c r="L149">
        <v>0</v>
      </c>
      <c r="M149">
        <v>0</v>
      </c>
      <c r="N149">
        <v>0</v>
      </c>
      <c r="O149">
        <v>0.46874109552231902</v>
      </c>
      <c r="P149">
        <v>0</v>
      </c>
      <c r="Q149">
        <v>0</v>
      </c>
      <c r="R149">
        <v>0.22141338885787701</v>
      </c>
      <c r="S149">
        <v>0</v>
      </c>
      <c r="T149">
        <v>0</v>
      </c>
      <c r="U149">
        <v>0</v>
      </c>
      <c r="V149">
        <v>0.60592556035845901</v>
      </c>
      <c r="W149">
        <v>0</v>
      </c>
      <c r="X149" t="s">
        <v>80</v>
      </c>
      <c r="Y149" t="s">
        <v>26</v>
      </c>
      <c r="Z149" t="s">
        <v>71</v>
      </c>
      <c r="AA149">
        <f>MIN(B149:V149)</f>
        <v>0</v>
      </c>
      <c r="AB149">
        <f>AVERAGE(B149:V149)</f>
        <v>0.1664867991486218</v>
      </c>
      <c r="AC149">
        <f>COUNTIF(B149:V149,"&gt;0")</f>
        <v>9</v>
      </c>
    </row>
    <row r="150" spans="1:29" x14ac:dyDescent="0.25">
      <c r="A150" t="str">
        <f>Z150&amp;Y150&amp;X150</f>
        <v>simpsonvalidation76902, 167329, 112024, 173101, 30408</v>
      </c>
      <c r="B150">
        <v>0</v>
      </c>
      <c r="C150">
        <v>0.22934030538458799</v>
      </c>
      <c r="D150">
        <v>-1.4235686761930899E-2</v>
      </c>
      <c r="I150">
        <v>0.176213675485867</v>
      </c>
      <c r="J150">
        <v>0.46790089348993802</v>
      </c>
      <c r="N150">
        <v>0</v>
      </c>
      <c r="R150">
        <v>0.130885891210507</v>
      </c>
      <c r="W150">
        <v>1</v>
      </c>
      <c r="X150" t="s">
        <v>80</v>
      </c>
      <c r="Y150" t="s">
        <v>28</v>
      </c>
      <c r="Z150" t="s">
        <v>71</v>
      </c>
      <c r="AA150">
        <f>MIN(B150:V150)</f>
        <v>-1.4235686761930899E-2</v>
      </c>
      <c r="AB150">
        <f>AVERAGE(B150:V150)</f>
        <v>0.14144358268699558</v>
      </c>
      <c r="AC150">
        <f>COUNTIF(B150:V150,"&gt;0")</f>
        <v>4</v>
      </c>
    </row>
    <row r="151" spans="1:29" x14ac:dyDescent="0.25">
      <c r="A151" t="str">
        <f>Z151&amp;Y151&amp;X151</f>
        <v>simpsonall76902, 167329, 112024, 173101, 30408</v>
      </c>
      <c r="B151">
        <v>0</v>
      </c>
      <c r="C151">
        <v>0.281594300619182</v>
      </c>
      <c r="D151">
        <v>0.31722756928492502</v>
      </c>
      <c r="E151">
        <v>0</v>
      </c>
      <c r="F151">
        <v>0</v>
      </c>
      <c r="G151">
        <v>0.24280014012357901</v>
      </c>
      <c r="H151">
        <v>0</v>
      </c>
      <c r="I151">
        <v>0.247145255413867</v>
      </c>
      <c r="J151">
        <v>0.42407606650593899</v>
      </c>
      <c r="K151">
        <v>0.63461081303898503</v>
      </c>
      <c r="L151">
        <v>0</v>
      </c>
      <c r="M151">
        <v>0</v>
      </c>
      <c r="N151">
        <v>0</v>
      </c>
      <c r="O151">
        <v>0.42327014997908802</v>
      </c>
      <c r="P151">
        <v>0</v>
      </c>
      <c r="Q151">
        <v>0</v>
      </c>
      <c r="R151">
        <v>0.19705062794739001</v>
      </c>
      <c r="S151">
        <v>0</v>
      </c>
      <c r="T151">
        <v>0</v>
      </c>
      <c r="U151">
        <v>0</v>
      </c>
      <c r="V151">
        <v>0.57427656468837596</v>
      </c>
      <c r="W151">
        <v>1</v>
      </c>
      <c r="X151" t="s">
        <v>80</v>
      </c>
      <c r="Y151" t="s">
        <v>29</v>
      </c>
      <c r="Z151" t="s">
        <v>71</v>
      </c>
      <c r="AA151">
        <f>MIN(B151:V151)</f>
        <v>0</v>
      </c>
      <c r="AB151">
        <f>AVERAGE(B151:V151)</f>
        <v>0.15914530893339668</v>
      </c>
      <c r="AC151">
        <f>COUNTIF(B151:V151,"&gt;0")</f>
        <v>9</v>
      </c>
    </row>
    <row r="152" spans="1:29" x14ac:dyDescent="0.25">
      <c r="A152" t="str">
        <f>Z152&amp;Y152&amp;X152</f>
        <v>simpsontraining204941, 220060, 63076, 81671, 51663</v>
      </c>
      <c r="B152">
        <v>0</v>
      </c>
      <c r="C152">
        <v>0.37478232128373701</v>
      </c>
      <c r="D152">
        <v>0.421199232097482</v>
      </c>
      <c r="E152">
        <v>0</v>
      </c>
      <c r="F152">
        <v>0</v>
      </c>
      <c r="G152">
        <v>0</v>
      </c>
      <c r="H152">
        <v>0</v>
      </c>
      <c r="I152">
        <v>0.15713880875632799</v>
      </c>
      <c r="J152">
        <v>0.21885908511597901</v>
      </c>
      <c r="K152">
        <v>0.48512070892533699</v>
      </c>
      <c r="L152">
        <v>0</v>
      </c>
      <c r="M152">
        <v>0</v>
      </c>
      <c r="N152">
        <v>0</v>
      </c>
      <c r="O152">
        <v>0.47503285151116897</v>
      </c>
      <c r="P152">
        <v>0</v>
      </c>
      <c r="Q152">
        <v>0</v>
      </c>
      <c r="R152">
        <v>0.222800502576989</v>
      </c>
      <c r="S152">
        <v>0</v>
      </c>
      <c r="T152">
        <v>0</v>
      </c>
      <c r="U152">
        <v>0</v>
      </c>
      <c r="V152">
        <v>0.42641385982737501</v>
      </c>
      <c r="W152">
        <v>0</v>
      </c>
      <c r="X152" t="s">
        <v>81</v>
      </c>
      <c r="Y152" t="s">
        <v>26</v>
      </c>
      <c r="Z152" t="s">
        <v>71</v>
      </c>
      <c r="AA152">
        <f>MIN(B152:V152)</f>
        <v>0</v>
      </c>
      <c r="AB152">
        <f>AVERAGE(B152:V152)</f>
        <v>0.13244511286163788</v>
      </c>
      <c r="AC152">
        <f>COUNTIF(B152:V152,"&gt;0")</f>
        <v>8</v>
      </c>
    </row>
    <row r="153" spans="1:29" x14ac:dyDescent="0.25">
      <c r="A153" t="str">
        <f>Z153&amp;Y153&amp;X153</f>
        <v>simpsonvalidation204941, 220060, 63076, 81671, 51663</v>
      </c>
      <c r="B153">
        <v>0</v>
      </c>
      <c r="C153">
        <v>0.42608052420134201</v>
      </c>
      <c r="D153">
        <v>-2.7442541077357899E-2</v>
      </c>
      <c r="I153">
        <v>4.2323895569044402E-2</v>
      </c>
      <c r="J153">
        <v>9.4770598261778694E-2</v>
      </c>
      <c r="N153">
        <v>0</v>
      </c>
      <c r="R153">
        <v>-6.3887656499968803E-2</v>
      </c>
      <c r="W153">
        <v>0</v>
      </c>
      <c r="X153" t="s">
        <v>81</v>
      </c>
      <c r="Y153" t="s">
        <v>28</v>
      </c>
      <c r="Z153" t="s">
        <v>71</v>
      </c>
      <c r="AA153">
        <f>MIN(B153:V153)</f>
        <v>-6.3887656499968803E-2</v>
      </c>
      <c r="AB153">
        <f>AVERAGE(B153:V153)</f>
        <v>6.7406402922119787E-2</v>
      </c>
      <c r="AC153">
        <f>COUNTIF(B153:V153,"&gt;0")</f>
        <v>3</v>
      </c>
    </row>
    <row r="154" spans="1:29" x14ac:dyDescent="0.25">
      <c r="A154" t="str">
        <f>Z154&amp;Y154&amp;X154</f>
        <v>simpsonall204941, 220060, 63076, 81671, 51663</v>
      </c>
      <c r="B154">
        <v>0</v>
      </c>
      <c r="C154">
        <v>0.405093919206926</v>
      </c>
      <c r="D154">
        <v>0.37546996088241302</v>
      </c>
      <c r="E154">
        <v>0</v>
      </c>
      <c r="F154">
        <v>0</v>
      </c>
      <c r="G154">
        <v>0</v>
      </c>
      <c r="H154">
        <v>0</v>
      </c>
      <c r="I154">
        <v>0.129204215214134</v>
      </c>
      <c r="J154">
        <v>0.19049602703539301</v>
      </c>
      <c r="K154">
        <v>0.48633441337234701</v>
      </c>
      <c r="L154">
        <v>0</v>
      </c>
      <c r="M154">
        <v>0</v>
      </c>
      <c r="N154">
        <v>0</v>
      </c>
      <c r="O154">
        <v>0.43475253097250799</v>
      </c>
      <c r="P154">
        <v>0</v>
      </c>
      <c r="Q154">
        <v>0</v>
      </c>
      <c r="R154">
        <v>0.14940473967544601</v>
      </c>
      <c r="S154">
        <v>0</v>
      </c>
      <c r="T154">
        <v>0</v>
      </c>
      <c r="U154">
        <v>0</v>
      </c>
      <c r="V154">
        <v>0.40329095566489698</v>
      </c>
      <c r="W154">
        <v>0</v>
      </c>
      <c r="X154" t="s">
        <v>81</v>
      </c>
      <c r="Y154" t="s">
        <v>29</v>
      </c>
      <c r="Z154" t="s">
        <v>71</v>
      </c>
      <c r="AA154">
        <f>MIN(B154:V154)</f>
        <v>0</v>
      </c>
      <c r="AB154">
        <f>AVERAGE(B154:V154)</f>
        <v>0.12257365533447924</v>
      </c>
      <c r="AC154">
        <f>COUNTIF(B154:V154,"&gt;0")</f>
        <v>8</v>
      </c>
    </row>
    <row r="155" spans="1:29" x14ac:dyDescent="0.25">
      <c r="A155" t="str">
        <f>Z155&amp;Y155&amp;X155</f>
        <v>simpsontraining112024, 161624, 63076, 190517, 3537</v>
      </c>
      <c r="B155">
        <v>0</v>
      </c>
      <c r="C155">
        <v>0.17588368989459699</v>
      </c>
      <c r="D155">
        <v>0.352382280507618</v>
      </c>
      <c r="E155">
        <v>0</v>
      </c>
      <c r="F155">
        <v>0</v>
      </c>
      <c r="G155">
        <v>0.33085044710955303</v>
      </c>
      <c r="H155">
        <v>0</v>
      </c>
      <c r="I155">
        <v>0.29945400471233202</v>
      </c>
      <c r="J155">
        <v>0.27991338087994599</v>
      </c>
      <c r="K155">
        <v>0.46238341046411602</v>
      </c>
      <c r="L155">
        <v>0</v>
      </c>
      <c r="M155">
        <v>0</v>
      </c>
      <c r="N155">
        <v>0.26198852367325598</v>
      </c>
      <c r="O155">
        <v>0.405545297031491</v>
      </c>
      <c r="P155">
        <v>0</v>
      </c>
      <c r="Q155">
        <v>0</v>
      </c>
      <c r="R155">
        <v>8.3432671821667803E-2</v>
      </c>
      <c r="S155">
        <v>0</v>
      </c>
      <c r="T155">
        <v>0</v>
      </c>
      <c r="U155">
        <v>0</v>
      </c>
      <c r="V155">
        <v>0.15675963162621101</v>
      </c>
      <c r="W155">
        <v>0</v>
      </c>
      <c r="X155" t="s">
        <v>82</v>
      </c>
      <c r="Y155" t="s">
        <v>26</v>
      </c>
      <c r="Z155" t="s">
        <v>71</v>
      </c>
      <c r="AA155">
        <f>MIN(B155:V155)</f>
        <v>0</v>
      </c>
      <c r="AB155">
        <f>AVERAGE(B155:V155)</f>
        <v>0.13374253989146609</v>
      </c>
      <c r="AC155">
        <f>COUNTIF(B155:V155,"&gt;0")</f>
        <v>10</v>
      </c>
    </row>
    <row r="156" spans="1:29" x14ac:dyDescent="0.25">
      <c r="A156" t="str">
        <f>Z156&amp;Y156&amp;X156</f>
        <v>simpsonvalidation112024, 161624, 63076, 190517, 3537</v>
      </c>
      <c r="B156">
        <v>0</v>
      </c>
      <c r="C156">
        <v>8.20709149710004E-2</v>
      </c>
      <c r="D156">
        <v>-2.5398659917336398E-2</v>
      </c>
      <c r="I156">
        <v>0.15445051580379199</v>
      </c>
      <c r="J156">
        <v>-6.2706797525473104E-2</v>
      </c>
      <c r="N156">
        <v>0.21259760138106901</v>
      </c>
      <c r="R156">
        <v>-0.109544511501016</v>
      </c>
      <c r="W156">
        <v>1</v>
      </c>
      <c r="X156" t="s">
        <v>82</v>
      </c>
      <c r="Y156" t="s">
        <v>28</v>
      </c>
      <c r="Z156" t="s">
        <v>71</v>
      </c>
      <c r="AA156">
        <f>MIN(B156:V156)</f>
        <v>-0.109544511501016</v>
      </c>
      <c r="AB156">
        <f>AVERAGE(B156:V156)</f>
        <v>3.592415188743369E-2</v>
      </c>
      <c r="AC156">
        <f>COUNTIF(B156:V156,"&gt;0")</f>
        <v>3</v>
      </c>
    </row>
    <row r="157" spans="1:29" x14ac:dyDescent="0.25">
      <c r="A157" t="str">
        <f>Z157&amp;Y157&amp;X157</f>
        <v>simpsonall112024, 161624, 63076, 190517, 3537</v>
      </c>
      <c r="B157">
        <v>0</v>
      </c>
      <c r="C157">
        <v>0.16795129380337401</v>
      </c>
      <c r="D157">
        <v>0.324914278684102</v>
      </c>
      <c r="E157">
        <v>0</v>
      </c>
      <c r="F157">
        <v>0</v>
      </c>
      <c r="G157">
        <v>0.328510272885293</v>
      </c>
      <c r="H157">
        <v>0</v>
      </c>
      <c r="I157">
        <v>0.27171015331319398</v>
      </c>
      <c r="J157">
        <v>0.218742936535958</v>
      </c>
      <c r="K157">
        <v>0.44130212754593701</v>
      </c>
      <c r="L157">
        <v>0</v>
      </c>
      <c r="M157">
        <v>0</v>
      </c>
      <c r="N157">
        <v>0.248961907654488</v>
      </c>
      <c r="O157">
        <v>0.38268810085715799</v>
      </c>
      <c r="P157">
        <v>0</v>
      </c>
      <c r="Q157">
        <v>0</v>
      </c>
      <c r="R157">
        <v>2.51261401102102E-2</v>
      </c>
      <c r="S157">
        <v>0</v>
      </c>
      <c r="T157">
        <v>0</v>
      </c>
      <c r="U157">
        <v>0</v>
      </c>
      <c r="V157">
        <v>0.13006707605402501</v>
      </c>
      <c r="W157">
        <v>1</v>
      </c>
      <c r="X157" t="s">
        <v>82</v>
      </c>
      <c r="Y157" t="s">
        <v>29</v>
      </c>
      <c r="Z157" t="s">
        <v>71</v>
      </c>
      <c r="AA157">
        <f>MIN(B157:V157)</f>
        <v>0</v>
      </c>
      <c r="AB157">
        <f>AVERAGE(B157:V157)</f>
        <v>0.12095115654494</v>
      </c>
      <c r="AC157">
        <f>COUNTIF(B157:V157,"&gt;0")</f>
        <v>10</v>
      </c>
    </row>
    <row r="158" spans="1:29" x14ac:dyDescent="0.25">
      <c r="A158" t="str">
        <f>Z158&amp;Y158&amp;X158</f>
        <v>simpsontraining213507, 161624, 220060, 16581, 19883</v>
      </c>
      <c r="B158">
        <v>0</v>
      </c>
      <c r="C158">
        <v>0.35815437402472999</v>
      </c>
      <c r="D158">
        <v>0.41026785852716902</v>
      </c>
      <c r="E158">
        <v>0</v>
      </c>
      <c r="F158">
        <v>0</v>
      </c>
      <c r="G158">
        <v>0</v>
      </c>
      <c r="H158">
        <v>0</v>
      </c>
      <c r="I158">
        <v>0.45942638278064901</v>
      </c>
      <c r="J158">
        <v>0.34440916315458697</v>
      </c>
      <c r="K158">
        <v>0.55806942267972603</v>
      </c>
      <c r="L158">
        <v>0</v>
      </c>
      <c r="M158">
        <v>0</v>
      </c>
      <c r="N158">
        <v>0</v>
      </c>
      <c r="O158">
        <v>0.538967452112878</v>
      </c>
      <c r="P158">
        <v>0</v>
      </c>
      <c r="Q158">
        <v>0</v>
      </c>
      <c r="R158">
        <v>0.556149473324688</v>
      </c>
      <c r="S158">
        <v>0</v>
      </c>
      <c r="T158">
        <v>0</v>
      </c>
      <c r="U158">
        <v>0</v>
      </c>
      <c r="V158">
        <v>0.43675456438987298</v>
      </c>
      <c r="W158">
        <v>0</v>
      </c>
      <c r="X158" t="s">
        <v>83</v>
      </c>
      <c r="Y158" t="s">
        <v>26</v>
      </c>
      <c r="Z158" t="s">
        <v>71</v>
      </c>
      <c r="AA158">
        <f>MIN(B158:V158)</f>
        <v>0</v>
      </c>
      <c r="AB158">
        <f>AVERAGE(B158:V158)</f>
        <v>0.17439041385687146</v>
      </c>
      <c r="AC158">
        <f>COUNTIF(B158:V158,"&gt;0")</f>
        <v>8</v>
      </c>
    </row>
    <row r="159" spans="1:29" x14ac:dyDescent="0.25">
      <c r="A159" t="str">
        <f>Z159&amp;Y159&amp;X159</f>
        <v>simpsonvalidation213507, 161624, 220060, 16581, 19883</v>
      </c>
      <c r="B159">
        <v>0</v>
      </c>
      <c r="C159">
        <v>5.5429278327892503E-2</v>
      </c>
      <c r="D159">
        <v>-2.8515615862560802E-2</v>
      </c>
      <c r="I159">
        <v>-6.2869461346185998E-2</v>
      </c>
      <c r="J159">
        <v>0.19383330341756499</v>
      </c>
      <c r="N159">
        <v>0</v>
      </c>
      <c r="R159">
        <v>0.72648915973670503</v>
      </c>
      <c r="W159">
        <v>0</v>
      </c>
      <c r="X159" t="s">
        <v>83</v>
      </c>
      <c r="Y159" t="s">
        <v>28</v>
      </c>
      <c r="Z159" t="s">
        <v>71</v>
      </c>
      <c r="AA159">
        <f>MIN(B159:V159)</f>
        <v>-6.2869461346185998E-2</v>
      </c>
      <c r="AB159">
        <f>AVERAGE(B159:V159)</f>
        <v>0.12633809489620224</v>
      </c>
      <c r="AC159">
        <f>COUNTIF(B159:V159,"&gt;0")</f>
        <v>3</v>
      </c>
    </row>
    <row r="160" spans="1:29" x14ac:dyDescent="0.25">
      <c r="A160" t="str">
        <f>Z160&amp;Y160&amp;X160</f>
        <v>simpsonall213507, 161624, 220060, 16581, 19883</v>
      </c>
      <c r="B160">
        <v>0</v>
      </c>
      <c r="C160">
        <v>0.31105396556471998</v>
      </c>
      <c r="D160">
        <v>0.37596760825597803</v>
      </c>
      <c r="E160">
        <v>0</v>
      </c>
      <c r="F160">
        <v>0</v>
      </c>
      <c r="G160">
        <v>0</v>
      </c>
      <c r="H160">
        <v>0</v>
      </c>
      <c r="I160">
        <v>0.39315186920808898</v>
      </c>
      <c r="J160">
        <v>0.311910938037472</v>
      </c>
      <c r="K160">
        <v>0.53614870737054199</v>
      </c>
      <c r="L160">
        <v>0</v>
      </c>
      <c r="M160">
        <v>0</v>
      </c>
      <c r="N160">
        <v>0</v>
      </c>
      <c r="O160">
        <v>0.478222491059759</v>
      </c>
      <c r="P160">
        <v>0</v>
      </c>
      <c r="Q160">
        <v>0</v>
      </c>
      <c r="R160">
        <v>0.58818520598565904</v>
      </c>
      <c r="S160">
        <v>0</v>
      </c>
      <c r="T160">
        <v>0</v>
      </c>
      <c r="U160">
        <v>0</v>
      </c>
      <c r="V160">
        <v>0.42523617429868499</v>
      </c>
      <c r="W160">
        <v>0</v>
      </c>
      <c r="X160" t="s">
        <v>83</v>
      </c>
      <c r="Y160" t="s">
        <v>29</v>
      </c>
      <c r="Z160" t="s">
        <v>71</v>
      </c>
      <c r="AA160">
        <f>MIN(B160:V160)</f>
        <v>0</v>
      </c>
      <c r="AB160">
        <f>AVERAGE(B160:V160)</f>
        <v>0.16285128379909067</v>
      </c>
      <c r="AC160">
        <f>COUNTIF(B160:V160,"&gt;0")</f>
        <v>8</v>
      </c>
    </row>
    <row r="161" spans="1:29" x14ac:dyDescent="0.25">
      <c r="A161" t="str">
        <f>Z161&amp;Y161&amp;X161</f>
        <v>simpsontraining102370, 25113, 161624, 16581, 51663</v>
      </c>
      <c r="B161">
        <v>0</v>
      </c>
      <c r="C161">
        <v>0.38447525989571701</v>
      </c>
      <c r="D161">
        <v>0.45096346446683899</v>
      </c>
      <c r="E161">
        <v>0</v>
      </c>
      <c r="F161">
        <v>0</v>
      </c>
      <c r="G161">
        <v>0</v>
      </c>
      <c r="H161">
        <v>0</v>
      </c>
      <c r="I161">
        <v>0.211227848284506</v>
      </c>
      <c r="J161">
        <v>0.29199074311755302</v>
      </c>
      <c r="K161">
        <v>0.38968909924262002</v>
      </c>
      <c r="L161">
        <v>0</v>
      </c>
      <c r="M161">
        <v>0</v>
      </c>
      <c r="N161">
        <v>0</v>
      </c>
      <c r="O161">
        <v>0.34920090180095198</v>
      </c>
      <c r="P161">
        <v>0</v>
      </c>
      <c r="Q161">
        <v>0</v>
      </c>
      <c r="R161">
        <v>0.30247958858082102</v>
      </c>
      <c r="S161">
        <v>0</v>
      </c>
      <c r="T161">
        <v>0</v>
      </c>
      <c r="U161">
        <v>0</v>
      </c>
      <c r="V161">
        <v>0.18716721827414401</v>
      </c>
      <c r="W161">
        <v>0</v>
      </c>
      <c r="X161" t="s">
        <v>84</v>
      </c>
      <c r="Y161" t="s">
        <v>26</v>
      </c>
      <c r="Z161" t="s">
        <v>71</v>
      </c>
      <c r="AA161">
        <f>MIN(B161:V161)</f>
        <v>0</v>
      </c>
      <c r="AB161">
        <f>AVERAGE(B161:V161)</f>
        <v>0.12224733922205487</v>
      </c>
      <c r="AC161">
        <f>COUNTIF(B161:V161,"&gt;0")</f>
        <v>8</v>
      </c>
    </row>
    <row r="162" spans="1:29" x14ac:dyDescent="0.25">
      <c r="A162" t="str">
        <f>Z162&amp;Y162&amp;X162</f>
        <v>simpsonvalidation102370, 25113, 161624, 16581, 51663</v>
      </c>
      <c r="B162">
        <v>0</v>
      </c>
      <c r="C162">
        <v>0.19578248936232301</v>
      </c>
      <c r="D162">
        <v>-2.8515615862560802E-2</v>
      </c>
      <c r="I162">
        <v>-3.2444967285280797E-2</v>
      </c>
      <c r="J162">
        <v>0.28348388868800001</v>
      </c>
      <c r="N162">
        <v>0</v>
      </c>
      <c r="R162">
        <v>0.109845984563558</v>
      </c>
      <c r="W162">
        <v>0</v>
      </c>
      <c r="X162" t="s">
        <v>84</v>
      </c>
      <c r="Y162" t="s">
        <v>28</v>
      </c>
      <c r="Z162" t="s">
        <v>71</v>
      </c>
      <c r="AA162">
        <f>MIN(B162:V162)</f>
        <v>-3.2444967285280797E-2</v>
      </c>
      <c r="AB162">
        <f>AVERAGE(B162:V162)</f>
        <v>7.54502542094342E-2</v>
      </c>
      <c r="AC162">
        <f>COUNTIF(B162:V162,"&gt;0")</f>
        <v>3</v>
      </c>
    </row>
    <row r="163" spans="1:29" x14ac:dyDescent="0.25">
      <c r="A163" t="str">
        <f>Z163&amp;Y163&amp;X163</f>
        <v>simpsonall102370, 25113, 161624, 16581, 51663</v>
      </c>
      <c r="B163">
        <v>0</v>
      </c>
      <c r="C163">
        <v>0.366097865723371</v>
      </c>
      <c r="D163">
        <v>0.41212717015627998</v>
      </c>
      <c r="E163">
        <v>0</v>
      </c>
      <c r="F163">
        <v>0</v>
      </c>
      <c r="G163">
        <v>0</v>
      </c>
      <c r="H163">
        <v>0</v>
      </c>
      <c r="I163">
        <v>0.163414428893118</v>
      </c>
      <c r="J163">
        <v>0.28440171925685098</v>
      </c>
      <c r="K163">
        <v>0.38938176493982102</v>
      </c>
      <c r="L163">
        <v>0</v>
      </c>
      <c r="M163">
        <v>0</v>
      </c>
      <c r="N163">
        <v>0</v>
      </c>
      <c r="O163">
        <v>0.33585601580401903</v>
      </c>
      <c r="P163">
        <v>0</v>
      </c>
      <c r="Q163">
        <v>0</v>
      </c>
      <c r="R163">
        <v>0.25066517869883798</v>
      </c>
      <c r="S163">
        <v>0</v>
      </c>
      <c r="T163">
        <v>0</v>
      </c>
      <c r="U163">
        <v>0</v>
      </c>
      <c r="V163">
        <v>0.171533998159173</v>
      </c>
      <c r="W163">
        <v>0</v>
      </c>
      <c r="X163" t="s">
        <v>84</v>
      </c>
      <c r="Y163" t="s">
        <v>29</v>
      </c>
      <c r="Z163" t="s">
        <v>71</v>
      </c>
      <c r="AA163">
        <f>MIN(B163:V163)</f>
        <v>0</v>
      </c>
      <c r="AB163">
        <f>AVERAGE(B163:V163)</f>
        <v>0.11302276864911767</v>
      </c>
      <c r="AC163">
        <f>COUNTIF(B163:V163,"&gt;0")</f>
        <v>8</v>
      </c>
    </row>
    <row r="164" spans="1:29" x14ac:dyDescent="0.25">
      <c r="A164" t="str">
        <f>Z164&amp;Y164&amp;X164</f>
        <v>simpsontraining113784, 161624, 19883, 51663, 16581</v>
      </c>
      <c r="B164">
        <v>0</v>
      </c>
      <c r="C164">
        <v>0.33579169741557602</v>
      </c>
      <c r="D164">
        <v>0.43029399834411802</v>
      </c>
      <c r="E164">
        <v>0</v>
      </c>
      <c r="F164">
        <v>0</v>
      </c>
      <c r="G164">
        <v>0.177707440520354</v>
      </c>
      <c r="H164">
        <v>0</v>
      </c>
      <c r="I164">
        <v>0.28915044229437198</v>
      </c>
      <c r="J164">
        <v>0.174541204776026</v>
      </c>
      <c r="K164">
        <v>0.51995853385138302</v>
      </c>
      <c r="L164">
        <v>0</v>
      </c>
      <c r="M164">
        <v>0</v>
      </c>
      <c r="N164">
        <v>0</v>
      </c>
      <c r="O164">
        <v>0.16738438164088601</v>
      </c>
      <c r="P164">
        <v>0</v>
      </c>
      <c r="Q164">
        <v>0</v>
      </c>
      <c r="R164">
        <v>0.28497214788788899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85</v>
      </c>
      <c r="Y164" t="s">
        <v>26</v>
      </c>
      <c r="Z164" t="s">
        <v>71</v>
      </c>
      <c r="AA164">
        <f>MIN(B164:V164)</f>
        <v>0</v>
      </c>
      <c r="AB164">
        <f>AVERAGE(B164:V164)</f>
        <v>0.11332380222526686</v>
      </c>
      <c r="AC164">
        <f>COUNTIF(B164:V164,"&gt;0")</f>
        <v>8</v>
      </c>
    </row>
    <row r="165" spans="1:29" x14ac:dyDescent="0.25">
      <c r="A165" t="str">
        <f>Z165&amp;Y165&amp;X165</f>
        <v>simpsonvalidation113784, 161624, 19883, 51663, 16581</v>
      </c>
      <c r="B165">
        <v>0</v>
      </c>
      <c r="C165">
        <v>0.172163063250762</v>
      </c>
      <c r="D165">
        <v>-3.1606977062002002E-2</v>
      </c>
      <c r="I165">
        <v>-6.7419986246316801E-2</v>
      </c>
      <c r="J165">
        <v>-5.5470019622495703E-2</v>
      </c>
      <c r="N165">
        <v>0</v>
      </c>
      <c r="R165">
        <v>0.22715445653017299</v>
      </c>
      <c r="W165">
        <v>0</v>
      </c>
      <c r="X165" t="s">
        <v>85</v>
      </c>
      <c r="Y165" t="s">
        <v>28</v>
      </c>
      <c r="Z165" t="s">
        <v>71</v>
      </c>
      <c r="AA165">
        <f>MIN(B165:V165)</f>
        <v>-6.7419986246316801E-2</v>
      </c>
      <c r="AB165">
        <f>AVERAGE(B165:V165)</f>
        <v>3.4974362407160071E-2</v>
      </c>
      <c r="AC165">
        <f>COUNTIF(B165:V165,"&gt;0")</f>
        <v>2</v>
      </c>
    </row>
    <row r="166" spans="1:29" x14ac:dyDescent="0.25">
      <c r="A166" t="str">
        <f>Z166&amp;Y166&amp;X166</f>
        <v>simpsonall113784, 161624, 19883, 51663, 16581</v>
      </c>
      <c r="B166">
        <v>0</v>
      </c>
      <c r="C166">
        <v>0.30044675434648899</v>
      </c>
      <c r="D166">
        <v>0.36291848599508802</v>
      </c>
      <c r="E166">
        <v>0</v>
      </c>
      <c r="F166">
        <v>0</v>
      </c>
      <c r="G166">
        <v>0.16273639955164901</v>
      </c>
      <c r="H166">
        <v>0</v>
      </c>
      <c r="I166">
        <v>0.23949202168346401</v>
      </c>
      <c r="J166">
        <v>0.127928969580694</v>
      </c>
      <c r="K166">
        <v>0.49870052112027902</v>
      </c>
      <c r="L166">
        <v>0</v>
      </c>
      <c r="M166">
        <v>0</v>
      </c>
      <c r="N166">
        <v>0</v>
      </c>
      <c r="O166">
        <v>0.154769485989253</v>
      </c>
      <c r="P166">
        <v>0</v>
      </c>
      <c r="Q166">
        <v>0</v>
      </c>
      <c r="R166">
        <v>0.26735946134157901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85</v>
      </c>
      <c r="Y166" t="s">
        <v>29</v>
      </c>
      <c r="Z166" t="s">
        <v>71</v>
      </c>
      <c r="AA166">
        <f>MIN(B166:V166)</f>
        <v>0</v>
      </c>
      <c r="AB166">
        <f>AVERAGE(B166:V166)</f>
        <v>0.10068343331469023</v>
      </c>
      <c r="AC166">
        <f>COUNTIF(B166:V166,"&gt;0")</f>
        <v>8</v>
      </c>
    </row>
    <row r="167" spans="1:29" x14ac:dyDescent="0.25">
      <c r="A167" t="str">
        <f>Z167&amp;Y167&amp;X167</f>
        <v>simpsontraining161624, 214343, 16581, 19883, 164093</v>
      </c>
      <c r="B167">
        <v>0</v>
      </c>
      <c r="C167">
        <v>0.21850243520788301</v>
      </c>
      <c r="D167">
        <v>0.40230465093620699</v>
      </c>
      <c r="E167">
        <v>0</v>
      </c>
      <c r="F167">
        <v>0</v>
      </c>
      <c r="G167">
        <v>0.191754733562461</v>
      </c>
      <c r="H167">
        <v>0</v>
      </c>
      <c r="I167">
        <v>0.41911704451210302</v>
      </c>
      <c r="J167">
        <v>0.29499690789915201</v>
      </c>
      <c r="K167">
        <v>0.45933140557382302</v>
      </c>
      <c r="L167">
        <v>0</v>
      </c>
      <c r="M167">
        <v>0</v>
      </c>
      <c r="N167">
        <v>0</v>
      </c>
      <c r="O167">
        <v>0.44563101580223802</v>
      </c>
      <c r="P167">
        <v>0</v>
      </c>
      <c r="Q167">
        <v>0</v>
      </c>
      <c r="R167">
        <v>0.41862526350422102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86</v>
      </c>
      <c r="Y167" t="s">
        <v>26</v>
      </c>
      <c r="Z167" t="s">
        <v>71</v>
      </c>
      <c r="AA167">
        <f>MIN(B167:V167)</f>
        <v>0</v>
      </c>
      <c r="AB167">
        <f>AVERAGE(B167:V167)</f>
        <v>0.13572683128562324</v>
      </c>
      <c r="AC167">
        <f>COUNTIF(B167:V167,"&gt;0")</f>
        <v>8</v>
      </c>
    </row>
    <row r="168" spans="1:29" x14ac:dyDescent="0.25">
      <c r="A168" t="str">
        <f>Z168&amp;Y168&amp;X168</f>
        <v>simpsonvalidation161624, 214343, 16581, 19883, 164093</v>
      </c>
      <c r="B168">
        <v>0</v>
      </c>
      <c r="C168">
        <v>-6.7037641589320299E-3</v>
      </c>
      <c r="D168">
        <v>0.228564817439426</v>
      </c>
      <c r="I168">
        <v>0.11975638025915</v>
      </c>
      <c r="J168">
        <v>0.280368507295298</v>
      </c>
      <c r="N168">
        <v>0</v>
      </c>
      <c r="R168">
        <v>0.55850086741194205</v>
      </c>
      <c r="W168">
        <v>0</v>
      </c>
      <c r="X168" t="s">
        <v>86</v>
      </c>
      <c r="Y168" t="s">
        <v>28</v>
      </c>
      <c r="Z168" t="s">
        <v>71</v>
      </c>
      <c r="AA168">
        <f>MIN(B168:V168)</f>
        <v>-6.7037641589320299E-3</v>
      </c>
      <c r="AB168">
        <f>AVERAGE(B168:V168)</f>
        <v>0.16864097260669772</v>
      </c>
      <c r="AC168">
        <f>COUNTIF(B168:V168,"&gt;0")</f>
        <v>4</v>
      </c>
    </row>
    <row r="169" spans="1:29" x14ac:dyDescent="0.25">
      <c r="A169" t="str">
        <f>Z169&amp;Y169&amp;X169</f>
        <v>simpsonall161624, 214343, 16581, 19883, 164093</v>
      </c>
      <c r="B169">
        <v>0</v>
      </c>
      <c r="C169">
        <v>0.17748089572381201</v>
      </c>
      <c r="D169">
        <v>0.369123778878788</v>
      </c>
      <c r="E169">
        <v>0</v>
      </c>
      <c r="F169">
        <v>0</v>
      </c>
      <c r="G169">
        <v>0.19005731269812901</v>
      </c>
      <c r="H169">
        <v>0</v>
      </c>
      <c r="I169">
        <v>0.37991480211774598</v>
      </c>
      <c r="J169">
        <v>0.28402135572692799</v>
      </c>
      <c r="K169">
        <v>0.45081446577962803</v>
      </c>
      <c r="L169">
        <v>0</v>
      </c>
      <c r="M169">
        <v>0</v>
      </c>
      <c r="N169">
        <v>0</v>
      </c>
      <c r="O169">
        <v>0.37132666885610099</v>
      </c>
      <c r="P169">
        <v>0</v>
      </c>
      <c r="Q169">
        <v>0</v>
      </c>
      <c r="R169">
        <v>0.46093042934310802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86</v>
      </c>
      <c r="Y169" t="s">
        <v>29</v>
      </c>
      <c r="Z169" t="s">
        <v>71</v>
      </c>
      <c r="AA169">
        <f>MIN(B169:V169)</f>
        <v>0</v>
      </c>
      <c r="AB169">
        <f>AVERAGE(B169:V169)</f>
        <v>0.12779379567258284</v>
      </c>
      <c r="AC169">
        <f>COUNTIF(B169:V169,"&gt;0")</f>
        <v>8</v>
      </c>
    </row>
    <row r="170" spans="1:29" x14ac:dyDescent="0.25">
      <c r="A170" t="str">
        <f>Z170&amp;Y170&amp;X170</f>
        <v>simpsontraining214343, 56768, 188822, 16581, 217748</v>
      </c>
      <c r="B170">
        <v>0</v>
      </c>
      <c r="C170">
        <v>0.25904628679289798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0.301752276397593</v>
      </c>
      <c r="J170">
        <v>0.39991029626756902</v>
      </c>
      <c r="K170">
        <v>0.49893312434361597</v>
      </c>
      <c r="L170">
        <v>0.27651427868105299</v>
      </c>
      <c r="M170">
        <v>0</v>
      </c>
      <c r="N170">
        <v>0.24309570417617599</v>
      </c>
      <c r="O170">
        <v>0.51845613445526295</v>
      </c>
      <c r="P170">
        <v>0</v>
      </c>
      <c r="Q170">
        <v>0</v>
      </c>
      <c r="R170">
        <v>0.53843007418593103</v>
      </c>
      <c r="S170">
        <v>0</v>
      </c>
      <c r="T170">
        <v>0</v>
      </c>
      <c r="U170">
        <v>0</v>
      </c>
      <c r="V170">
        <v>0.297355959991216</v>
      </c>
      <c r="W170">
        <v>0</v>
      </c>
      <c r="X170" t="s">
        <v>87</v>
      </c>
      <c r="Y170" t="s">
        <v>26</v>
      </c>
      <c r="Z170" t="s">
        <v>71</v>
      </c>
      <c r="AA170">
        <f>MIN(B170:V170)</f>
        <v>0</v>
      </c>
      <c r="AB170">
        <f>AVERAGE(B170:V170)</f>
        <v>0.15873781596625308</v>
      </c>
      <c r="AC170">
        <f>COUNTIF(B170:V170,"&gt;0")</f>
        <v>9</v>
      </c>
    </row>
    <row r="171" spans="1:29" x14ac:dyDescent="0.25">
      <c r="A171" t="str">
        <f>Z171&amp;Y171&amp;X171</f>
        <v>simpsonvalidation214343, 56768, 188822, 16581, 217748</v>
      </c>
      <c r="B171">
        <v>0</v>
      </c>
      <c r="C171">
        <v>0.154050497203714</v>
      </c>
      <c r="D171">
        <v>0</v>
      </c>
      <c r="I171">
        <v>4.7507144424050803E-2</v>
      </c>
      <c r="J171">
        <v>0.42523275747777101</v>
      </c>
      <c r="N171">
        <v>0.18461861664912299</v>
      </c>
      <c r="R171">
        <v>0.79736615093052898</v>
      </c>
      <c r="W171">
        <v>0</v>
      </c>
      <c r="X171" t="s">
        <v>87</v>
      </c>
      <c r="Y171" t="s">
        <v>28</v>
      </c>
      <c r="Z171" t="s">
        <v>71</v>
      </c>
      <c r="AA171">
        <f>MIN(B171:V171)</f>
        <v>0</v>
      </c>
      <c r="AB171">
        <f>AVERAGE(B171:V171)</f>
        <v>0.22982502381216968</v>
      </c>
      <c r="AC171">
        <f>COUNTIF(B171:V171,"&gt;0")</f>
        <v>5</v>
      </c>
    </row>
    <row r="172" spans="1:29" x14ac:dyDescent="0.25">
      <c r="A172" t="str">
        <f>Z172&amp;Y172&amp;X172</f>
        <v>simpsonall214343, 56768, 188822, 16581, 217748</v>
      </c>
      <c r="B172">
        <v>0</v>
      </c>
      <c r="C172">
        <v>0.253456454873212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0.25615330245422202</v>
      </c>
      <c r="J172">
        <v>0.40867254173223799</v>
      </c>
      <c r="K172">
        <v>0.49730890927904298</v>
      </c>
      <c r="L172">
        <v>0.27270864776909398</v>
      </c>
      <c r="M172">
        <v>0</v>
      </c>
      <c r="N172">
        <v>0.23316367032982399</v>
      </c>
      <c r="O172">
        <v>0.49199323866056599</v>
      </c>
      <c r="P172">
        <v>0</v>
      </c>
      <c r="Q172">
        <v>0</v>
      </c>
      <c r="R172">
        <v>0.57775496681920302</v>
      </c>
      <c r="S172">
        <v>0</v>
      </c>
      <c r="T172">
        <v>0</v>
      </c>
      <c r="U172">
        <v>0</v>
      </c>
      <c r="V172">
        <v>0.286938724386952</v>
      </c>
      <c r="W172">
        <v>0</v>
      </c>
      <c r="X172" t="s">
        <v>87</v>
      </c>
      <c r="Y172" t="s">
        <v>29</v>
      </c>
      <c r="Z172" t="s">
        <v>71</v>
      </c>
      <c r="AA172">
        <f>MIN(B172:V172)</f>
        <v>0</v>
      </c>
      <c r="AB172">
        <f>AVERAGE(B172:V172)</f>
        <v>0.15610240268115969</v>
      </c>
      <c r="AC172">
        <f>COUNTIF(B172:V172,"&gt;0")</f>
        <v>9</v>
      </c>
    </row>
    <row r="173" spans="1:29" x14ac:dyDescent="0.25">
      <c r="A173" t="str">
        <f>Z173&amp;Y173&amp;X173</f>
        <v>simpsontraining145043, 139182, 19285, 51663, 3537</v>
      </c>
      <c r="B173">
        <v>0</v>
      </c>
      <c r="C173">
        <v>0.189172436948082</v>
      </c>
      <c r="D173">
        <v>0.35180059840641398</v>
      </c>
      <c r="E173">
        <v>0</v>
      </c>
      <c r="F173">
        <v>0</v>
      </c>
      <c r="G173">
        <v>0</v>
      </c>
      <c r="H173">
        <v>0</v>
      </c>
      <c r="I173">
        <v>0.173112220324208</v>
      </c>
      <c r="J173">
        <v>0.168601278460139</v>
      </c>
      <c r="K173">
        <v>0.43511162248222501</v>
      </c>
      <c r="L173">
        <v>0</v>
      </c>
      <c r="M173">
        <v>0</v>
      </c>
      <c r="N173">
        <v>0.211271829781913</v>
      </c>
      <c r="O173">
        <v>0.32654992355172802</v>
      </c>
      <c r="P173">
        <v>0</v>
      </c>
      <c r="Q173">
        <v>0</v>
      </c>
      <c r="R173">
        <v>0.29380942116453801</v>
      </c>
      <c r="S173">
        <v>0</v>
      </c>
      <c r="T173">
        <v>0</v>
      </c>
      <c r="U173">
        <v>0</v>
      </c>
      <c r="V173">
        <v>0.451399943714756</v>
      </c>
      <c r="W173">
        <v>0</v>
      </c>
      <c r="X173" t="s">
        <v>88</v>
      </c>
      <c r="Y173" t="s">
        <v>26</v>
      </c>
      <c r="Z173" t="s">
        <v>71</v>
      </c>
      <c r="AA173">
        <f>MIN(B173:V173)</f>
        <v>0</v>
      </c>
      <c r="AB173">
        <f>AVERAGE(B173:V173)</f>
        <v>0.12384901308733347</v>
      </c>
      <c r="AC173">
        <f>COUNTIF(B173:V173,"&gt;0")</f>
        <v>9</v>
      </c>
    </row>
    <row r="174" spans="1:29" x14ac:dyDescent="0.25">
      <c r="A174" t="str">
        <f>Z174&amp;Y174&amp;X174</f>
        <v>simpsonvalidation145043, 139182, 19285, 51663, 3537</v>
      </c>
      <c r="B174">
        <v>0</v>
      </c>
      <c r="C174">
        <v>0.25560092889410402</v>
      </c>
      <c r="D174">
        <v>-2.8727409986004902E-2</v>
      </c>
      <c r="I174">
        <v>1.59065408334528E-2</v>
      </c>
      <c r="J174">
        <v>4.8423617441334298E-2</v>
      </c>
      <c r="N174">
        <v>-6.5011585367066704E-3</v>
      </c>
      <c r="R174">
        <v>0.40244409694646799</v>
      </c>
      <c r="W174">
        <v>1</v>
      </c>
      <c r="X174" t="s">
        <v>88</v>
      </c>
      <c r="Y174" t="s">
        <v>28</v>
      </c>
      <c r="Z174" t="s">
        <v>71</v>
      </c>
      <c r="AA174">
        <f>MIN(B174:V174)</f>
        <v>-2.8727409986004902E-2</v>
      </c>
      <c r="AB174">
        <f>AVERAGE(B174:V174)</f>
        <v>9.816380222752108E-2</v>
      </c>
      <c r="AC174">
        <f>COUNTIF(B174:V174,"&gt;0")</f>
        <v>4</v>
      </c>
    </row>
    <row r="175" spans="1:29" x14ac:dyDescent="0.25">
      <c r="A175" t="str">
        <f>Z175&amp;Y175&amp;X175</f>
        <v>simpsonall145043, 139182, 19285, 51663, 3537</v>
      </c>
      <c r="B175">
        <v>0</v>
      </c>
      <c r="C175">
        <v>0.23255435350839701</v>
      </c>
      <c r="D175">
        <v>0.31254474744139599</v>
      </c>
      <c r="E175">
        <v>0</v>
      </c>
      <c r="F175">
        <v>0</v>
      </c>
      <c r="G175">
        <v>0</v>
      </c>
      <c r="H175">
        <v>0</v>
      </c>
      <c r="I175">
        <v>0.15790124027793501</v>
      </c>
      <c r="J175">
        <v>0.14340259057000801</v>
      </c>
      <c r="K175">
        <v>0.41077446386039201</v>
      </c>
      <c r="L175">
        <v>0</v>
      </c>
      <c r="M175">
        <v>0</v>
      </c>
      <c r="N175">
        <v>0.16036594421271999</v>
      </c>
      <c r="O175">
        <v>0.29067656650235602</v>
      </c>
      <c r="P175">
        <v>0</v>
      </c>
      <c r="Q175">
        <v>0</v>
      </c>
      <c r="R175">
        <v>0.30721222559792599</v>
      </c>
      <c r="S175">
        <v>0</v>
      </c>
      <c r="T175">
        <v>0</v>
      </c>
      <c r="U175">
        <v>0</v>
      </c>
      <c r="V175">
        <v>0.438372645176969</v>
      </c>
      <c r="W175">
        <v>1</v>
      </c>
      <c r="X175" t="s">
        <v>88</v>
      </c>
      <c r="Y175" t="s">
        <v>29</v>
      </c>
      <c r="Z175" t="s">
        <v>71</v>
      </c>
      <c r="AA175">
        <f>MIN(B175:V175)</f>
        <v>0</v>
      </c>
      <c r="AB175">
        <f>AVERAGE(B175:V175)</f>
        <v>0.11684784653086186</v>
      </c>
      <c r="AC175">
        <f>COUNTIF(B175:V175,"&gt;0")</f>
        <v>9</v>
      </c>
    </row>
    <row r="176" spans="1:29" x14ac:dyDescent="0.25">
      <c r="A176" t="str">
        <f>Z176&amp;Y176&amp;X176</f>
        <v>simpsontraining167877, 139182, 86312, 128731, 51663</v>
      </c>
      <c r="B176">
        <v>0</v>
      </c>
      <c r="C176">
        <v>0.34409765643665302</v>
      </c>
      <c r="D176">
        <v>0.35004282237423801</v>
      </c>
      <c r="E176">
        <v>0</v>
      </c>
      <c r="F176">
        <v>0</v>
      </c>
      <c r="G176">
        <v>0</v>
      </c>
      <c r="H176">
        <v>0</v>
      </c>
      <c r="I176">
        <v>0.196779316296604</v>
      </c>
      <c r="J176">
        <v>0</v>
      </c>
      <c r="K176">
        <v>0.44135314994951502</v>
      </c>
      <c r="L176">
        <v>0</v>
      </c>
      <c r="M176">
        <v>0</v>
      </c>
      <c r="N176">
        <v>0.20648404591140701</v>
      </c>
      <c r="O176">
        <v>0</v>
      </c>
      <c r="P176">
        <v>0</v>
      </c>
      <c r="Q176">
        <v>0</v>
      </c>
      <c r="R176">
        <v>0.48070445674628898</v>
      </c>
      <c r="S176">
        <v>0</v>
      </c>
      <c r="T176">
        <v>0</v>
      </c>
      <c r="U176">
        <v>0</v>
      </c>
      <c r="V176">
        <v>0.22774115483608001</v>
      </c>
      <c r="W176">
        <v>0</v>
      </c>
      <c r="X176" t="s">
        <v>89</v>
      </c>
      <c r="Y176" t="s">
        <v>26</v>
      </c>
      <c r="Z176" t="s">
        <v>71</v>
      </c>
      <c r="AA176">
        <f>MIN(B176:V176)</f>
        <v>0</v>
      </c>
      <c r="AB176">
        <f>AVERAGE(B176:V176)</f>
        <v>0.10700964774051361</v>
      </c>
      <c r="AC176">
        <f>COUNTIF(B176:V176,"&gt;0")</f>
        <v>7</v>
      </c>
    </row>
    <row r="177" spans="1:29" x14ac:dyDescent="0.25">
      <c r="A177" t="str">
        <f>Z177&amp;Y177&amp;X177</f>
        <v>simpsonvalidation167877, 139182, 86312, 128731, 51663</v>
      </c>
      <c r="B177">
        <v>0</v>
      </c>
      <c r="C177">
        <v>0.12181332837179799</v>
      </c>
      <c r="D177">
        <v>-3.2602715576067198E-2</v>
      </c>
      <c r="I177">
        <v>9.6871895939284206E-2</v>
      </c>
      <c r="J177">
        <v>0</v>
      </c>
      <c r="N177">
        <v>-1.6438073388909201E-2</v>
      </c>
      <c r="R177">
        <v>0.68691803578505695</v>
      </c>
      <c r="W177">
        <v>0</v>
      </c>
      <c r="X177" t="s">
        <v>89</v>
      </c>
      <c r="Y177" t="s">
        <v>28</v>
      </c>
      <c r="Z177" t="s">
        <v>71</v>
      </c>
      <c r="AA177">
        <f>MIN(B177:V177)</f>
        <v>-3.2602715576067198E-2</v>
      </c>
      <c r="AB177">
        <f>AVERAGE(B177:V177)</f>
        <v>0.12236606730445183</v>
      </c>
      <c r="AC177">
        <f>COUNTIF(B177:V177,"&gt;0")</f>
        <v>3</v>
      </c>
    </row>
    <row r="178" spans="1:29" x14ac:dyDescent="0.25">
      <c r="A178" t="str">
        <f>Z178&amp;Y178&amp;X178</f>
        <v>simpsonall167877, 139182, 86312, 128731, 51663</v>
      </c>
      <c r="B178">
        <v>0</v>
      </c>
      <c r="C178">
        <v>0.30066923769658299</v>
      </c>
      <c r="D178">
        <v>0.32046474023714899</v>
      </c>
      <c r="E178">
        <v>0</v>
      </c>
      <c r="F178">
        <v>0</v>
      </c>
      <c r="G178">
        <v>0</v>
      </c>
      <c r="H178">
        <v>0</v>
      </c>
      <c r="I178">
        <v>0.17447370339618201</v>
      </c>
      <c r="J178">
        <v>0</v>
      </c>
      <c r="K178">
        <v>0.42302660841126899</v>
      </c>
      <c r="L178">
        <v>0</v>
      </c>
      <c r="M178">
        <v>0</v>
      </c>
      <c r="N178">
        <v>0.15596430167055</v>
      </c>
      <c r="O178">
        <v>0</v>
      </c>
      <c r="P178">
        <v>0</v>
      </c>
      <c r="Q178">
        <v>0</v>
      </c>
      <c r="R178">
        <v>0.52717004579111204</v>
      </c>
      <c r="S178">
        <v>0</v>
      </c>
      <c r="T178">
        <v>0</v>
      </c>
      <c r="U178">
        <v>0</v>
      </c>
      <c r="V178">
        <v>0.22266016446561501</v>
      </c>
      <c r="W178">
        <v>0</v>
      </c>
      <c r="X178" t="s">
        <v>89</v>
      </c>
      <c r="Y178" t="s">
        <v>29</v>
      </c>
      <c r="Z178" t="s">
        <v>71</v>
      </c>
      <c r="AA178">
        <f>MIN(B178:V178)</f>
        <v>0</v>
      </c>
      <c r="AB178">
        <f>AVERAGE(B178:V178)</f>
        <v>0.10116327626992669</v>
      </c>
      <c r="AC178">
        <f>COUNTIF(B178:V178,"&gt;0")</f>
        <v>7</v>
      </c>
    </row>
    <row r="179" spans="1:29" x14ac:dyDescent="0.25">
      <c r="A179" t="str">
        <f>Z179&amp;Y179&amp;X179</f>
        <v>simpsontraining158218, 19883, 202244, 16581, 220060</v>
      </c>
      <c r="B179">
        <v>0</v>
      </c>
      <c r="C179">
        <v>0.32852914254961701</v>
      </c>
      <c r="D179">
        <v>0.27676261485484799</v>
      </c>
      <c r="E179">
        <v>0</v>
      </c>
      <c r="F179">
        <v>0</v>
      </c>
      <c r="G179">
        <v>0.44483419093224302</v>
      </c>
      <c r="H179">
        <v>0</v>
      </c>
      <c r="I179">
        <v>0.29575217784647301</v>
      </c>
      <c r="J179">
        <v>0.158468144346844</v>
      </c>
      <c r="K179">
        <v>0.424211634992748</v>
      </c>
      <c r="L179">
        <v>0</v>
      </c>
      <c r="M179">
        <v>0</v>
      </c>
      <c r="N179">
        <v>0</v>
      </c>
      <c r="O179">
        <v>0.42855106804881499</v>
      </c>
      <c r="P179">
        <v>0</v>
      </c>
      <c r="Q179">
        <v>0</v>
      </c>
      <c r="R179">
        <v>0.335907865382086</v>
      </c>
      <c r="S179">
        <v>0.25329543729994197</v>
      </c>
      <c r="T179">
        <v>0</v>
      </c>
      <c r="U179">
        <v>0</v>
      </c>
      <c r="V179">
        <v>0</v>
      </c>
      <c r="W179">
        <v>0</v>
      </c>
      <c r="X179" t="s">
        <v>90</v>
      </c>
      <c r="Y179" t="s">
        <v>26</v>
      </c>
      <c r="Z179" t="s">
        <v>71</v>
      </c>
      <c r="AA179">
        <f>MIN(B179:V179)</f>
        <v>0</v>
      </c>
      <c r="AB179">
        <f>AVERAGE(B179:V179)</f>
        <v>0.14030058458350556</v>
      </c>
      <c r="AC179">
        <f>COUNTIF(B179:V179,"&gt;0")</f>
        <v>9</v>
      </c>
    </row>
    <row r="180" spans="1:29" x14ac:dyDescent="0.25">
      <c r="A180" t="str">
        <f t="shared" ref="A131:A181" si="0">Z180&amp;Y180&amp;X180</f>
        <v>simpsonvalidation158218, 19883, 202244, 16581, 220060</v>
      </c>
      <c r="B180">
        <v>0</v>
      </c>
      <c r="C180">
        <v>0.36721916284799</v>
      </c>
      <c r="D180">
        <v>0.236427340474299</v>
      </c>
      <c r="I180">
        <v>0.101932139943765</v>
      </c>
      <c r="J180">
        <v>-3.7662178857696002E-2</v>
      </c>
      <c r="N180">
        <v>0</v>
      </c>
      <c r="R180">
        <v>0.53935988997054896</v>
      </c>
      <c r="W180">
        <v>1</v>
      </c>
      <c r="X180" t="s">
        <v>90</v>
      </c>
      <c r="Y180" t="s">
        <v>28</v>
      </c>
      <c r="Z180" t="s">
        <v>71</v>
      </c>
      <c r="AA180">
        <f t="shared" ref="AA131:AA181" si="1">MIN(B180:V180)</f>
        <v>-3.7662178857696002E-2</v>
      </c>
      <c r="AB180">
        <f t="shared" ref="AB131:AB181" si="2">AVERAGE(B180:V180)</f>
        <v>0.17246805062555812</v>
      </c>
      <c r="AC180">
        <f t="shared" ref="AC131:AC181" si="3">COUNTIF(B180:V180,"&gt;0")</f>
        <v>4</v>
      </c>
    </row>
    <row r="181" spans="1:29" x14ac:dyDescent="0.25">
      <c r="A181" t="str">
        <f t="shared" si="0"/>
        <v>simpsonall158218, 19883, 202244, 16581, 220060</v>
      </c>
      <c r="B181">
        <v>0</v>
      </c>
      <c r="C181">
        <v>0.35433786552430602</v>
      </c>
      <c r="D181">
        <v>0.259523679917816</v>
      </c>
      <c r="E181">
        <v>0</v>
      </c>
      <c r="F181">
        <v>0</v>
      </c>
      <c r="G181">
        <v>0.42210909093934401</v>
      </c>
      <c r="H181">
        <v>0</v>
      </c>
      <c r="I181">
        <v>0.27891235840985801</v>
      </c>
      <c r="J181">
        <v>0.12570331603257601</v>
      </c>
      <c r="K181">
        <v>0.42447580921654898</v>
      </c>
      <c r="L181">
        <v>0</v>
      </c>
      <c r="M181">
        <v>0</v>
      </c>
      <c r="N181">
        <v>0</v>
      </c>
      <c r="O181">
        <v>0.39736784869429298</v>
      </c>
      <c r="P181">
        <v>0</v>
      </c>
      <c r="Q181">
        <v>0</v>
      </c>
      <c r="R181">
        <v>0.41216329618460801</v>
      </c>
      <c r="S181">
        <v>0.20810653439864699</v>
      </c>
      <c r="T181">
        <v>0</v>
      </c>
      <c r="U181">
        <v>0</v>
      </c>
      <c r="V181">
        <v>0</v>
      </c>
      <c r="W181">
        <v>1</v>
      </c>
      <c r="X181" t="s">
        <v>90</v>
      </c>
      <c r="Y181" t="s">
        <v>29</v>
      </c>
      <c r="Z181" t="s">
        <v>71</v>
      </c>
      <c r="AA181">
        <f t="shared" si="1"/>
        <v>0</v>
      </c>
      <c r="AB181">
        <f t="shared" si="2"/>
        <v>0.13727141901514273</v>
      </c>
      <c r="AC181">
        <f t="shared" si="3"/>
        <v>9</v>
      </c>
    </row>
  </sheetData>
  <autoFilter ref="A1:AC181">
    <sortState xmlns:xlrd2="http://schemas.microsoft.com/office/spreadsheetml/2017/richdata2" ref="A2:AC179">
      <sortCondition ref="Z2:Z181" customList="mcc_multi_group,simpson_group_country,simpson_country"/>
      <sortCondition descending="1" ref="AC2:AC1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1"/>
  <sheetViews>
    <sheetView tabSelected="1" topLeftCell="A16" workbookViewId="0">
      <selection activeCell="I24" sqref="I24"/>
    </sheetView>
  </sheetViews>
  <sheetFormatPr defaultRowHeight="15" x14ac:dyDescent="0.25"/>
  <sheetData>
    <row r="2" spans="1:17" x14ac:dyDescent="0.25">
      <c r="K2" s="2" t="s">
        <v>95</v>
      </c>
      <c r="L2" s="2"/>
      <c r="M2" s="2" t="s">
        <v>27</v>
      </c>
      <c r="N2" s="2"/>
      <c r="O2" s="2"/>
      <c r="P2" s="2" t="s">
        <v>50</v>
      </c>
      <c r="Q2" s="2"/>
    </row>
    <row r="3" spans="1:17" x14ac:dyDescent="0.25">
      <c r="A3" t="s">
        <v>30</v>
      </c>
      <c r="B3" t="s">
        <v>27</v>
      </c>
      <c r="K3" s="2" t="s">
        <v>96</v>
      </c>
      <c r="L3" s="2"/>
      <c r="M3" t="s">
        <v>30</v>
      </c>
      <c r="N3" t="s">
        <v>37</v>
      </c>
      <c r="O3" t="s">
        <v>44</v>
      </c>
      <c r="P3" t="s">
        <v>65</v>
      </c>
      <c r="Q3" t="s">
        <v>59</v>
      </c>
    </row>
    <row r="4" spans="1:17" x14ac:dyDescent="0.25">
      <c r="A4" s="1" t="s">
        <v>37</v>
      </c>
      <c r="B4" s="1" t="s">
        <v>27</v>
      </c>
      <c r="K4" s="2" t="s">
        <v>97</v>
      </c>
      <c r="L4" t="s">
        <v>0</v>
      </c>
      <c r="M4" s="3">
        <f>VLOOKUP($M$2&amp;LOWER($K$4)&amp;M$3,mcc_simpson_by_group_v_simpson_!$A:$V,2,FALSE)</f>
        <v>0</v>
      </c>
      <c r="N4" s="3">
        <f>VLOOKUP($M$2&amp;LOWER($K$4)&amp;N$3,mcc_simpson_by_group_v_simpson_!$A:$V,2,FALSE)</f>
        <v>0</v>
      </c>
      <c r="O4" s="3">
        <f>VLOOKUP($M$2&amp;LOWER($K$4)&amp;O$3,mcc_simpson_by_group_v_simpson_!$A:$V,2,FALSE)</f>
        <v>0.40696730741738502</v>
      </c>
      <c r="P4" s="3">
        <f>VLOOKUP($P$2&amp;LOWER($K$4)&amp;P$3,mcc_simpson_by_group_v_simpson_!$A:$V,2,FALSE)</f>
        <v>0</v>
      </c>
      <c r="Q4" s="3">
        <f>VLOOKUP($P$2&amp;LOWER($K$4)&amp;Q$3,mcc_simpson_by_group_v_simpson_!$A:$V,2,FALSE)</f>
        <v>0</v>
      </c>
    </row>
    <row r="5" spans="1:17" x14ac:dyDescent="0.25">
      <c r="A5" s="1" t="s">
        <v>44</v>
      </c>
      <c r="B5" s="1" t="s">
        <v>27</v>
      </c>
      <c r="K5" s="2"/>
      <c r="L5" t="s">
        <v>1</v>
      </c>
      <c r="M5" s="3">
        <f>VLOOKUP($M$2&amp;LOWER($K$4)&amp;M$3,mcc_simpson_by_group_v_simpson_!$A:$V,3,FALSE)</f>
        <v>0.72885679343341503</v>
      </c>
      <c r="N5" s="3">
        <f>VLOOKUP($M$2&amp;LOWER($K$4)&amp;N$3,mcc_simpson_by_group_v_simpson_!$A:$V,3,FALSE)</f>
        <v>0.75970190776147395</v>
      </c>
      <c r="O5" s="3">
        <f>VLOOKUP($M$2&amp;LOWER($K$4)&amp;O$3,mcc_simpson_by_group_v_simpson_!$A:$V,3,FALSE)</f>
        <v>0.68730447611192802</v>
      </c>
      <c r="P5" s="3">
        <f>VLOOKUP($P$2&amp;LOWER($K$4)&amp;P$3,mcc_simpson_by_group_v_simpson_!$A:$V,3,FALSE)</f>
        <v>0.325857611890851</v>
      </c>
      <c r="Q5" s="3">
        <f>VLOOKUP($P$2&amp;LOWER($K$4)&amp;Q$3,mcc_simpson_by_group_v_simpson_!$A:$V,3,FALSE)</f>
        <v>0.211989657604919</v>
      </c>
    </row>
    <row r="6" spans="1:17" x14ac:dyDescent="0.25">
      <c r="A6" s="1" t="s">
        <v>65</v>
      </c>
      <c r="B6" s="1" t="s">
        <v>50</v>
      </c>
      <c r="K6" s="2"/>
      <c r="L6" t="s">
        <v>2</v>
      </c>
      <c r="M6" s="3">
        <f>VLOOKUP($M$2&amp;LOWER($K$4)&amp;M$3,mcc_simpson_by_group_v_simpson_!$A:$V,4,FALSE)</f>
        <v>0.76400595726644105</v>
      </c>
      <c r="N6" s="3">
        <f>VLOOKUP($M$2&amp;LOWER($K$4)&amp;N$3,mcc_simpson_by_group_v_simpson_!$A:$V,4,FALSE)</f>
        <v>0.74014477461203398</v>
      </c>
      <c r="O6" s="3">
        <f>VLOOKUP($M$2&amp;LOWER($K$4)&amp;O$3,mcc_simpson_by_group_v_simpson_!$A:$V,4,FALSE)</f>
        <v>0.741923255537003</v>
      </c>
      <c r="P6" s="3">
        <f>VLOOKUP($P$2&amp;LOWER($K$4)&amp;P$3,mcc_simpson_by_group_v_simpson_!$A:$V,4,FALSE)</f>
        <v>0.59799493318139696</v>
      </c>
      <c r="Q6" s="3">
        <f>VLOOKUP($P$2&amp;LOWER($K$4)&amp;Q$3,mcc_simpson_by_group_v_simpson_!$A:$V,4,FALSE)</f>
        <v>0.492565588071955</v>
      </c>
    </row>
    <row r="7" spans="1:17" x14ac:dyDescent="0.25">
      <c r="A7" s="1" t="s">
        <v>59</v>
      </c>
      <c r="B7" s="1" t="s">
        <v>50</v>
      </c>
      <c r="K7" s="2"/>
      <c r="L7" t="s">
        <v>3</v>
      </c>
      <c r="M7" s="3">
        <f>VLOOKUP($M$2&amp;LOWER($K$4)&amp;M$3,mcc_simpson_by_group_v_simpson_!$A:$V,5,FALSE)</f>
        <v>0.458529288938749</v>
      </c>
      <c r="N7" s="3">
        <f>VLOOKUP($M$2&amp;LOWER($K$4)&amp;N$3,mcc_simpson_by_group_v_simpson_!$A:$V,5,FALSE)</f>
        <v>0.65300674062538799</v>
      </c>
      <c r="O7" s="3">
        <f>VLOOKUP($M$2&amp;LOWER($K$4)&amp;O$3,mcc_simpson_by_group_v_simpson_!$A:$V,5,FALSE)</f>
        <v>0</v>
      </c>
      <c r="P7" s="3">
        <f>VLOOKUP($P$2&amp;LOWER($K$4)&amp;P$3,mcc_simpson_by_group_v_simpson_!$A:$V,5,FALSE)</f>
        <v>0.21382123072666301</v>
      </c>
      <c r="Q7" s="3">
        <f>VLOOKUP($P$2&amp;LOWER($K$4)&amp;Q$3,mcc_simpson_by_group_v_simpson_!$A:$V,5,FALSE)</f>
        <v>0</v>
      </c>
    </row>
    <row r="8" spans="1:17" x14ac:dyDescent="0.25">
      <c r="K8" s="2"/>
      <c r="L8" t="s">
        <v>4</v>
      </c>
      <c r="M8" s="3">
        <f>VLOOKUP($M$2&amp;LOWER($K$4)&amp;M$3,mcc_simpson_by_group_v_simpson_!$A:$V,6,FALSE)</f>
        <v>0</v>
      </c>
      <c r="N8" s="3">
        <f>VLOOKUP($M$2&amp;LOWER($K$4)&amp;N$3,mcc_simpson_by_group_v_simpson_!$A:$V,6,FALSE)</f>
        <v>0</v>
      </c>
      <c r="O8" s="3">
        <f>VLOOKUP($M$2&amp;LOWER($K$4)&amp;O$3,mcc_simpson_by_group_v_simpson_!$A:$V,6,FALSE)</f>
        <v>0</v>
      </c>
      <c r="P8" s="3">
        <f>VLOOKUP($P$2&amp;LOWER($K$4)&amp;P$3,mcc_simpson_by_group_v_simpson_!$A:$V,6,FALSE)</f>
        <v>0.499059265394243</v>
      </c>
      <c r="Q8" s="3">
        <f>VLOOKUP($P$2&amp;LOWER($K$4)&amp;Q$3,mcc_simpson_by_group_v_simpson_!$A:$V,6,FALSE)</f>
        <v>0.28559066725590998</v>
      </c>
    </row>
    <row r="9" spans="1:17" x14ac:dyDescent="0.25">
      <c r="K9" s="2"/>
      <c r="L9" t="s">
        <v>5</v>
      </c>
      <c r="M9" s="3">
        <f>VLOOKUP($M$2&amp;LOWER($K$4)&amp;M$3,mcc_simpson_by_group_v_simpson_!$A:$V,7,FALSE)</f>
        <v>0.96762813579580598</v>
      </c>
      <c r="N9" s="3">
        <f>VLOOKUP($M$2&amp;LOWER($K$4)&amp;N$3,mcc_simpson_by_group_v_simpson_!$A:$V,7,FALSE)</f>
        <v>0</v>
      </c>
      <c r="O9" s="3">
        <f>VLOOKUP($M$2&amp;LOWER($K$4)&amp;O$3,mcc_simpson_by_group_v_simpson_!$A:$V,7,FALSE)</f>
        <v>0</v>
      </c>
      <c r="P9" s="3">
        <f>VLOOKUP($P$2&amp;LOWER($K$4)&amp;P$3,mcc_simpson_by_group_v_simpson_!$A:$V,7,FALSE)</f>
        <v>0.25150065161081098</v>
      </c>
      <c r="Q9" s="3">
        <f>VLOOKUP($P$2&amp;LOWER($K$4)&amp;Q$3,mcc_simpson_by_group_v_simpson_!$A:$V,7,FALSE)</f>
        <v>0</v>
      </c>
    </row>
    <row r="10" spans="1:17" x14ac:dyDescent="0.25">
      <c r="K10" s="2"/>
      <c r="L10" t="s">
        <v>6</v>
      </c>
      <c r="M10" s="3">
        <f>VLOOKUP($M$2&amp;LOWER($K$4)&amp;M$3,mcc_simpson_by_group_v_simpson_!$A:$V,8,FALSE)</f>
        <v>0</v>
      </c>
      <c r="N10" s="3">
        <f>VLOOKUP($M$2&amp;LOWER($K$4)&amp;N$3,mcc_simpson_by_group_v_simpson_!$A:$V,8,FALSE)</f>
        <v>0</v>
      </c>
      <c r="O10" s="3">
        <f>VLOOKUP($M$2&amp;LOWER($K$4)&amp;O$3,mcc_simpson_by_group_v_simpson_!$A:$V,8,FALSE)</f>
        <v>0</v>
      </c>
      <c r="P10" s="3">
        <f>VLOOKUP($P$2&amp;LOWER($K$4)&amp;P$3,mcc_simpson_by_group_v_simpson_!$A:$V,8,FALSE)</f>
        <v>0</v>
      </c>
      <c r="Q10" s="3">
        <f>VLOOKUP($P$2&amp;LOWER($K$4)&amp;Q$3,mcc_simpson_by_group_v_simpson_!$A:$V,8,FALSE)</f>
        <v>0.24653828370560801</v>
      </c>
    </row>
    <row r="11" spans="1:17" x14ac:dyDescent="0.25">
      <c r="K11" s="2"/>
      <c r="L11" t="s">
        <v>7</v>
      </c>
      <c r="M11" s="3">
        <f>VLOOKUP($M$2&amp;LOWER($K$4)&amp;M$3,mcc_simpson_by_group_v_simpson_!$A:$V,9,FALSE)</f>
        <v>0.93605236316121998</v>
      </c>
      <c r="N11" s="3">
        <f>VLOOKUP($M$2&amp;LOWER($K$4)&amp;N$3,mcc_simpson_by_group_v_simpson_!$A:$V,9,FALSE)</f>
        <v>0.93088235294117605</v>
      </c>
      <c r="O11" s="3">
        <f>VLOOKUP($M$2&amp;LOWER($K$4)&amp;O$3,mcc_simpson_by_group_v_simpson_!$A:$V,9,FALSE)</f>
        <v>0.86326840908793101</v>
      </c>
      <c r="P11" s="3">
        <f>VLOOKUP($P$2&amp;LOWER($K$4)&amp;P$3,mcc_simpson_by_group_v_simpson_!$A:$V,9,FALSE)</f>
        <v>0.25989182399564398</v>
      </c>
      <c r="Q11" s="3">
        <f>VLOOKUP($P$2&amp;LOWER($K$4)&amp;Q$3,mcc_simpson_by_group_v_simpson_!$A:$V,9,FALSE)</f>
        <v>0.40637480079188698</v>
      </c>
    </row>
    <row r="12" spans="1:17" x14ac:dyDescent="0.25">
      <c r="K12" s="2"/>
      <c r="L12" t="s">
        <v>8</v>
      </c>
      <c r="M12" s="3">
        <f>VLOOKUP($M$2&amp;LOWER($K$4)&amp;M$3,mcc_simpson_by_group_v_simpson_!$A:$V,10,FALSE)</f>
        <v>0</v>
      </c>
      <c r="N12" s="3">
        <f>VLOOKUP($M$2&amp;LOWER($K$4)&amp;N$3,mcc_simpson_by_group_v_simpson_!$A:$V,10,FALSE)</f>
        <v>0.53365547285512005</v>
      </c>
      <c r="O12" s="3">
        <f>VLOOKUP($M$2&amp;LOWER($K$4)&amp;O$3,mcc_simpson_by_group_v_simpson_!$A:$V,10,FALSE)</f>
        <v>0.67239454782916697</v>
      </c>
      <c r="P12" s="3">
        <f>VLOOKUP($P$2&amp;LOWER($K$4)&amp;P$3,mcc_simpson_by_group_v_simpson_!$A:$V,10,FALSE)</f>
        <v>0.35183388544732702</v>
      </c>
      <c r="Q12" s="3">
        <f>VLOOKUP($P$2&amp;LOWER($K$4)&amp;Q$3,mcc_simpson_by_group_v_simpson_!$A:$V,10,FALSE)</f>
        <v>0.21592738772033601</v>
      </c>
    </row>
    <row r="13" spans="1:17" x14ac:dyDescent="0.25">
      <c r="K13" s="2"/>
      <c r="L13" t="s">
        <v>9</v>
      </c>
      <c r="M13" s="3">
        <f>VLOOKUP($M$2&amp;LOWER($K$4)&amp;M$3,mcc_simpson_by_group_v_simpson_!$A:$V,11,FALSE)</f>
        <v>0.92250350198086895</v>
      </c>
      <c r="N13" s="3">
        <f>VLOOKUP($M$2&amp;LOWER($K$4)&amp;N$3,mcc_simpson_by_group_v_simpson_!$A:$V,11,FALSE)</f>
        <v>0.92397476246051202</v>
      </c>
      <c r="O13" s="3">
        <f>VLOOKUP($M$2&amp;LOWER($K$4)&amp;O$3,mcc_simpson_by_group_v_simpson_!$A:$V,11,FALSE)</f>
        <v>0.86170234891998898</v>
      </c>
      <c r="P13" s="3">
        <f>VLOOKUP($P$2&amp;LOWER($K$4)&amp;P$3,mcc_simpson_by_group_v_simpson_!$A:$V,11,FALSE)</f>
        <v>0.60073069472281904</v>
      </c>
      <c r="Q13" s="3">
        <f>VLOOKUP($P$2&amp;LOWER($K$4)&amp;Q$3,mcc_simpson_by_group_v_simpson_!$A:$V,11,FALSE)</f>
        <v>0.64964879029619105</v>
      </c>
    </row>
    <row r="14" spans="1:17" x14ac:dyDescent="0.25">
      <c r="K14" s="2"/>
      <c r="L14" t="s">
        <v>10</v>
      </c>
      <c r="M14" s="3">
        <f>VLOOKUP($M$2&amp;LOWER($K$4)&amp;M$3,mcc_simpson_by_group_v_simpson_!$A:$V,12,FALSE)</f>
        <v>0.61563460372364198</v>
      </c>
      <c r="N14" s="3">
        <f>VLOOKUP($M$2&amp;LOWER($K$4)&amp;N$3,mcc_simpson_by_group_v_simpson_!$A:$V,12,FALSE)</f>
        <v>0</v>
      </c>
      <c r="O14" s="3">
        <f>VLOOKUP($M$2&amp;LOWER($K$4)&amp;O$3,mcc_simpson_by_group_v_simpson_!$A:$V,12,FALSE)</f>
        <v>0</v>
      </c>
      <c r="P14" s="3">
        <f>VLOOKUP($P$2&amp;LOWER($K$4)&amp;P$3,mcc_simpson_by_group_v_simpson_!$A:$V,12,FALSE)</f>
        <v>0</v>
      </c>
      <c r="Q14" s="3">
        <f>VLOOKUP($P$2&amp;LOWER($K$4)&amp;Q$3,mcc_simpson_by_group_v_simpson_!$A:$V,12,FALSE)</f>
        <v>0</v>
      </c>
    </row>
    <row r="15" spans="1:17" x14ac:dyDescent="0.25">
      <c r="K15" s="2"/>
      <c r="L15" t="s">
        <v>11</v>
      </c>
      <c r="M15" s="3">
        <f>VLOOKUP($M$2&amp;LOWER($K$4)&amp;M$3,mcc_simpson_by_group_v_simpson_!$A:$V,13,FALSE)</f>
        <v>0</v>
      </c>
      <c r="N15" s="3">
        <f>VLOOKUP($M$2&amp;LOWER($K$4)&amp;N$3,mcc_simpson_by_group_v_simpson_!$A:$V,13,FALSE)</f>
        <v>0</v>
      </c>
      <c r="O15" s="3">
        <f>VLOOKUP($M$2&amp;LOWER($K$4)&amp;O$3,mcc_simpson_by_group_v_simpson_!$A:$V,13,FALSE)</f>
        <v>0</v>
      </c>
      <c r="P15" s="3">
        <f>VLOOKUP($P$2&amp;LOWER($K$4)&amp;P$3,mcc_simpson_by_group_v_simpson_!$A:$V,13,FALSE)</f>
        <v>0</v>
      </c>
      <c r="Q15" s="3">
        <f>VLOOKUP($P$2&amp;LOWER($K$4)&amp;Q$3,mcc_simpson_by_group_v_simpson_!$A:$V,13,FALSE)</f>
        <v>0.19936609667280999</v>
      </c>
    </row>
    <row r="16" spans="1:17" x14ac:dyDescent="0.25">
      <c r="K16" s="2"/>
      <c r="L16" t="s">
        <v>12</v>
      </c>
      <c r="M16" s="3">
        <f>VLOOKUP($M$2&amp;LOWER($K$4)&amp;M$3,mcc_simpson_by_group_v_simpson_!$A:$V,14,FALSE)</f>
        <v>0.141993162310903</v>
      </c>
      <c r="N16" s="3">
        <f>VLOOKUP($M$2&amp;LOWER($K$4)&amp;N$3,mcc_simpson_by_group_v_simpson_!$A:$V,14,FALSE)</f>
        <v>0.31992703131973299</v>
      </c>
      <c r="O16" s="3">
        <f>VLOOKUP($M$2&amp;LOWER($K$4)&amp;O$3,mcc_simpson_by_group_v_simpson_!$A:$V,14,FALSE)</f>
        <v>0.12772122612772699</v>
      </c>
      <c r="P16" s="3">
        <f>VLOOKUP($P$2&amp;LOWER($K$4)&amp;P$3,mcc_simpson_by_group_v_simpson_!$A:$V,14,FALSE)</f>
        <v>0.148287454305949</v>
      </c>
      <c r="Q16" s="3">
        <f>VLOOKUP($P$2&amp;LOWER($K$4)&amp;Q$3,mcc_simpson_by_group_v_simpson_!$A:$V,14,FALSE)</f>
        <v>0.27083530440963699</v>
      </c>
    </row>
    <row r="17" spans="11:17" x14ac:dyDescent="0.25">
      <c r="K17" s="2"/>
      <c r="L17" t="s">
        <v>13</v>
      </c>
      <c r="M17" s="3">
        <f>VLOOKUP($M$2&amp;LOWER($K$4)&amp;M$3,mcc_simpson_by_group_v_simpson_!$A:$V,15,FALSE)</f>
        <v>0.88948060031814002</v>
      </c>
      <c r="N17" s="3">
        <f>VLOOKUP($M$2&amp;LOWER($K$4)&amp;N$3,mcc_simpson_by_group_v_simpson_!$A:$V,15,FALSE)</f>
        <v>0.91429561925771097</v>
      </c>
      <c r="O17" s="3">
        <f>VLOOKUP($M$2&amp;LOWER($K$4)&amp;O$3,mcc_simpson_by_group_v_simpson_!$A:$V,15,FALSE)</f>
        <v>0.80426663815018296</v>
      </c>
      <c r="P17" s="3">
        <f>VLOOKUP($P$2&amp;LOWER($K$4)&amp;P$3,mcc_simpson_by_group_v_simpson_!$A:$V,15,FALSE)</f>
        <v>0.48960924215444102</v>
      </c>
      <c r="Q17" s="3">
        <f>VLOOKUP($P$2&amp;LOWER($K$4)&amp;Q$3,mcc_simpson_by_group_v_simpson_!$A:$V,15,FALSE)</f>
        <v>8.2430756123054394E-2</v>
      </c>
    </row>
    <row r="18" spans="11:17" x14ac:dyDescent="0.25">
      <c r="K18" s="2"/>
      <c r="L18" t="s">
        <v>14</v>
      </c>
      <c r="M18" s="3">
        <f>VLOOKUP($M$2&amp;LOWER($K$4)&amp;M$3,mcc_simpson_by_group_v_simpson_!$A:$V,16,FALSE)</f>
        <v>0</v>
      </c>
      <c r="N18" s="3">
        <f>VLOOKUP($M$2&amp;LOWER($K$4)&amp;N$3,mcc_simpson_by_group_v_simpson_!$A:$V,16,FALSE)</f>
        <v>0.99999999999996803</v>
      </c>
      <c r="O18" s="3">
        <f>VLOOKUP($M$2&amp;LOWER($K$4)&amp;O$3,mcc_simpson_by_group_v_simpson_!$A:$V,16,FALSE)</f>
        <v>0.59308692445718303</v>
      </c>
      <c r="P18" s="3">
        <f>VLOOKUP($P$2&amp;LOWER($K$4)&amp;P$3,mcc_simpson_by_group_v_simpson_!$A:$V,16,FALSE)</f>
        <v>0.61704146265414295</v>
      </c>
      <c r="Q18" s="3">
        <f>VLOOKUP($P$2&amp;LOWER($K$4)&amp;Q$3,mcc_simpson_by_group_v_simpson_!$A:$V,16,FALSE)</f>
        <v>0.446091351333192</v>
      </c>
    </row>
    <row r="19" spans="11:17" x14ac:dyDescent="0.25">
      <c r="K19" s="2"/>
      <c r="L19" t="s">
        <v>15</v>
      </c>
      <c r="M19" s="3">
        <f>VLOOKUP($M$2&amp;LOWER($K$4)&amp;M$3,mcc_simpson_by_group_v_simpson_!$A:$V,17,FALSE)</f>
        <v>0.35133285508267098</v>
      </c>
      <c r="N19" s="3">
        <f>VLOOKUP($M$2&amp;LOWER($K$4)&amp;N$3,mcc_simpson_by_group_v_simpson_!$A:$V,17,FALSE)</f>
        <v>0.499059265394243</v>
      </c>
      <c r="O19" s="3">
        <f>VLOOKUP($M$2&amp;LOWER($K$4)&amp;O$3,mcc_simpson_by_group_v_simpson_!$A:$V,17,FALSE)</f>
        <v>0.61005916977802599</v>
      </c>
      <c r="P19" s="3">
        <f>VLOOKUP($P$2&amp;LOWER($K$4)&amp;P$3,mcc_simpson_by_group_v_simpson_!$A:$V,17,FALSE)</f>
        <v>0</v>
      </c>
      <c r="Q19" s="3">
        <f>VLOOKUP($P$2&amp;LOWER($K$4)&amp;Q$3,mcc_simpson_by_group_v_simpson_!$A:$V,17,FALSE)</f>
        <v>0</v>
      </c>
    </row>
    <row r="20" spans="11:17" x14ac:dyDescent="0.25">
      <c r="K20" s="2"/>
      <c r="L20" t="s">
        <v>16</v>
      </c>
      <c r="M20" s="3">
        <f>VLOOKUP($M$2&amp;LOWER($K$4)&amp;M$3,mcc_simpson_by_group_v_simpson_!$A:$V,18,FALSE)</f>
        <v>0.95555041119643902</v>
      </c>
      <c r="N20" s="3">
        <f>VLOOKUP($M$2&amp;LOWER($K$4)&amp;N$3,mcc_simpson_by_group_v_simpson_!$A:$V,18,FALSE)</f>
        <v>0</v>
      </c>
      <c r="O20" s="3">
        <f>VLOOKUP($M$2&amp;LOWER($K$4)&amp;O$3,mcc_simpson_by_group_v_simpson_!$A:$V,18,FALSE)</f>
        <v>0.91851440098994397</v>
      </c>
      <c r="P20" s="3">
        <f>VLOOKUP($P$2&amp;LOWER($K$4)&amp;P$3,mcc_simpson_by_group_v_simpson_!$A:$V,18,FALSE)</f>
        <v>0.72192238995204805</v>
      </c>
      <c r="Q20" s="3">
        <f>VLOOKUP($P$2&amp;LOWER($K$4)&amp;Q$3,mcc_simpson_by_group_v_simpson_!$A:$V,18,FALSE)</f>
        <v>0.67761234834757</v>
      </c>
    </row>
    <row r="21" spans="11:17" x14ac:dyDescent="0.25">
      <c r="K21" s="2"/>
      <c r="L21" t="s">
        <v>17</v>
      </c>
      <c r="M21" s="3">
        <f>VLOOKUP($M$2&amp;LOWER($K$4)&amp;M$3,mcc_simpson_by_group_v_simpson_!$A:$V,19,FALSE)</f>
        <v>0</v>
      </c>
      <c r="N21" s="3">
        <f>VLOOKUP($M$2&amp;LOWER($K$4)&amp;N$3,mcc_simpson_by_group_v_simpson_!$A:$V,19,FALSE)</f>
        <v>0</v>
      </c>
      <c r="O21" s="3">
        <f>VLOOKUP($M$2&amp;LOWER($K$4)&amp;O$3,mcc_simpson_by_group_v_simpson_!$A:$V,19,FALSE)</f>
        <v>0</v>
      </c>
      <c r="P21" s="3">
        <f>VLOOKUP($P$2&amp;LOWER($K$4)&amp;P$3,mcc_simpson_by_group_v_simpson_!$A:$V,19,FALSE)</f>
        <v>0.328497954164651</v>
      </c>
      <c r="Q21" s="3">
        <f>VLOOKUP($P$2&amp;LOWER($K$4)&amp;Q$3,mcc_simpson_by_group_v_simpson_!$A:$V,19,FALSE)</f>
        <v>0</v>
      </c>
    </row>
    <row r="22" spans="11:17" x14ac:dyDescent="0.25">
      <c r="K22" s="2"/>
      <c r="L22" t="s">
        <v>18</v>
      </c>
      <c r="M22" s="3">
        <f>VLOOKUP($M$2&amp;LOWER($K$4)&amp;M$3,mcc_simpson_by_group_v_simpson_!$A:$V,20,FALSE)</f>
        <v>0</v>
      </c>
      <c r="N22" s="3">
        <f>VLOOKUP($M$2&amp;LOWER($K$4)&amp;N$3,mcc_simpson_by_group_v_simpson_!$A:$V,20,FALSE)</f>
        <v>0</v>
      </c>
      <c r="O22" s="3">
        <f>VLOOKUP($M$2&amp;LOWER($K$4)&amp;O$3,mcc_simpson_by_group_v_simpson_!$A:$V,20,FALSE)</f>
        <v>0</v>
      </c>
      <c r="P22" s="3">
        <f>VLOOKUP($P$2&amp;LOWER($K$4)&amp;P$3,mcc_simpson_by_group_v_simpson_!$A:$V,20,FALSE)</f>
        <v>0.35133285508267098</v>
      </c>
      <c r="Q22" s="3">
        <f>VLOOKUP($P$2&amp;LOWER($K$4)&amp;Q$3,mcc_simpson_by_group_v_simpson_!$A:$V,20,FALSE)</f>
        <v>0.35133285508267098</v>
      </c>
    </row>
    <row r="23" spans="11:17" x14ac:dyDescent="0.25">
      <c r="K23" s="2"/>
      <c r="L23" t="s">
        <v>19</v>
      </c>
      <c r="M23" s="3">
        <f>VLOOKUP($M$2&amp;LOWER($K$4)&amp;M$3,mcc_simpson_by_group_v_simpson_!$A:$V,21,FALSE)</f>
        <v>0</v>
      </c>
      <c r="N23" s="3">
        <f>VLOOKUP($M$2&amp;LOWER($K$4)&amp;N$3,mcc_simpson_by_group_v_simpson_!$A:$V,21,FALSE)</f>
        <v>0.24622641509432699</v>
      </c>
      <c r="O23" s="3">
        <f>VLOOKUP($M$2&amp;LOWER($K$4)&amp;O$3,mcc_simpson_by_group_v_simpson_!$A:$V,21,FALSE)</f>
        <v>0</v>
      </c>
      <c r="P23" s="3">
        <f>VLOOKUP($P$2&amp;LOWER($K$4)&amp;P$3,mcc_simpson_by_group_v_simpson_!$A:$V,21,FALSE)</f>
        <v>0</v>
      </c>
      <c r="Q23" s="3">
        <f>VLOOKUP($P$2&amp;LOWER($K$4)&amp;Q$3,mcc_simpson_by_group_v_simpson_!$A:$V,21,FALSE)</f>
        <v>0</v>
      </c>
    </row>
    <row r="24" spans="11:17" x14ac:dyDescent="0.25">
      <c r="K24" s="2"/>
      <c r="L24" t="s">
        <v>20</v>
      </c>
      <c r="M24" s="3">
        <f>VLOOKUP($M$2&amp;LOWER($K$4)&amp;M$3,mcc_simpson_by_group_v_simpson_!$A:$V,22,FALSE)</f>
        <v>0.56190028843267403</v>
      </c>
      <c r="N24" s="3">
        <f>VLOOKUP($M$2&amp;LOWER($K$4)&amp;N$3,mcc_simpson_by_group_v_simpson_!$A:$V,22,FALSE)</f>
        <v>0.58663154507736204</v>
      </c>
      <c r="O24" s="3">
        <f>VLOOKUP($M$2&amp;LOWER($K$4)&amp;O$3,mcc_simpson_by_group_v_simpson_!$A:$V,22,FALSE)</f>
        <v>0.75498582004154402</v>
      </c>
      <c r="P24" s="3">
        <f>VLOOKUP($P$2&amp;LOWER($K$4)&amp;P$3,mcc_simpson_by_group_v_simpson_!$A:$V,22,FALSE)</f>
        <v>0.69394293488171799</v>
      </c>
      <c r="Q24" s="3">
        <f>VLOOKUP($P$2&amp;LOWER($K$4)&amp;Q$3,mcc_simpson_by_group_v_simpson_!$A:$V,22,FALSE)</f>
        <v>0.64743020887172997</v>
      </c>
    </row>
    <row r="25" spans="11:17" x14ac:dyDescent="0.25">
      <c r="K25" s="2" t="s">
        <v>98</v>
      </c>
      <c r="L25" t="s">
        <v>0</v>
      </c>
      <c r="M25" s="3">
        <f>VLOOKUP($M$2&amp;LOWER($K$25)&amp;M$3,mcc_simpson_by_group_v_simpson_!$A:$V,2,FALSE)</f>
        <v>0</v>
      </c>
      <c r="N25" s="3">
        <f>VLOOKUP($M$2&amp;LOWER($K$25)&amp;N$3,mcc_simpson_by_group_v_simpson_!$A:$V,2,FALSE)</f>
        <v>0</v>
      </c>
      <c r="O25" s="3">
        <f>VLOOKUP($M$2&amp;LOWER($K$25)&amp;O$3,mcc_simpson_by_group_v_simpson_!$A:$V,2,FALSE)</f>
        <v>-5.4235568542089101E-2</v>
      </c>
      <c r="P25" s="3">
        <f>VLOOKUP($P$2&amp;LOWER($K$25)&amp;P$3,mcc_simpson_by_group_v_simpson_!$A:$V,2,FALSE)</f>
        <v>0</v>
      </c>
      <c r="Q25" s="3">
        <f>VLOOKUP($P$2&amp;LOWER($K$25)&amp;Q$3,mcc_simpson_by_group_v_simpson_!$A:$V,2,FALSE)</f>
        <v>0</v>
      </c>
    </row>
    <row r="26" spans="11:17" x14ac:dyDescent="0.25">
      <c r="K26" s="2"/>
      <c r="L26" t="s">
        <v>1</v>
      </c>
      <c r="M26" s="3">
        <f>VLOOKUP($M$2&amp;LOWER($K$25)&amp;M$3,mcc_simpson_by_group_v_simpson_!$A:$V,3,FALSE)</f>
        <v>0.62006652348389402</v>
      </c>
      <c r="N26" s="3">
        <f>VLOOKUP($M$2&amp;LOWER($K$25)&amp;N$3,mcc_simpson_by_group_v_simpson_!$A:$V,3,FALSE)</f>
        <v>0.588529519288436</v>
      </c>
      <c r="O26" s="3">
        <f>VLOOKUP($M$2&amp;LOWER($K$25)&amp;O$3,mcc_simpson_by_group_v_simpson_!$A:$V,3,FALSE)</f>
        <v>0.62862383647488196</v>
      </c>
      <c r="P26" s="3">
        <f>VLOOKUP($P$2&amp;LOWER($K$25)&amp;P$3,mcc_simpson_by_group_v_simpson_!$A:$V,3,FALSE)</f>
        <v>0.33976112671280601</v>
      </c>
      <c r="Q26" s="3">
        <f>VLOOKUP($P$2&amp;LOWER($K$25)&amp;Q$3,mcc_simpson_by_group_v_simpson_!$A:$V,3,FALSE)</f>
        <v>0.119058604994944</v>
      </c>
    </row>
    <row r="27" spans="11:17" x14ac:dyDescent="0.25">
      <c r="K27" s="2"/>
      <c r="L27" t="s">
        <v>2</v>
      </c>
      <c r="M27" s="3">
        <f>VLOOKUP($M$2&amp;LOWER($K$25)&amp;M$3,mcc_simpson_by_group_v_simpson_!$A:$V,4,FALSE)</f>
        <v>0.27735009811200201</v>
      </c>
      <c r="N27" s="3">
        <f>VLOOKUP($M$2&amp;LOWER($K$25)&amp;N$3,mcc_simpson_by_group_v_simpson_!$A:$V,4,FALSE)</f>
        <v>0.26537244621658501</v>
      </c>
      <c r="O27" s="3">
        <f>VLOOKUP($M$2&amp;LOWER($K$25)&amp;O$3,mcc_simpson_by_group_v_simpson_!$A:$V,4,FALSE)</f>
        <v>0.27726870409758902</v>
      </c>
      <c r="P27" s="3">
        <f>VLOOKUP($P$2&amp;LOWER($K$25)&amp;P$3,mcc_simpson_by_group_v_simpson_!$A:$V,4,FALSE)</f>
        <v>0.27735009811200201</v>
      </c>
      <c r="Q27" s="3">
        <f>VLOOKUP($P$2&amp;LOWER($K$25)&amp;Q$3,mcc_simpson_by_group_v_simpson_!$A:$V,4,FALSE)</f>
        <v>0.186989398001464</v>
      </c>
    </row>
    <row r="28" spans="11:17" x14ac:dyDescent="0.25">
      <c r="K28" s="2"/>
      <c r="L28" t="s">
        <v>7</v>
      </c>
      <c r="M28" s="3">
        <f>VLOOKUP($M$2&amp;LOWER($K$25)&amp;M$3,mcc_simpson_by_group_v_simpson_!$A:$V,9,FALSE)</f>
        <v>0.80719290130568</v>
      </c>
      <c r="N28" s="3">
        <f>VLOOKUP($M$2&amp;LOWER($K$25)&amp;N$3,mcc_simpson_by_group_v_simpson_!$A:$V,9,FALSE)</f>
        <v>0.72709923664107401</v>
      </c>
      <c r="O28" s="3">
        <f>VLOOKUP($M$2&amp;LOWER($K$25)&amp;O$3,mcc_simpson_by_group_v_simpson_!$A:$V,9,FALSE)</f>
        <v>0.61266912722750899</v>
      </c>
      <c r="P28" s="3">
        <f>VLOOKUP($P$2&amp;LOWER($K$25)&amp;P$3,mcc_simpson_by_group_v_simpson_!$A:$V,9,FALSE)</f>
        <v>0.18993429409936999</v>
      </c>
      <c r="Q28" s="3">
        <f>VLOOKUP($P$2&amp;LOWER($K$25)&amp;Q$3,mcc_simpson_by_group_v_simpson_!$A:$V,9,FALSE)</f>
        <v>0.154672056222422</v>
      </c>
    </row>
    <row r="29" spans="11:17" x14ac:dyDescent="0.25">
      <c r="K29" s="2"/>
      <c r="L29" t="s">
        <v>8</v>
      </c>
      <c r="M29" s="3">
        <f>VLOOKUP($M$2&amp;LOWER($K$25)&amp;M$3,mcc_simpson_by_group_v_simpson_!$A:$V,10,FALSE)</f>
        <v>0</v>
      </c>
      <c r="N29" s="3">
        <f>VLOOKUP($M$2&amp;LOWER($K$25)&amp;N$3,mcc_simpson_by_group_v_simpson_!$A:$V,10,FALSE)</f>
        <v>0.495996434063604</v>
      </c>
      <c r="O29" s="3">
        <f>VLOOKUP($M$2&amp;LOWER($K$25)&amp;O$3,mcc_simpson_by_group_v_simpson_!$A:$V,10,FALSE)</f>
        <v>0.51493621073901996</v>
      </c>
      <c r="P29" s="3">
        <f>VLOOKUP($P$2&amp;LOWER($K$25)&amp;P$3,mcc_simpson_by_group_v_simpson_!$A:$V,10,FALSE)</f>
        <v>0.57794333587806102</v>
      </c>
      <c r="Q29" s="3">
        <f>VLOOKUP($P$2&amp;LOWER($K$25)&amp;Q$3,mcc_simpson_by_group_v_simpson_!$A:$V,10,FALSE)</f>
        <v>6.5796625930733099E-2</v>
      </c>
    </row>
    <row r="30" spans="11:17" x14ac:dyDescent="0.25">
      <c r="K30" s="2"/>
      <c r="L30" t="s">
        <v>12</v>
      </c>
      <c r="M30" s="3">
        <f>VLOOKUP($M$2&amp;LOWER($K$25)&amp;M$3,mcc_simpson_by_group_v_simpson_!$A:$V,14,FALSE)</f>
        <v>-3.8329089686222499E-2</v>
      </c>
      <c r="N30" s="3">
        <f>VLOOKUP($M$2&amp;LOWER($K$25)&amp;N$3,mcc_simpson_by_group_v_simpson_!$A:$V,14,FALSE)</f>
        <v>6.10904408997602E-2</v>
      </c>
      <c r="O30" s="3">
        <f>VLOOKUP($M$2&amp;LOWER($K$25)&amp;O$3,mcc_simpson_by_group_v_simpson_!$A:$V,14,FALSE)</f>
        <v>0</v>
      </c>
      <c r="P30" s="3">
        <f>VLOOKUP($P$2&amp;LOWER($K$25)&amp;P$3,mcc_simpson_by_group_v_simpson_!$A:$V,14,FALSE)</f>
        <v>6.1508540498545802E-2</v>
      </c>
      <c r="Q30" s="3">
        <f>VLOOKUP($P$2&amp;LOWER($K$25)&amp;Q$3,mcc_simpson_by_group_v_simpson_!$A:$V,14,FALSE)</f>
        <v>0.28277871367018198</v>
      </c>
    </row>
    <row r="31" spans="11:17" x14ac:dyDescent="0.25">
      <c r="K31" s="2"/>
      <c r="L31" t="s">
        <v>16</v>
      </c>
      <c r="M31" s="3">
        <f>VLOOKUP($M$2&amp;LOWER($K$25)&amp;M$3,mcc_simpson_by_group_v_simpson_!$A:$V,18,FALSE)</f>
        <v>0.83346055008586895</v>
      </c>
      <c r="N31" s="3">
        <f>VLOOKUP($M$2&amp;LOWER($K$25)&amp;N$3,mcc_simpson_by_group_v_simpson_!$A:$V,18,FALSE)</f>
        <v>0</v>
      </c>
      <c r="O31" s="3">
        <f>VLOOKUP($M$2&amp;LOWER($K$25)&amp;O$3,mcc_simpson_by_group_v_simpson_!$A:$V,18,FALSE)</f>
        <v>0.68294795588506596</v>
      </c>
      <c r="P31" s="3">
        <f>VLOOKUP($P$2&amp;LOWER($K$25)&amp;P$3,mcc_simpson_by_group_v_simpson_!$A:$V,18,FALSE)</f>
        <v>0.93541434669338497</v>
      </c>
      <c r="Q31" s="3">
        <f>VLOOKUP($P$2&amp;LOWER($K$25)&amp;Q$3,mcc_simpson_by_group_v_simpson_!$A:$V,18,FALSE)</f>
        <v>0.72276417986873198</v>
      </c>
    </row>
  </sheetData>
  <mergeCells count="6">
    <mergeCell ref="M2:O2"/>
    <mergeCell ref="P2:Q2"/>
    <mergeCell ref="K4:K24"/>
    <mergeCell ref="K25:K31"/>
    <mergeCell ref="K2:L2"/>
    <mergeCell ref="K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mcc_simpson_by_group_v_simpson_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Ludwig Hoon</cp:lastModifiedBy>
  <dcterms:created xsi:type="dcterms:W3CDTF">2024-03-04T22:17:57Z</dcterms:created>
  <dcterms:modified xsi:type="dcterms:W3CDTF">2024-03-04T22:39:28Z</dcterms:modified>
</cp:coreProperties>
</file>