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wig\Documents\gclone\pw_gonorrhoeae\Result\"/>
    </mc:Choice>
  </mc:AlternateContent>
  <xr:revisionPtr revIDLastSave="0" documentId="13_ncr:1_{25842EAB-E6A6-4CDA-9056-883404F700CF}" xr6:coauthVersionLast="47" xr6:coauthVersionMax="47" xr10:uidLastSave="{00000000-0000-0000-0000-000000000000}"/>
  <bookViews>
    <workbookView xWindow="30360" yWindow="1560" windowWidth="21600" windowHeight="11295" activeTab="1" xr2:uid="{00000000-000D-0000-FFFF-FFFF00000000}"/>
  </bookViews>
  <sheets>
    <sheet name="Cefixime_AU2globa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I11" i="2"/>
  <c r="A3" i="1"/>
  <c r="A4" i="1"/>
  <c r="A5" i="1"/>
  <c r="A2" i="1"/>
  <c r="I22" i="2" s="1"/>
  <c r="H9" i="2" l="1"/>
  <c r="N5" i="2"/>
  <c r="J18" i="2"/>
  <c r="L16" i="2"/>
  <c r="Q20" i="2"/>
  <c r="J19" i="2"/>
  <c r="O23" i="2"/>
  <c r="I18" i="2"/>
  <c r="K16" i="2"/>
  <c r="P20" i="2"/>
  <c r="I19" i="2"/>
  <c r="N23" i="2"/>
  <c r="H10" i="2"/>
  <c r="L5" i="2"/>
  <c r="J4" i="2"/>
  <c r="Q17" i="2"/>
  <c r="J16" i="2"/>
  <c r="O20" i="2"/>
  <c r="H22" i="2"/>
  <c r="M23" i="2"/>
  <c r="K5" i="2"/>
  <c r="L23" i="2"/>
  <c r="P17" i="2"/>
  <c r="H24" i="2"/>
  <c r="J5" i="2"/>
  <c r="Q3" i="2"/>
  <c r="O17" i="2"/>
  <c r="H19" i="2"/>
  <c r="M20" i="2"/>
  <c r="H23" i="2"/>
  <c r="K23" i="2"/>
  <c r="P5" i="2"/>
  <c r="I16" i="2"/>
  <c r="N20" i="2"/>
  <c r="Q10" i="2"/>
  <c r="L10" i="2"/>
  <c r="I5" i="2"/>
  <c r="N17" i="2"/>
  <c r="H21" i="2"/>
  <c r="L20" i="2"/>
  <c r="Q24" i="2"/>
  <c r="J23" i="2"/>
  <c r="K4" i="2"/>
  <c r="M17" i="2"/>
  <c r="H20" i="2"/>
  <c r="K20" i="2"/>
  <c r="P24" i="2"/>
  <c r="J10" i="2"/>
  <c r="I4" i="2"/>
  <c r="N8" i="2"/>
  <c r="H18" i="2"/>
  <c r="L17" i="2"/>
  <c r="Q21" i="2"/>
  <c r="J20" i="2"/>
  <c r="O24" i="2"/>
  <c r="Q22" i="2"/>
  <c r="P22" i="2"/>
  <c r="K10" i="2"/>
  <c r="H16" i="2"/>
  <c r="P3" i="2"/>
  <c r="H17" i="2"/>
  <c r="J9" i="2"/>
  <c r="O8" i="2"/>
  <c r="Q18" i="2"/>
  <c r="J17" i="2"/>
  <c r="O21" i="2"/>
  <c r="Q19" i="2"/>
  <c r="M24" i="2"/>
  <c r="O22" i="2"/>
  <c r="I9" i="2"/>
  <c r="P6" i="2"/>
  <c r="P18" i="2"/>
  <c r="I17" i="2"/>
  <c r="N21" i="2"/>
  <c r="P19" i="2"/>
  <c r="L24" i="2"/>
  <c r="N22" i="2"/>
  <c r="N10" i="2"/>
  <c r="K17" i="2"/>
  <c r="P21" i="2"/>
  <c r="I20" i="2"/>
  <c r="N24" i="2"/>
  <c r="M3" i="2"/>
  <c r="H3" i="2"/>
  <c r="L3" i="2"/>
  <c r="H5" i="2"/>
  <c r="L7" i="2"/>
  <c r="K3" i="2"/>
  <c r="L11" i="2"/>
  <c r="O18" i="2"/>
  <c r="Q16" i="2"/>
  <c r="M21" i="2"/>
  <c r="O19" i="2"/>
  <c r="K24" i="2"/>
  <c r="M22" i="2"/>
  <c r="I10" i="2"/>
  <c r="L22" i="2"/>
  <c r="M5" i="2"/>
  <c r="O3" i="2"/>
  <c r="H4" i="2"/>
  <c r="P7" i="2"/>
  <c r="L21" i="2"/>
  <c r="J24" i="2"/>
  <c r="H6" i="2"/>
  <c r="J7" i="2"/>
  <c r="I3" i="2"/>
  <c r="M18" i="2"/>
  <c r="O16" i="2"/>
  <c r="K21" i="2"/>
  <c r="M19" i="2"/>
  <c r="I24" i="2"/>
  <c r="K22" i="2"/>
  <c r="K7" i="2"/>
  <c r="P16" i="2"/>
  <c r="H8" i="2"/>
  <c r="I7" i="2"/>
  <c r="L18" i="2"/>
  <c r="N16" i="2"/>
  <c r="J21" i="2"/>
  <c r="L19" i="2"/>
  <c r="Q23" i="2"/>
  <c r="J22" i="2"/>
  <c r="H11" i="2"/>
  <c r="J3" i="2"/>
  <c r="N18" i="2"/>
  <c r="N19" i="2"/>
  <c r="H7" i="2"/>
  <c r="I6" i="2"/>
  <c r="K18" i="2"/>
  <c r="M16" i="2"/>
  <c r="I21" i="2"/>
  <c r="K19" i="2"/>
  <c r="P23" i="2"/>
  <c r="P10" i="2"/>
  <c r="N3" i="2"/>
  <c r="M10" i="2"/>
  <c r="Q4" i="2"/>
  <c r="N6" i="2"/>
  <c r="M6" i="2"/>
  <c r="O11" i="2"/>
  <c r="J8" i="2"/>
  <c r="N4" i="2"/>
  <c r="N11" i="2"/>
  <c r="P9" i="2"/>
  <c r="I8" i="2"/>
  <c r="K6" i="2"/>
  <c r="M4" i="2"/>
  <c r="Q8" i="2"/>
  <c r="P8" i="2"/>
  <c r="O6" i="2"/>
  <c r="Q11" i="2"/>
  <c r="L8" i="2"/>
  <c r="P4" i="2"/>
  <c r="P11" i="2"/>
  <c r="K8" i="2"/>
  <c r="O4" i="2"/>
  <c r="Q9" i="2"/>
  <c r="L6" i="2"/>
  <c r="M11" i="2"/>
  <c r="O9" i="2"/>
  <c r="Q7" i="2"/>
  <c r="J6" i="2"/>
  <c r="L4" i="2"/>
  <c r="O10" i="2"/>
  <c r="Q6" i="2"/>
  <c r="M8" i="2"/>
  <c r="N9" i="2"/>
  <c r="K11" i="2"/>
  <c r="Q5" i="2"/>
  <c r="M9" i="2"/>
  <c r="O7" i="2"/>
  <c r="J11" i="2"/>
  <c r="L9" i="2"/>
  <c r="N7" i="2"/>
  <c r="K9" i="2"/>
  <c r="M7" i="2"/>
  <c r="O5" i="2"/>
</calcChain>
</file>

<file path=xl/sharedStrings.xml><?xml version="1.0" encoding="utf-8"?>
<sst xmlns="http://schemas.openxmlformats.org/spreadsheetml/2006/main" count="299" uniqueCount="43">
  <si>
    <t>GOI</t>
  </si>
  <si>
    <t>NON_GOI</t>
  </si>
  <si>
    <t>mcc</t>
  </si>
  <si>
    <t>TP</t>
  </si>
  <si>
    <t>TN</t>
  </si>
  <si>
    <t>FP</t>
  </si>
  <si>
    <t>FN</t>
  </si>
  <si>
    <t>sensitivity</t>
  </si>
  <si>
    <t>specificity</t>
  </si>
  <si>
    <t>untypeable</t>
  </si>
  <si>
    <t>snp_sets</t>
  </si>
  <si>
    <t>partition</t>
  </si>
  <si>
    <t>type</t>
  </si>
  <si>
    <t>1464166, 1462087</t>
  </si>
  <si>
    <t>training</t>
  </si>
  <si>
    <t>validation</t>
  </si>
  <si>
    <t>all</t>
  </si>
  <si>
    <t>1464223, 1462087, 21564</t>
  </si>
  <si>
    <t>1464227, 1462087, 21564</t>
  </si>
  <si>
    <t>1464266, 1462087, 21564</t>
  </si>
  <si>
    <t>1464289, 1462087, 21564</t>
  </si>
  <si>
    <t>1464403, 1462087, 21564</t>
  </si>
  <si>
    <t>1464442, 1462087, 21564</t>
  </si>
  <si>
    <t>1464451, 1462087, 21564</t>
  </si>
  <si>
    <t>1464079, 1462087, 134496</t>
  </si>
  <si>
    <t>1464076, 1462087, 134496, 21564</t>
  </si>
  <si>
    <t>690728, 1462232, 1120938, 71016, 1373841</t>
  </si>
  <si>
    <t>percent</t>
  </si>
  <si>
    <t>1763893, 1462232, 134532, 631940, 898599</t>
  </si>
  <si>
    <t>1763896, 1462232, 134532, 631940, 898599</t>
  </si>
  <si>
    <t>244219, 631940, 1462232, 1120938, 1373841</t>
  </si>
  <si>
    <t>1360306, 1462258, 134532, 1372843, 631940</t>
  </si>
  <si>
    <t>1360309, 1462258, 134532, 1372843, 631940</t>
  </si>
  <si>
    <t>463854, 1120938, 1462258, 631940, 1373841</t>
  </si>
  <si>
    <t>243956, 631940, 1462232, 464949, 1373841</t>
  </si>
  <si>
    <t>243959, 631940, 1462232, 464949, 1373841</t>
  </si>
  <si>
    <t>243960, 631940, 1462232, 464949, 1373841</t>
  </si>
  <si>
    <t>AU sample</t>
  </si>
  <si>
    <t>Non-AU sample</t>
  </si>
  <si>
    <t>ALL sample</t>
  </si>
  <si>
    <t>Sensitivity</t>
  </si>
  <si>
    <t>Specificity</t>
  </si>
  <si>
    <t>Untypeable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</si>
</sst>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selection activeCell="A2" sqref="A2:A61"/>
    </sheetView>
  </sheetViews>
  <sheetFormatPr defaultRowHeight="15" x14ac:dyDescent="0.25"/>
  <cols>
    <col min="12" max="12" width="19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tr">
        <f>N2&amp;L2&amp;M2</f>
        <v>mcc1464166, 1462087training</v>
      </c>
      <c r="B2">
        <v>1</v>
      </c>
      <c r="C2">
        <v>1</v>
      </c>
      <c r="D2">
        <v>1</v>
      </c>
      <c r="E2">
        <v>144</v>
      </c>
      <c r="F2">
        <v>2273</v>
      </c>
      <c r="G2">
        <v>0</v>
      </c>
      <c r="H2">
        <v>0</v>
      </c>
      <c r="I2">
        <v>1</v>
      </c>
      <c r="J2">
        <v>1</v>
      </c>
      <c r="K2">
        <v>0</v>
      </c>
      <c r="L2" t="s">
        <v>13</v>
      </c>
      <c r="M2" t="s">
        <v>14</v>
      </c>
      <c r="N2" t="s">
        <v>2</v>
      </c>
    </row>
    <row r="3" spans="1:14" x14ac:dyDescent="0.25">
      <c r="A3" t="str">
        <f t="shared" ref="A3:A61" si="0">N3&amp;L3&amp;M3</f>
        <v>mcc1464166, 1462087validation</v>
      </c>
      <c r="B3">
        <v>0.97642134596180097</v>
      </c>
      <c r="C3">
        <v>0.97642134596180097</v>
      </c>
      <c r="D3">
        <v>0.97642134596180097</v>
      </c>
      <c r="E3">
        <v>2528</v>
      </c>
      <c r="F3">
        <v>26002</v>
      </c>
      <c r="G3">
        <v>75</v>
      </c>
      <c r="H3">
        <v>36</v>
      </c>
      <c r="I3">
        <v>0.98595943837753497</v>
      </c>
      <c r="J3">
        <v>0.99712390228937398</v>
      </c>
      <c r="K3">
        <v>19</v>
      </c>
      <c r="L3" t="s">
        <v>13</v>
      </c>
      <c r="M3" t="s">
        <v>15</v>
      </c>
      <c r="N3" t="s">
        <v>2</v>
      </c>
    </row>
    <row r="4" spans="1:14" x14ac:dyDescent="0.25">
      <c r="A4" t="str">
        <f t="shared" si="0"/>
        <v>mcc1464166, 1462087all</v>
      </c>
      <c r="B4">
        <v>0.97772281679530604</v>
      </c>
      <c r="C4">
        <v>0.97772281679530604</v>
      </c>
      <c r="D4">
        <v>0.97772281679530604</v>
      </c>
      <c r="E4">
        <v>2672</v>
      </c>
      <c r="F4">
        <v>28275</v>
      </c>
      <c r="G4">
        <v>75</v>
      </c>
      <c r="H4">
        <v>36</v>
      </c>
      <c r="I4">
        <v>0.98670605612998497</v>
      </c>
      <c r="J4">
        <v>0.99735449735449699</v>
      </c>
      <c r="K4">
        <v>19</v>
      </c>
      <c r="L4" t="s">
        <v>13</v>
      </c>
      <c r="M4" t="s">
        <v>16</v>
      </c>
      <c r="N4" t="s">
        <v>2</v>
      </c>
    </row>
    <row r="5" spans="1:14" x14ac:dyDescent="0.25">
      <c r="A5" t="str">
        <f t="shared" si="0"/>
        <v>mcc1464223, 1462087, 21564training</v>
      </c>
      <c r="B5">
        <v>1</v>
      </c>
      <c r="C5">
        <v>1</v>
      </c>
      <c r="D5">
        <v>1</v>
      </c>
      <c r="E5">
        <v>144</v>
      </c>
      <c r="F5">
        <v>2273</v>
      </c>
      <c r="G5">
        <v>0</v>
      </c>
      <c r="H5">
        <v>0</v>
      </c>
      <c r="I5">
        <v>1</v>
      </c>
      <c r="J5">
        <v>1</v>
      </c>
      <c r="K5">
        <v>0</v>
      </c>
      <c r="L5" t="s">
        <v>17</v>
      </c>
      <c r="M5" t="s">
        <v>14</v>
      </c>
      <c r="N5" t="s">
        <v>2</v>
      </c>
    </row>
    <row r="6" spans="1:14" x14ac:dyDescent="0.25">
      <c r="A6" t="str">
        <f t="shared" si="0"/>
        <v>mcc1464223, 1462087, 21564validation</v>
      </c>
      <c r="B6">
        <v>0.97272503858987702</v>
      </c>
      <c r="C6">
        <v>0.97272503858987702</v>
      </c>
      <c r="D6">
        <v>0.97272503858987702</v>
      </c>
      <c r="E6">
        <v>2529</v>
      </c>
      <c r="F6">
        <v>25981</v>
      </c>
      <c r="G6">
        <v>93</v>
      </c>
      <c r="H6">
        <v>36</v>
      </c>
      <c r="I6">
        <v>0.98596491228070204</v>
      </c>
      <c r="J6">
        <v>0.99643322850349003</v>
      </c>
      <c r="K6">
        <v>21</v>
      </c>
      <c r="L6" t="s">
        <v>17</v>
      </c>
      <c r="M6" t="s">
        <v>15</v>
      </c>
      <c r="N6" t="s">
        <v>2</v>
      </c>
    </row>
    <row r="7" spans="1:14" x14ac:dyDescent="0.25">
      <c r="A7" t="str">
        <f t="shared" si="0"/>
        <v>mcc1464223, 1462087, 21564all</v>
      </c>
      <c r="B7">
        <v>0.974224462770519</v>
      </c>
      <c r="C7">
        <v>0.974224462770519</v>
      </c>
      <c r="D7">
        <v>0.974224462770519</v>
      </c>
      <c r="E7">
        <v>2673</v>
      </c>
      <c r="F7">
        <v>28254</v>
      </c>
      <c r="G7">
        <v>93</v>
      </c>
      <c r="H7">
        <v>36</v>
      </c>
      <c r="I7">
        <v>0.98671096345514997</v>
      </c>
      <c r="J7">
        <v>0.99671922954809999</v>
      </c>
      <c r="K7">
        <v>21</v>
      </c>
      <c r="L7" t="s">
        <v>17</v>
      </c>
      <c r="M7" t="s">
        <v>16</v>
      </c>
      <c r="N7" t="s">
        <v>2</v>
      </c>
    </row>
    <row r="8" spans="1:14" x14ac:dyDescent="0.25">
      <c r="A8" t="str">
        <f t="shared" si="0"/>
        <v>mcc1464227, 1462087, 21564training</v>
      </c>
      <c r="B8">
        <v>1</v>
      </c>
      <c r="C8">
        <v>1</v>
      </c>
      <c r="D8">
        <v>1</v>
      </c>
      <c r="E8">
        <v>144</v>
      </c>
      <c r="F8">
        <v>2273</v>
      </c>
      <c r="G8">
        <v>0</v>
      </c>
      <c r="H8">
        <v>0</v>
      </c>
      <c r="I8">
        <v>1</v>
      </c>
      <c r="J8">
        <v>1</v>
      </c>
      <c r="K8">
        <v>0</v>
      </c>
      <c r="L8" t="s">
        <v>18</v>
      </c>
      <c r="M8" t="s">
        <v>14</v>
      </c>
      <c r="N8" t="s">
        <v>2</v>
      </c>
    </row>
    <row r="9" spans="1:14" x14ac:dyDescent="0.25">
      <c r="A9" t="str">
        <f t="shared" si="0"/>
        <v>mcc1464227, 1462087, 21564validation</v>
      </c>
      <c r="B9">
        <v>0.97249143328885101</v>
      </c>
      <c r="C9">
        <v>0.97249143328885101</v>
      </c>
      <c r="D9">
        <v>0.97249143328885101</v>
      </c>
      <c r="E9">
        <v>2527</v>
      </c>
      <c r="F9">
        <v>25982</v>
      </c>
      <c r="G9">
        <v>92</v>
      </c>
      <c r="H9">
        <v>38</v>
      </c>
      <c r="I9">
        <v>0.98518518518518505</v>
      </c>
      <c r="J9">
        <v>0.99647158088517296</v>
      </c>
      <c r="K9">
        <v>21</v>
      </c>
      <c r="L9" t="s">
        <v>18</v>
      </c>
      <c r="M9" t="s">
        <v>15</v>
      </c>
      <c r="N9" t="s">
        <v>2</v>
      </c>
    </row>
    <row r="10" spans="1:14" x14ac:dyDescent="0.25">
      <c r="A10" t="str">
        <f t="shared" si="0"/>
        <v>mcc1464227, 1462087, 21564all</v>
      </c>
      <c r="B10">
        <v>0.97400477165063704</v>
      </c>
      <c r="C10">
        <v>0.97400477165063704</v>
      </c>
      <c r="D10">
        <v>0.97400477165063704</v>
      </c>
      <c r="E10">
        <v>2671</v>
      </c>
      <c r="F10">
        <v>28255</v>
      </c>
      <c r="G10">
        <v>92</v>
      </c>
      <c r="H10">
        <v>38</v>
      </c>
      <c r="I10">
        <v>0.985972683647102</v>
      </c>
      <c r="J10">
        <v>0.99675450664973397</v>
      </c>
      <c r="K10">
        <v>21</v>
      </c>
      <c r="L10" t="s">
        <v>18</v>
      </c>
      <c r="M10" t="s">
        <v>16</v>
      </c>
      <c r="N10" t="s">
        <v>2</v>
      </c>
    </row>
    <row r="11" spans="1:14" x14ac:dyDescent="0.25">
      <c r="A11" t="str">
        <f t="shared" si="0"/>
        <v>mcc1464266, 1462087, 21564training</v>
      </c>
      <c r="B11">
        <v>1</v>
      </c>
      <c r="C11">
        <v>1</v>
      </c>
      <c r="D11">
        <v>1</v>
      </c>
      <c r="E11">
        <v>144</v>
      </c>
      <c r="F11">
        <v>2273</v>
      </c>
      <c r="G11">
        <v>0</v>
      </c>
      <c r="H11">
        <v>0</v>
      </c>
      <c r="I11">
        <v>1</v>
      </c>
      <c r="J11">
        <v>1</v>
      </c>
      <c r="K11">
        <v>0</v>
      </c>
      <c r="L11" t="s">
        <v>19</v>
      </c>
      <c r="M11" t="s">
        <v>14</v>
      </c>
      <c r="N11" t="s">
        <v>2</v>
      </c>
    </row>
    <row r="12" spans="1:14" x14ac:dyDescent="0.25">
      <c r="A12" t="str">
        <f t="shared" si="0"/>
        <v>mcc1464266, 1462087, 21564validation</v>
      </c>
      <c r="B12">
        <v>0.96943300103272501</v>
      </c>
      <c r="C12">
        <v>0.96943300103272501</v>
      </c>
      <c r="D12">
        <v>0.96943300103272501</v>
      </c>
      <c r="E12">
        <v>2514</v>
      </c>
      <c r="F12">
        <v>25981</v>
      </c>
      <c r="G12">
        <v>93</v>
      </c>
      <c r="H12">
        <v>51</v>
      </c>
      <c r="I12">
        <v>0.98011695906432705</v>
      </c>
      <c r="J12">
        <v>0.99643322850349003</v>
      </c>
      <c r="K12">
        <v>21</v>
      </c>
      <c r="L12" t="s">
        <v>19</v>
      </c>
      <c r="M12" t="s">
        <v>15</v>
      </c>
      <c r="N12" t="s">
        <v>2</v>
      </c>
    </row>
    <row r="13" spans="1:14" x14ac:dyDescent="0.25">
      <c r="A13" t="str">
        <f t="shared" si="0"/>
        <v>mcc1464266, 1462087, 21564all</v>
      </c>
      <c r="B13">
        <v>0.97111924073509104</v>
      </c>
      <c r="C13">
        <v>0.97111924073509104</v>
      </c>
      <c r="D13">
        <v>0.97111924073509104</v>
      </c>
      <c r="E13">
        <v>2658</v>
      </c>
      <c r="F13">
        <v>28254</v>
      </c>
      <c r="G13">
        <v>93</v>
      </c>
      <c r="H13">
        <v>51</v>
      </c>
      <c r="I13">
        <v>0.98117386489479497</v>
      </c>
      <c r="J13">
        <v>0.99671922954809999</v>
      </c>
      <c r="K13">
        <v>21</v>
      </c>
      <c r="L13" t="s">
        <v>19</v>
      </c>
      <c r="M13" t="s">
        <v>16</v>
      </c>
      <c r="N13" t="s">
        <v>2</v>
      </c>
    </row>
    <row r="14" spans="1:14" x14ac:dyDescent="0.25">
      <c r="A14" t="str">
        <f t="shared" si="0"/>
        <v>mcc1464289, 1462087, 21564training</v>
      </c>
      <c r="B14">
        <v>1</v>
      </c>
      <c r="C14">
        <v>1</v>
      </c>
      <c r="D14">
        <v>1</v>
      </c>
      <c r="E14">
        <v>144</v>
      </c>
      <c r="F14">
        <v>2273</v>
      </c>
      <c r="G14">
        <v>0</v>
      </c>
      <c r="H14">
        <v>0</v>
      </c>
      <c r="I14">
        <v>1</v>
      </c>
      <c r="J14">
        <v>1</v>
      </c>
      <c r="K14">
        <v>0</v>
      </c>
      <c r="L14" t="s">
        <v>20</v>
      </c>
      <c r="M14" t="s">
        <v>14</v>
      </c>
      <c r="N14" t="s">
        <v>2</v>
      </c>
    </row>
    <row r="15" spans="1:14" x14ac:dyDescent="0.25">
      <c r="A15" t="str">
        <f t="shared" si="0"/>
        <v>mcc1464289, 1462087, 21564validation</v>
      </c>
      <c r="B15">
        <v>0.968553885882244</v>
      </c>
      <c r="C15">
        <v>0.968553885882244</v>
      </c>
      <c r="D15">
        <v>0.968553885882244</v>
      </c>
      <c r="E15">
        <v>2510</v>
      </c>
      <c r="F15">
        <v>25981</v>
      </c>
      <c r="G15">
        <v>93</v>
      </c>
      <c r="H15">
        <v>55</v>
      </c>
      <c r="I15">
        <v>0.97855750487329396</v>
      </c>
      <c r="J15">
        <v>0.99643322850349003</v>
      </c>
      <c r="K15">
        <v>21</v>
      </c>
      <c r="L15" t="s">
        <v>20</v>
      </c>
      <c r="M15" t="s">
        <v>15</v>
      </c>
      <c r="N15" t="s">
        <v>2</v>
      </c>
    </row>
    <row r="16" spans="1:14" x14ac:dyDescent="0.25">
      <c r="A16" t="str">
        <f t="shared" si="0"/>
        <v>mcc1464289, 1462087, 21564all</v>
      </c>
      <c r="B16">
        <v>0.97029006748525604</v>
      </c>
      <c r="C16">
        <v>0.97029006748525604</v>
      </c>
      <c r="D16">
        <v>0.97029006748525604</v>
      </c>
      <c r="E16">
        <v>2654</v>
      </c>
      <c r="F16">
        <v>28254</v>
      </c>
      <c r="G16">
        <v>93</v>
      </c>
      <c r="H16">
        <v>55</v>
      </c>
      <c r="I16">
        <v>0.97969730527870102</v>
      </c>
      <c r="J16">
        <v>0.99671922954809999</v>
      </c>
      <c r="K16">
        <v>21</v>
      </c>
      <c r="L16" t="s">
        <v>20</v>
      </c>
      <c r="M16" t="s">
        <v>16</v>
      </c>
      <c r="N16" t="s">
        <v>2</v>
      </c>
    </row>
    <row r="17" spans="1:14" x14ac:dyDescent="0.25">
      <c r="A17" t="str">
        <f t="shared" si="0"/>
        <v>mcc1464403, 1462087, 21564training</v>
      </c>
      <c r="B17">
        <v>1</v>
      </c>
      <c r="C17">
        <v>1</v>
      </c>
      <c r="D17">
        <v>1</v>
      </c>
      <c r="E17">
        <v>144</v>
      </c>
      <c r="F17">
        <v>2273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21</v>
      </c>
      <c r="M17" t="s">
        <v>14</v>
      </c>
      <c r="N17" t="s">
        <v>2</v>
      </c>
    </row>
    <row r="18" spans="1:14" x14ac:dyDescent="0.25">
      <c r="A18" t="str">
        <f t="shared" si="0"/>
        <v>mcc1464403, 1462087, 21564validation</v>
      </c>
      <c r="B18">
        <v>0.96668140957036197</v>
      </c>
      <c r="C18">
        <v>0.96668140957036197</v>
      </c>
      <c r="D18">
        <v>0.96668140957036197</v>
      </c>
      <c r="E18">
        <v>2508</v>
      </c>
      <c r="F18">
        <v>25974</v>
      </c>
      <c r="G18">
        <v>101</v>
      </c>
      <c r="H18">
        <v>56</v>
      </c>
      <c r="I18">
        <v>0.97815912636505498</v>
      </c>
      <c r="J18">
        <v>0.996126558005753</v>
      </c>
      <c r="K18">
        <v>21</v>
      </c>
      <c r="L18" t="s">
        <v>21</v>
      </c>
      <c r="M18" t="s">
        <v>15</v>
      </c>
      <c r="N18" t="s">
        <v>2</v>
      </c>
    </row>
    <row r="19" spans="1:14" x14ac:dyDescent="0.25">
      <c r="A19" t="str">
        <f t="shared" si="0"/>
        <v>mcc1464403, 1462087, 21564all</v>
      </c>
      <c r="B19">
        <v>0.968519065940465</v>
      </c>
      <c r="C19">
        <v>0.968519065940465</v>
      </c>
      <c r="D19">
        <v>0.968519065940465</v>
      </c>
      <c r="E19">
        <v>2652</v>
      </c>
      <c r="F19">
        <v>28247</v>
      </c>
      <c r="G19">
        <v>101</v>
      </c>
      <c r="H19">
        <v>56</v>
      </c>
      <c r="I19">
        <v>0.97932053175775502</v>
      </c>
      <c r="J19">
        <v>0.99643713842246395</v>
      </c>
      <c r="K19">
        <v>21</v>
      </c>
      <c r="L19" t="s">
        <v>21</v>
      </c>
      <c r="M19" t="s">
        <v>16</v>
      </c>
      <c r="N19" t="s">
        <v>2</v>
      </c>
    </row>
    <row r="20" spans="1:14" x14ac:dyDescent="0.25">
      <c r="A20" t="str">
        <f t="shared" si="0"/>
        <v>mcc1464442, 1462087, 21564training</v>
      </c>
      <c r="B20">
        <v>1</v>
      </c>
      <c r="C20">
        <v>1</v>
      </c>
      <c r="D20">
        <v>1</v>
      </c>
      <c r="E20">
        <v>144</v>
      </c>
      <c r="F20">
        <v>2273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22</v>
      </c>
      <c r="M20" t="s">
        <v>14</v>
      </c>
      <c r="N20" t="s">
        <v>2</v>
      </c>
    </row>
    <row r="21" spans="1:14" x14ac:dyDescent="0.25">
      <c r="A21" t="str">
        <f t="shared" si="0"/>
        <v>mcc1464442, 1462087, 21564validation</v>
      </c>
      <c r="B21">
        <v>0.94559613160143396</v>
      </c>
      <c r="C21">
        <v>0.94559613160143396</v>
      </c>
      <c r="D21">
        <v>0.94559613160143396</v>
      </c>
      <c r="E21">
        <v>2508</v>
      </c>
      <c r="F21">
        <v>25868</v>
      </c>
      <c r="G21">
        <v>207</v>
      </c>
      <c r="H21">
        <v>56</v>
      </c>
      <c r="I21">
        <v>0.97815912636505498</v>
      </c>
      <c r="J21">
        <v>0.99206136145733503</v>
      </c>
      <c r="K21">
        <v>21</v>
      </c>
      <c r="L21" t="s">
        <v>22</v>
      </c>
      <c r="M21" t="s">
        <v>15</v>
      </c>
      <c r="N21" t="s">
        <v>2</v>
      </c>
    </row>
    <row r="22" spans="1:14" x14ac:dyDescent="0.25">
      <c r="A22" t="str">
        <f t="shared" si="0"/>
        <v>mcc1464442, 1462087, 21564all</v>
      </c>
      <c r="B22">
        <v>0.94853096123720204</v>
      </c>
      <c r="C22">
        <v>0.94853096123720204</v>
      </c>
      <c r="D22">
        <v>0.94853096123720204</v>
      </c>
      <c r="E22">
        <v>2652</v>
      </c>
      <c r="F22">
        <v>28141</v>
      </c>
      <c r="G22">
        <v>207</v>
      </c>
      <c r="H22">
        <v>56</v>
      </c>
      <c r="I22">
        <v>0.97932053175775502</v>
      </c>
      <c r="J22">
        <v>0.99269789755891102</v>
      </c>
      <c r="K22">
        <v>21</v>
      </c>
      <c r="L22" t="s">
        <v>22</v>
      </c>
      <c r="M22" t="s">
        <v>16</v>
      </c>
      <c r="N22" t="s">
        <v>2</v>
      </c>
    </row>
    <row r="23" spans="1:14" x14ac:dyDescent="0.25">
      <c r="A23" t="str">
        <f t="shared" si="0"/>
        <v>mcc1464451, 1462087, 21564training</v>
      </c>
      <c r="B23">
        <v>1</v>
      </c>
      <c r="C23">
        <v>1</v>
      </c>
      <c r="D23">
        <v>1</v>
      </c>
      <c r="E23">
        <v>144</v>
      </c>
      <c r="F23">
        <v>2273</v>
      </c>
      <c r="G23">
        <v>0</v>
      </c>
      <c r="H23">
        <v>0</v>
      </c>
      <c r="I23">
        <v>1</v>
      </c>
      <c r="J23">
        <v>1</v>
      </c>
      <c r="K23">
        <v>0</v>
      </c>
      <c r="L23" t="s">
        <v>23</v>
      </c>
      <c r="M23" t="s">
        <v>14</v>
      </c>
      <c r="N23" t="s">
        <v>2</v>
      </c>
    </row>
    <row r="24" spans="1:14" x14ac:dyDescent="0.25">
      <c r="A24" t="str">
        <f t="shared" si="0"/>
        <v>mcc1464451, 1462087, 21564validation</v>
      </c>
      <c r="B24">
        <v>0.96581561146606798</v>
      </c>
      <c r="C24">
        <v>0.96581561146606798</v>
      </c>
      <c r="D24">
        <v>0.96581561146606798</v>
      </c>
      <c r="E24">
        <v>2505</v>
      </c>
      <c r="F24">
        <v>25973</v>
      </c>
      <c r="G24">
        <v>102</v>
      </c>
      <c r="H24">
        <v>59</v>
      </c>
      <c r="I24">
        <v>0.97698907956318304</v>
      </c>
      <c r="J24">
        <v>0.99608820709491896</v>
      </c>
      <c r="K24">
        <v>21</v>
      </c>
      <c r="L24" t="s">
        <v>23</v>
      </c>
      <c r="M24" t="s">
        <v>15</v>
      </c>
      <c r="N24" t="s">
        <v>2</v>
      </c>
    </row>
    <row r="25" spans="1:14" x14ac:dyDescent="0.25">
      <c r="A25" t="str">
        <f t="shared" si="0"/>
        <v>mcc1464451, 1462087, 21564all</v>
      </c>
      <c r="B25">
        <v>0.96770183570110102</v>
      </c>
      <c r="C25">
        <v>0.96770183570110102</v>
      </c>
      <c r="D25">
        <v>0.96770183570110102</v>
      </c>
      <c r="E25">
        <v>2649</v>
      </c>
      <c r="F25">
        <v>28246</v>
      </c>
      <c r="G25">
        <v>102</v>
      </c>
      <c r="H25">
        <v>59</v>
      </c>
      <c r="I25">
        <v>0.97821270310191999</v>
      </c>
      <c r="J25">
        <v>0.99640186256525998</v>
      </c>
      <c r="K25">
        <v>21</v>
      </c>
      <c r="L25" t="s">
        <v>23</v>
      </c>
      <c r="M25" t="s">
        <v>16</v>
      </c>
      <c r="N25" t="s">
        <v>2</v>
      </c>
    </row>
    <row r="26" spans="1:14" x14ac:dyDescent="0.25">
      <c r="A26" t="str">
        <f t="shared" si="0"/>
        <v>mcc1464079, 1462087, 134496training</v>
      </c>
      <c r="B26">
        <v>1</v>
      </c>
      <c r="C26">
        <v>1</v>
      </c>
      <c r="D26">
        <v>1</v>
      </c>
      <c r="E26">
        <v>144</v>
      </c>
      <c r="F26">
        <v>2273</v>
      </c>
      <c r="G26">
        <v>0</v>
      </c>
      <c r="H26">
        <v>0</v>
      </c>
      <c r="I26">
        <v>1</v>
      </c>
      <c r="J26">
        <v>1</v>
      </c>
      <c r="K26">
        <v>0</v>
      </c>
      <c r="L26" t="s">
        <v>24</v>
      </c>
      <c r="M26" t="s">
        <v>14</v>
      </c>
      <c r="N26" t="s">
        <v>2</v>
      </c>
    </row>
    <row r="27" spans="1:14" x14ac:dyDescent="0.25">
      <c r="A27" t="str">
        <f t="shared" si="0"/>
        <v>mcc1464079, 1462087, 134496validation</v>
      </c>
      <c r="B27">
        <v>0.96215274395985395</v>
      </c>
      <c r="C27">
        <v>0.96215274395985395</v>
      </c>
      <c r="D27">
        <v>0.96215274395985395</v>
      </c>
      <c r="E27">
        <v>2464</v>
      </c>
      <c r="F27">
        <v>25998</v>
      </c>
      <c r="G27">
        <v>78</v>
      </c>
      <c r="H27">
        <v>98</v>
      </c>
      <c r="I27">
        <v>0.96174863387978105</v>
      </c>
      <c r="J27">
        <v>0.99700874367234205</v>
      </c>
      <c r="K27">
        <v>22</v>
      </c>
      <c r="L27" t="s">
        <v>24</v>
      </c>
      <c r="M27" t="s">
        <v>15</v>
      </c>
      <c r="N27" t="s">
        <v>2</v>
      </c>
    </row>
    <row r="28" spans="1:14" x14ac:dyDescent="0.25">
      <c r="A28" t="str">
        <f t="shared" si="0"/>
        <v>mcc1464079, 1462087, 134496all</v>
      </c>
      <c r="B28">
        <v>0.96426398027263405</v>
      </c>
      <c r="C28">
        <v>0.96426398027263405</v>
      </c>
      <c r="D28">
        <v>0.96426398027263405</v>
      </c>
      <c r="E28">
        <v>2608</v>
      </c>
      <c r="F28">
        <v>28271</v>
      </c>
      <c r="G28">
        <v>78</v>
      </c>
      <c r="H28">
        <v>98</v>
      </c>
      <c r="I28">
        <v>0.96378418329637805</v>
      </c>
      <c r="J28">
        <v>0.99724858019683205</v>
      </c>
      <c r="K28">
        <v>22</v>
      </c>
      <c r="L28" t="s">
        <v>24</v>
      </c>
      <c r="M28" t="s">
        <v>16</v>
      </c>
      <c r="N28" t="s">
        <v>2</v>
      </c>
    </row>
    <row r="29" spans="1:14" x14ac:dyDescent="0.25">
      <c r="A29" t="str">
        <f t="shared" si="0"/>
        <v>mcc1464076, 1462087, 134496, 21564training</v>
      </c>
      <c r="B29">
        <v>1</v>
      </c>
      <c r="C29">
        <v>1</v>
      </c>
      <c r="D29">
        <v>1</v>
      </c>
      <c r="E29">
        <v>144</v>
      </c>
      <c r="F29">
        <v>2273</v>
      </c>
      <c r="G29">
        <v>0</v>
      </c>
      <c r="H29">
        <v>0</v>
      </c>
      <c r="I29">
        <v>1</v>
      </c>
      <c r="J29">
        <v>1</v>
      </c>
      <c r="K29">
        <v>0</v>
      </c>
      <c r="L29" t="s">
        <v>25</v>
      </c>
      <c r="M29" t="s">
        <v>14</v>
      </c>
      <c r="N29" t="s">
        <v>2</v>
      </c>
    </row>
    <row r="30" spans="1:14" x14ac:dyDescent="0.25">
      <c r="A30" t="str">
        <f t="shared" si="0"/>
        <v>mcc1464076, 1462087, 134496, 21564validation</v>
      </c>
      <c r="B30">
        <v>0.95862570804056901</v>
      </c>
      <c r="C30">
        <v>0.95862570804056901</v>
      </c>
      <c r="D30">
        <v>0.95862570804056901</v>
      </c>
      <c r="E30">
        <v>2465</v>
      </c>
      <c r="F30">
        <v>25977</v>
      </c>
      <c r="G30">
        <v>96</v>
      </c>
      <c r="H30">
        <v>97</v>
      </c>
      <c r="I30">
        <v>0.96213895394223303</v>
      </c>
      <c r="J30">
        <v>0.99631803014612796</v>
      </c>
      <c r="K30">
        <v>25</v>
      </c>
      <c r="L30" t="s">
        <v>25</v>
      </c>
      <c r="M30" t="s">
        <v>15</v>
      </c>
      <c r="N30" t="s">
        <v>2</v>
      </c>
    </row>
    <row r="31" spans="1:14" x14ac:dyDescent="0.25">
      <c r="A31" t="str">
        <f t="shared" si="0"/>
        <v>mcc1464076, 1462087, 134496, 21564all</v>
      </c>
      <c r="B31">
        <v>0.96092763593110597</v>
      </c>
      <c r="C31">
        <v>0.96092763593110597</v>
      </c>
      <c r="D31">
        <v>0.96092763593110597</v>
      </c>
      <c r="E31">
        <v>2609</v>
      </c>
      <c r="F31">
        <v>28250</v>
      </c>
      <c r="G31">
        <v>96</v>
      </c>
      <c r="H31">
        <v>97</v>
      </c>
      <c r="I31">
        <v>0.964153732446415</v>
      </c>
      <c r="J31">
        <v>0.99661327876949102</v>
      </c>
      <c r="K31">
        <v>25</v>
      </c>
      <c r="L31" t="s">
        <v>25</v>
      </c>
      <c r="M31" t="s">
        <v>16</v>
      </c>
      <c r="N31" t="s">
        <v>2</v>
      </c>
    </row>
    <row r="32" spans="1:14" x14ac:dyDescent="0.25">
      <c r="A32" t="str">
        <f t="shared" si="0"/>
        <v>percent690728, 1462232, 1120938, 71016, 1373841training</v>
      </c>
      <c r="B32">
        <v>0.87171564644585697</v>
      </c>
      <c r="C32">
        <v>0.87171564644585697</v>
      </c>
      <c r="D32">
        <v>0.87171564644585697</v>
      </c>
      <c r="E32">
        <v>144</v>
      </c>
      <c r="F32">
        <v>2231</v>
      </c>
      <c r="G32">
        <v>42</v>
      </c>
      <c r="H32">
        <v>0</v>
      </c>
      <c r="I32">
        <v>1</v>
      </c>
      <c r="J32">
        <v>0.98152221733391998</v>
      </c>
      <c r="K32">
        <v>0</v>
      </c>
      <c r="L32" t="s">
        <v>26</v>
      </c>
      <c r="M32" t="s">
        <v>14</v>
      </c>
      <c r="N32" t="s">
        <v>27</v>
      </c>
    </row>
    <row r="33" spans="1:14" x14ac:dyDescent="0.25">
      <c r="A33" t="str">
        <f t="shared" si="0"/>
        <v>percent690728, 1462232, 1120938, 71016, 1373841validation</v>
      </c>
      <c r="B33">
        <v>0.70292881976627297</v>
      </c>
      <c r="C33">
        <v>0.70292881976627297</v>
      </c>
      <c r="D33">
        <v>0.70292881976627297</v>
      </c>
      <c r="E33">
        <v>2232</v>
      </c>
      <c r="F33">
        <v>24498</v>
      </c>
      <c r="G33">
        <v>1365</v>
      </c>
      <c r="H33">
        <v>342</v>
      </c>
      <c r="I33">
        <v>0.86713286713286697</v>
      </c>
      <c r="J33">
        <v>0.9472219000116</v>
      </c>
      <c r="K33">
        <v>223</v>
      </c>
      <c r="L33" t="s">
        <v>26</v>
      </c>
      <c r="M33" t="s">
        <v>15</v>
      </c>
      <c r="N33" t="s">
        <v>27</v>
      </c>
    </row>
    <row r="34" spans="1:14" x14ac:dyDescent="0.25">
      <c r="A34" t="str">
        <f t="shared" si="0"/>
        <v>percent690728, 1462232, 1120938, 71016, 1373841all</v>
      </c>
      <c r="B34">
        <v>0.712196428901544</v>
      </c>
      <c r="C34">
        <v>0.712196428901544</v>
      </c>
      <c r="D34">
        <v>0.712196428901544</v>
      </c>
      <c r="E34">
        <v>2376</v>
      </c>
      <c r="F34">
        <v>26729</v>
      </c>
      <c r="G34">
        <v>1407</v>
      </c>
      <c r="H34">
        <v>342</v>
      </c>
      <c r="I34">
        <v>0.87417218543046404</v>
      </c>
      <c r="J34">
        <v>0.949992891669036</v>
      </c>
      <c r="K34">
        <v>223</v>
      </c>
      <c r="L34" t="s">
        <v>26</v>
      </c>
      <c r="M34" t="s">
        <v>16</v>
      </c>
      <c r="N34" t="s">
        <v>27</v>
      </c>
    </row>
    <row r="35" spans="1:14" x14ac:dyDescent="0.25">
      <c r="A35" t="str">
        <f t="shared" si="0"/>
        <v>percent1763893, 1462232, 134532, 631940, 898599training</v>
      </c>
      <c r="B35">
        <v>0.92387784288754804</v>
      </c>
      <c r="C35">
        <v>0.92387784288754804</v>
      </c>
      <c r="D35">
        <v>0.92387784288754804</v>
      </c>
      <c r="E35">
        <v>144</v>
      </c>
      <c r="F35">
        <v>2250</v>
      </c>
      <c r="G35">
        <v>23</v>
      </c>
      <c r="H35">
        <v>0</v>
      </c>
      <c r="I35">
        <v>1</v>
      </c>
      <c r="J35">
        <v>0.98988121425428899</v>
      </c>
      <c r="K35">
        <v>0</v>
      </c>
      <c r="L35" t="s">
        <v>28</v>
      </c>
      <c r="M35" t="s">
        <v>14</v>
      </c>
      <c r="N35" t="s">
        <v>27</v>
      </c>
    </row>
    <row r="36" spans="1:14" x14ac:dyDescent="0.25">
      <c r="A36" t="str">
        <f t="shared" si="0"/>
        <v>percent1763893, 1462232, 134532, 631940, 898599validation</v>
      </c>
      <c r="B36">
        <v>0.79107869892832505</v>
      </c>
      <c r="C36">
        <v>0.79107869892832505</v>
      </c>
      <c r="D36">
        <v>0.79107869892832505</v>
      </c>
      <c r="E36">
        <v>2222</v>
      </c>
      <c r="F36">
        <v>24963</v>
      </c>
      <c r="G36">
        <v>693</v>
      </c>
      <c r="H36">
        <v>352</v>
      </c>
      <c r="I36">
        <v>0.86324786324786296</v>
      </c>
      <c r="J36">
        <v>0.97298877455565902</v>
      </c>
      <c r="K36">
        <v>430</v>
      </c>
      <c r="L36" t="s">
        <v>28</v>
      </c>
      <c r="M36" t="s">
        <v>15</v>
      </c>
      <c r="N36" t="s">
        <v>27</v>
      </c>
    </row>
    <row r="37" spans="1:14" x14ac:dyDescent="0.25">
      <c r="A37" t="str">
        <f t="shared" si="0"/>
        <v>percent1763893, 1462232, 134532, 631940, 898599all</v>
      </c>
      <c r="B37">
        <v>0.79861983343202902</v>
      </c>
      <c r="C37">
        <v>0.79861983343202902</v>
      </c>
      <c r="D37">
        <v>0.79861983343202902</v>
      </c>
      <c r="E37">
        <v>2366</v>
      </c>
      <c r="F37">
        <v>27213</v>
      </c>
      <c r="G37">
        <v>716</v>
      </c>
      <c r="H37">
        <v>352</v>
      </c>
      <c r="I37">
        <v>0.87049300956585696</v>
      </c>
      <c r="J37">
        <v>0.97436356475348196</v>
      </c>
      <c r="K37">
        <v>430</v>
      </c>
      <c r="L37" t="s">
        <v>28</v>
      </c>
      <c r="M37" t="s">
        <v>16</v>
      </c>
      <c r="N37" t="s">
        <v>27</v>
      </c>
    </row>
    <row r="38" spans="1:14" x14ac:dyDescent="0.25">
      <c r="A38" t="str">
        <f t="shared" si="0"/>
        <v>percent1763896, 1462232, 134532, 631940, 898599training</v>
      </c>
      <c r="B38">
        <v>0.92387784288754804</v>
      </c>
      <c r="C38">
        <v>0.92387784288754804</v>
      </c>
      <c r="D38">
        <v>0.92387784288754804</v>
      </c>
      <c r="E38">
        <v>144</v>
      </c>
      <c r="F38">
        <v>2250</v>
      </c>
      <c r="G38">
        <v>23</v>
      </c>
      <c r="H38">
        <v>0</v>
      </c>
      <c r="I38">
        <v>1</v>
      </c>
      <c r="J38">
        <v>0.98988121425428899</v>
      </c>
      <c r="K38">
        <v>0</v>
      </c>
      <c r="L38" t="s">
        <v>29</v>
      </c>
      <c r="M38" t="s">
        <v>14</v>
      </c>
      <c r="N38" t="s">
        <v>27</v>
      </c>
    </row>
    <row r="39" spans="1:14" x14ac:dyDescent="0.25">
      <c r="A39" t="str">
        <f t="shared" si="0"/>
        <v>percent1763896, 1462232, 134532, 631940, 898599validation</v>
      </c>
      <c r="B39">
        <v>0.791059761972425</v>
      </c>
      <c r="C39">
        <v>0.791059761972425</v>
      </c>
      <c r="D39">
        <v>0.791059761972425</v>
      </c>
      <c r="E39">
        <v>2222</v>
      </c>
      <c r="F39">
        <v>24939</v>
      </c>
      <c r="G39">
        <v>693</v>
      </c>
      <c r="H39">
        <v>352</v>
      </c>
      <c r="I39">
        <v>0.86324786324786296</v>
      </c>
      <c r="J39">
        <v>0.97296348314606695</v>
      </c>
      <c r="K39">
        <v>454</v>
      </c>
      <c r="L39" t="s">
        <v>29</v>
      </c>
      <c r="M39" t="s">
        <v>15</v>
      </c>
      <c r="N39" t="s">
        <v>27</v>
      </c>
    </row>
    <row r="40" spans="1:14" x14ac:dyDescent="0.25">
      <c r="A40" t="str">
        <f t="shared" si="0"/>
        <v>percent1763896, 1462232, 134532, 631940, 898599all</v>
      </c>
      <c r="B40">
        <v>0.79860352618976505</v>
      </c>
      <c r="C40">
        <v>0.79860352618976505</v>
      </c>
      <c r="D40">
        <v>0.79860352618976505</v>
      </c>
      <c r="E40">
        <v>2366</v>
      </c>
      <c r="F40">
        <v>27189</v>
      </c>
      <c r="G40">
        <v>716</v>
      </c>
      <c r="H40">
        <v>352</v>
      </c>
      <c r="I40">
        <v>0.87049300956585696</v>
      </c>
      <c r="J40">
        <v>0.97434151585737305</v>
      </c>
      <c r="K40">
        <v>454</v>
      </c>
      <c r="L40" t="s">
        <v>29</v>
      </c>
      <c r="M40" t="s">
        <v>16</v>
      </c>
      <c r="N40" t="s">
        <v>27</v>
      </c>
    </row>
    <row r="41" spans="1:14" x14ac:dyDescent="0.25">
      <c r="A41" t="str">
        <f t="shared" si="0"/>
        <v>percent244219, 631940, 1462232, 1120938, 1373841training</v>
      </c>
      <c r="B41">
        <v>0.89814430934897704</v>
      </c>
      <c r="C41">
        <v>0.89814430934897704</v>
      </c>
      <c r="D41">
        <v>0.89814430934897704</v>
      </c>
      <c r="E41">
        <v>144</v>
      </c>
      <c r="F41">
        <v>2241</v>
      </c>
      <c r="G41">
        <v>32</v>
      </c>
      <c r="H41">
        <v>0</v>
      </c>
      <c r="I41">
        <v>1</v>
      </c>
      <c r="J41">
        <v>0.98592168939727198</v>
      </c>
      <c r="K41">
        <v>0</v>
      </c>
      <c r="L41" t="s">
        <v>30</v>
      </c>
      <c r="M41" t="s">
        <v>14</v>
      </c>
      <c r="N41" t="s">
        <v>27</v>
      </c>
    </row>
    <row r="42" spans="1:14" x14ac:dyDescent="0.25">
      <c r="A42" t="str">
        <f t="shared" si="0"/>
        <v>percent244219, 631940, 1462232, 1120938, 1373841validation</v>
      </c>
      <c r="B42">
        <v>0.69430956180438197</v>
      </c>
      <c r="C42">
        <v>0.69430956180438197</v>
      </c>
      <c r="D42">
        <v>0.69430956180438197</v>
      </c>
      <c r="E42">
        <v>2214</v>
      </c>
      <c r="F42">
        <v>24494</v>
      </c>
      <c r="G42">
        <v>1399</v>
      </c>
      <c r="H42">
        <v>361</v>
      </c>
      <c r="I42">
        <v>0.85980582524271898</v>
      </c>
      <c r="J42">
        <v>0.94596995326922295</v>
      </c>
      <c r="K42">
        <v>192</v>
      </c>
      <c r="L42" t="s">
        <v>30</v>
      </c>
      <c r="M42" t="s">
        <v>15</v>
      </c>
      <c r="N42" t="s">
        <v>27</v>
      </c>
    </row>
    <row r="43" spans="1:14" x14ac:dyDescent="0.25">
      <c r="A43" t="str">
        <f t="shared" si="0"/>
        <v>percent244219, 631940, 1462232, 1120938, 1373841all</v>
      </c>
      <c r="B43">
        <v>0.70512873408299204</v>
      </c>
      <c r="C43">
        <v>0.70512873408299204</v>
      </c>
      <c r="D43">
        <v>0.70512873408299204</v>
      </c>
      <c r="E43">
        <v>2358</v>
      </c>
      <c r="F43">
        <v>26735</v>
      </c>
      <c r="G43">
        <v>1431</v>
      </c>
      <c r="H43">
        <v>361</v>
      </c>
      <c r="I43">
        <v>0.86723059948510495</v>
      </c>
      <c r="J43">
        <v>0.94919406376482296</v>
      </c>
      <c r="K43">
        <v>192</v>
      </c>
      <c r="L43" t="s">
        <v>30</v>
      </c>
      <c r="M43" t="s">
        <v>16</v>
      </c>
      <c r="N43" t="s">
        <v>27</v>
      </c>
    </row>
    <row r="44" spans="1:14" x14ac:dyDescent="0.25">
      <c r="A44" t="str">
        <f t="shared" si="0"/>
        <v>percent1360306, 1462258, 134532, 1372843, 631940training</v>
      </c>
      <c r="B44">
        <v>0.91798657367678704</v>
      </c>
      <c r="C44">
        <v>0.91798657367678704</v>
      </c>
      <c r="D44">
        <v>0.91798657367678704</v>
      </c>
      <c r="E44">
        <v>144</v>
      </c>
      <c r="F44">
        <v>2248</v>
      </c>
      <c r="G44">
        <v>25</v>
      </c>
      <c r="H44">
        <v>0</v>
      </c>
      <c r="I44">
        <v>1</v>
      </c>
      <c r="J44">
        <v>0.98900131984161899</v>
      </c>
      <c r="K44">
        <v>0</v>
      </c>
      <c r="L44" t="s">
        <v>31</v>
      </c>
      <c r="M44" t="s">
        <v>14</v>
      </c>
      <c r="N44" t="s">
        <v>27</v>
      </c>
    </row>
    <row r="45" spans="1:14" x14ac:dyDescent="0.25">
      <c r="A45" t="str">
        <f t="shared" si="0"/>
        <v>percent1360306, 1462258, 134532, 1372843, 631940validation</v>
      </c>
      <c r="B45">
        <v>0.720827879983436</v>
      </c>
      <c r="C45">
        <v>0.720827879983436</v>
      </c>
      <c r="D45">
        <v>0.720827879983436</v>
      </c>
      <c r="E45">
        <v>2200</v>
      </c>
      <c r="F45">
        <v>24519</v>
      </c>
      <c r="G45">
        <v>1156</v>
      </c>
      <c r="H45">
        <v>370</v>
      </c>
      <c r="I45">
        <v>0.856031128404669</v>
      </c>
      <c r="J45">
        <v>0.95497565725413802</v>
      </c>
      <c r="K45">
        <v>415</v>
      </c>
      <c r="L45" t="s">
        <v>31</v>
      </c>
      <c r="M45" t="s">
        <v>15</v>
      </c>
      <c r="N45" t="s">
        <v>27</v>
      </c>
    </row>
    <row r="46" spans="1:14" x14ac:dyDescent="0.25">
      <c r="A46" t="str">
        <f t="shared" si="0"/>
        <v>percent1360306, 1462258, 134532, 1372843, 631940all</v>
      </c>
      <c r="B46">
        <v>0.73144433895388195</v>
      </c>
      <c r="C46">
        <v>0.73144433895388195</v>
      </c>
      <c r="D46">
        <v>0.73144433895388195</v>
      </c>
      <c r="E46">
        <v>2344</v>
      </c>
      <c r="F46">
        <v>26767</v>
      </c>
      <c r="G46">
        <v>1181</v>
      </c>
      <c r="H46">
        <v>370</v>
      </c>
      <c r="I46">
        <v>0.86366985998526202</v>
      </c>
      <c r="J46">
        <v>0.95774295119507602</v>
      </c>
      <c r="K46">
        <v>415</v>
      </c>
      <c r="L46" t="s">
        <v>31</v>
      </c>
      <c r="M46" t="s">
        <v>16</v>
      </c>
      <c r="N46" t="s">
        <v>27</v>
      </c>
    </row>
    <row r="47" spans="1:14" x14ac:dyDescent="0.25">
      <c r="A47" t="str">
        <f t="shared" si="0"/>
        <v>percent1360309, 1462258, 134532, 1372843, 631940training</v>
      </c>
      <c r="B47">
        <v>0.91798657367678704</v>
      </c>
      <c r="C47">
        <v>0.91798657367678704</v>
      </c>
      <c r="D47">
        <v>0.91798657367678704</v>
      </c>
      <c r="E47">
        <v>144</v>
      </c>
      <c r="F47">
        <v>2248</v>
      </c>
      <c r="G47">
        <v>25</v>
      </c>
      <c r="H47">
        <v>0</v>
      </c>
      <c r="I47">
        <v>1</v>
      </c>
      <c r="J47">
        <v>0.98900131984161899</v>
      </c>
      <c r="K47">
        <v>0</v>
      </c>
      <c r="L47" t="s">
        <v>32</v>
      </c>
      <c r="M47" t="s">
        <v>14</v>
      </c>
      <c r="N47" t="s">
        <v>27</v>
      </c>
    </row>
    <row r="48" spans="1:14" x14ac:dyDescent="0.25">
      <c r="A48" t="str">
        <f t="shared" si="0"/>
        <v>percent1360309, 1462258, 134532, 1372843, 631940validation</v>
      </c>
      <c r="B48">
        <v>0.720827879983436</v>
      </c>
      <c r="C48">
        <v>0.720827879983436</v>
      </c>
      <c r="D48">
        <v>0.720827879983436</v>
      </c>
      <c r="E48">
        <v>2200</v>
      </c>
      <c r="F48">
        <v>24519</v>
      </c>
      <c r="G48">
        <v>1156</v>
      </c>
      <c r="H48">
        <v>370</v>
      </c>
      <c r="I48">
        <v>0.856031128404669</v>
      </c>
      <c r="J48">
        <v>0.95497565725413802</v>
      </c>
      <c r="K48">
        <v>415</v>
      </c>
      <c r="L48" t="s">
        <v>32</v>
      </c>
      <c r="M48" t="s">
        <v>15</v>
      </c>
      <c r="N48" t="s">
        <v>27</v>
      </c>
    </row>
    <row r="49" spans="1:14" x14ac:dyDescent="0.25">
      <c r="A49" t="str">
        <f t="shared" si="0"/>
        <v>percent1360309, 1462258, 134532, 1372843, 631940all</v>
      </c>
      <c r="B49">
        <v>0.73144433895388195</v>
      </c>
      <c r="C49">
        <v>0.73144433895388195</v>
      </c>
      <c r="D49">
        <v>0.73144433895388195</v>
      </c>
      <c r="E49">
        <v>2344</v>
      </c>
      <c r="F49">
        <v>26767</v>
      </c>
      <c r="G49">
        <v>1181</v>
      </c>
      <c r="H49">
        <v>370</v>
      </c>
      <c r="I49">
        <v>0.86366985998526202</v>
      </c>
      <c r="J49">
        <v>0.95774295119507602</v>
      </c>
      <c r="K49">
        <v>415</v>
      </c>
      <c r="L49" t="s">
        <v>32</v>
      </c>
      <c r="M49" t="s">
        <v>16</v>
      </c>
      <c r="N49" t="s">
        <v>27</v>
      </c>
    </row>
    <row r="50" spans="1:14" x14ac:dyDescent="0.25">
      <c r="A50" t="str">
        <f t="shared" si="0"/>
        <v>percent463854, 1120938, 1462258, 631940, 1373841training</v>
      </c>
      <c r="B50">
        <v>0.89268569175113699</v>
      </c>
      <c r="C50">
        <v>0.89268569175113699</v>
      </c>
      <c r="D50">
        <v>0.89268569175113699</v>
      </c>
      <c r="E50">
        <v>144</v>
      </c>
      <c r="F50">
        <v>2239</v>
      </c>
      <c r="G50">
        <v>34</v>
      </c>
      <c r="H50">
        <v>0</v>
      </c>
      <c r="I50">
        <v>1</v>
      </c>
      <c r="J50">
        <v>0.98504179498460198</v>
      </c>
      <c r="K50">
        <v>0</v>
      </c>
      <c r="L50" t="s">
        <v>33</v>
      </c>
      <c r="M50" t="s">
        <v>14</v>
      </c>
      <c r="N50" t="s">
        <v>27</v>
      </c>
    </row>
    <row r="51" spans="1:14" x14ac:dyDescent="0.25">
      <c r="A51" t="str">
        <f t="shared" si="0"/>
        <v>percent463854, 1120938, 1462258, 631940, 1373841validation</v>
      </c>
      <c r="B51">
        <v>0.71193958763277698</v>
      </c>
      <c r="C51">
        <v>0.71193958763277698</v>
      </c>
      <c r="D51">
        <v>0.71193958763277698</v>
      </c>
      <c r="E51">
        <v>2260</v>
      </c>
      <c r="F51">
        <v>23020</v>
      </c>
      <c r="G51">
        <v>1350</v>
      </c>
      <c r="H51">
        <v>302</v>
      </c>
      <c r="I51">
        <v>0.88212334113973501</v>
      </c>
      <c r="J51">
        <v>0.94460402133771004</v>
      </c>
      <c r="K51">
        <v>1728</v>
      </c>
      <c r="L51" t="s">
        <v>33</v>
      </c>
      <c r="M51" t="s">
        <v>15</v>
      </c>
      <c r="N51" t="s">
        <v>27</v>
      </c>
    </row>
    <row r="52" spans="1:14" x14ac:dyDescent="0.25">
      <c r="A52" t="str">
        <f t="shared" si="0"/>
        <v>percent463854, 1120938, 1462258, 631940, 1373841all</v>
      </c>
      <c r="B52">
        <v>0.72177455393081003</v>
      </c>
      <c r="C52">
        <v>0.72177455393081003</v>
      </c>
      <c r="D52">
        <v>0.72177455393081003</v>
      </c>
      <c r="E52">
        <v>2404</v>
      </c>
      <c r="F52">
        <v>25259</v>
      </c>
      <c r="G52">
        <v>1384</v>
      </c>
      <c r="H52">
        <v>302</v>
      </c>
      <c r="I52">
        <v>0.88839615668883998</v>
      </c>
      <c r="J52">
        <v>0.94805389783432803</v>
      </c>
      <c r="K52">
        <v>1728</v>
      </c>
      <c r="L52" t="s">
        <v>33</v>
      </c>
      <c r="M52" t="s">
        <v>16</v>
      </c>
      <c r="N52" t="s">
        <v>27</v>
      </c>
    </row>
    <row r="53" spans="1:14" x14ac:dyDescent="0.25">
      <c r="A53" t="str">
        <f t="shared" si="0"/>
        <v>percent243956, 631940, 1462232, 464949, 1373841training</v>
      </c>
      <c r="B53">
        <v>0.88731590792543902</v>
      </c>
      <c r="C53">
        <v>0.88731590792543902</v>
      </c>
      <c r="D53">
        <v>0.88731590792543902</v>
      </c>
      <c r="E53">
        <v>144</v>
      </c>
      <c r="F53">
        <v>2237</v>
      </c>
      <c r="G53">
        <v>36</v>
      </c>
      <c r="H53">
        <v>0</v>
      </c>
      <c r="I53">
        <v>1</v>
      </c>
      <c r="J53">
        <v>0.98416190057193098</v>
      </c>
      <c r="K53">
        <v>0</v>
      </c>
      <c r="L53" t="s">
        <v>34</v>
      </c>
      <c r="M53" t="s">
        <v>14</v>
      </c>
      <c r="N53" t="s">
        <v>27</v>
      </c>
    </row>
    <row r="54" spans="1:14" x14ac:dyDescent="0.25">
      <c r="A54" t="str">
        <f t="shared" si="0"/>
        <v>percent243956, 631940, 1462232, 464949, 1373841validation</v>
      </c>
      <c r="B54">
        <v>0.721064915156854</v>
      </c>
      <c r="C54">
        <v>0.721064915156854</v>
      </c>
      <c r="D54">
        <v>0.721064915156854</v>
      </c>
      <c r="E54">
        <v>2251</v>
      </c>
      <c r="F54">
        <v>23541</v>
      </c>
      <c r="G54">
        <v>1243</v>
      </c>
      <c r="H54">
        <v>323</v>
      </c>
      <c r="I54">
        <v>0.87451437451437497</v>
      </c>
      <c r="J54">
        <v>0.94984667527437106</v>
      </c>
      <c r="K54">
        <v>1302</v>
      </c>
      <c r="L54" t="s">
        <v>34</v>
      </c>
      <c r="M54" t="s">
        <v>15</v>
      </c>
      <c r="N54" t="s">
        <v>27</v>
      </c>
    </row>
    <row r="55" spans="1:14" x14ac:dyDescent="0.25">
      <c r="A55" t="str">
        <f t="shared" si="0"/>
        <v>percent243956, 631940, 1462232, 464949, 1373841all</v>
      </c>
      <c r="B55">
        <v>0.73025783850787096</v>
      </c>
      <c r="C55">
        <v>0.73025783850787096</v>
      </c>
      <c r="D55">
        <v>0.73025783850787096</v>
      </c>
      <c r="E55">
        <v>2395</v>
      </c>
      <c r="F55">
        <v>25778</v>
      </c>
      <c r="G55">
        <v>1279</v>
      </c>
      <c r="H55">
        <v>323</v>
      </c>
      <c r="I55">
        <v>0.88116261957321595</v>
      </c>
      <c r="J55">
        <v>0.95272942306981601</v>
      </c>
      <c r="K55">
        <v>1302</v>
      </c>
      <c r="L55" t="s">
        <v>34</v>
      </c>
      <c r="M55" t="s">
        <v>16</v>
      </c>
      <c r="N55" t="s">
        <v>27</v>
      </c>
    </row>
    <row r="56" spans="1:14" x14ac:dyDescent="0.25">
      <c r="A56" t="str">
        <f t="shared" si="0"/>
        <v>percent243959, 631940, 1462232, 464949, 1373841training</v>
      </c>
      <c r="B56">
        <v>0.88731590792543902</v>
      </c>
      <c r="C56">
        <v>0.88731590792543902</v>
      </c>
      <c r="D56">
        <v>0.88731590792543902</v>
      </c>
      <c r="E56">
        <v>144</v>
      </c>
      <c r="F56">
        <v>2237</v>
      </c>
      <c r="G56">
        <v>36</v>
      </c>
      <c r="H56">
        <v>0</v>
      </c>
      <c r="I56">
        <v>1</v>
      </c>
      <c r="J56">
        <v>0.98416190057193098</v>
      </c>
      <c r="K56">
        <v>0</v>
      </c>
      <c r="L56" t="s">
        <v>35</v>
      </c>
      <c r="M56" t="s">
        <v>14</v>
      </c>
      <c r="N56" t="s">
        <v>27</v>
      </c>
    </row>
    <row r="57" spans="1:14" x14ac:dyDescent="0.25">
      <c r="A57" t="str">
        <f t="shared" si="0"/>
        <v>percent243959, 631940, 1462232, 464949, 1373841validation</v>
      </c>
      <c r="B57">
        <v>0.721064915156854</v>
      </c>
      <c r="C57">
        <v>0.721064915156854</v>
      </c>
      <c r="D57">
        <v>0.721064915156854</v>
      </c>
      <c r="E57">
        <v>2251</v>
      </c>
      <c r="F57">
        <v>23541</v>
      </c>
      <c r="G57">
        <v>1243</v>
      </c>
      <c r="H57">
        <v>323</v>
      </c>
      <c r="I57">
        <v>0.87451437451437497</v>
      </c>
      <c r="J57">
        <v>0.94984667527437106</v>
      </c>
      <c r="K57">
        <v>1302</v>
      </c>
      <c r="L57" t="s">
        <v>35</v>
      </c>
      <c r="M57" t="s">
        <v>15</v>
      </c>
      <c r="N57" t="s">
        <v>27</v>
      </c>
    </row>
    <row r="58" spans="1:14" x14ac:dyDescent="0.25">
      <c r="A58" t="str">
        <f t="shared" si="0"/>
        <v>percent243959, 631940, 1462232, 464949, 1373841all</v>
      </c>
      <c r="B58">
        <v>0.73025783850787096</v>
      </c>
      <c r="C58">
        <v>0.73025783850787096</v>
      </c>
      <c r="D58">
        <v>0.73025783850787096</v>
      </c>
      <c r="E58">
        <v>2395</v>
      </c>
      <c r="F58">
        <v>25778</v>
      </c>
      <c r="G58">
        <v>1279</v>
      </c>
      <c r="H58">
        <v>323</v>
      </c>
      <c r="I58">
        <v>0.88116261957321595</v>
      </c>
      <c r="J58">
        <v>0.95272942306981601</v>
      </c>
      <c r="K58">
        <v>1302</v>
      </c>
      <c r="L58" t="s">
        <v>35</v>
      </c>
      <c r="M58" t="s">
        <v>16</v>
      </c>
      <c r="N58" t="s">
        <v>27</v>
      </c>
    </row>
    <row r="59" spans="1:14" x14ac:dyDescent="0.25">
      <c r="A59" t="str">
        <f t="shared" si="0"/>
        <v>percent243960, 631940, 1462232, 464949, 1373841training</v>
      </c>
      <c r="B59">
        <v>0.88731590792543902</v>
      </c>
      <c r="C59">
        <v>0.88731590792543902</v>
      </c>
      <c r="D59">
        <v>0.88731590792543902</v>
      </c>
      <c r="E59">
        <v>144</v>
      </c>
      <c r="F59">
        <v>2237</v>
      </c>
      <c r="G59">
        <v>36</v>
      </c>
      <c r="H59">
        <v>0</v>
      </c>
      <c r="I59">
        <v>1</v>
      </c>
      <c r="J59">
        <v>0.98416190057193098</v>
      </c>
      <c r="K59">
        <v>0</v>
      </c>
      <c r="L59" t="s">
        <v>36</v>
      </c>
      <c r="M59" t="s">
        <v>14</v>
      </c>
      <c r="N59" t="s">
        <v>27</v>
      </c>
    </row>
    <row r="60" spans="1:14" x14ac:dyDescent="0.25">
      <c r="A60" t="str">
        <f t="shared" si="0"/>
        <v>percent243960, 631940, 1462232, 464949, 1373841validation</v>
      </c>
      <c r="B60">
        <v>0.721064915156854</v>
      </c>
      <c r="C60">
        <v>0.721064915156854</v>
      </c>
      <c r="D60">
        <v>0.721064915156854</v>
      </c>
      <c r="E60">
        <v>2251</v>
      </c>
      <c r="F60">
        <v>23541</v>
      </c>
      <c r="G60">
        <v>1243</v>
      </c>
      <c r="H60">
        <v>323</v>
      </c>
      <c r="I60">
        <v>0.87451437451437497</v>
      </c>
      <c r="J60">
        <v>0.94984667527437106</v>
      </c>
      <c r="K60">
        <v>1302</v>
      </c>
      <c r="L60" t="s">
        <v>36</v>
      </c>
      <c r="M60" t="s">
        <v>15</v>
      </c>
      <c r="N60" t="s">
        <v>27</v>
      </c>
    </row>
    <row r="61" spans="1:14" x14ac:dyDescent="0.25">
      <c r="A61" t="str">
        <f t="shared" si="0"/>
        <v>percent243960, 631940, 1462232, 464949, 1373841all</v>
      </c>
      <c r="B61">
        <v>0.73025783850787096</v>
      </c>
      <c r="C61">
        <v>0.73025783850787096</v>
      </c>
      <c r="D61">
        <v>0.73025783850787096</v>
      </c>
      <c r="E61">
        <v>2395</v>
      </c>
      <c r="F61">
        <v>25778</v>
      </c>
      <c r="G61">
        <v>1279</v>
      </c>
      <c r="H61">
        <v>323</v>
      </c>
      <c r="I61">
        <v>0.88116261957321595</v>
      </c>
      <c r="J61">
        <v>0.95272942306981601</v>
      </c>
      <c r="K61">
        <v>1302</v>
      </c>
      <c r="L61" t="s">
        <v>36</v>
      </c>
      <c r="M61" t="s">
        <v>16</v>
      </c>
      <c r="N6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abSelected="1" topLeftCell="A3" workbookViewId="0">
      <selection activeCell="H16" sqref="H16:Q24"/>
    </sheetView>
  </sheetViews>
  <sheetFormatPr defaultRowHeight="15" x14ac:dyDescent="0.25"/>
  <cols>
    <col min="1" max="1" width="19" customWidth="1"/>
  </cols>
  <sheetData>
    <row r="1" spans="1:17" x14ac:dyDescent="0.25">
      <c r="A1" t="s">
        <v>10</v>
      </c>
      <c r="B1" t="s">
        <v>12</v>
      </c>
      <c r="H1" t="s">
        <v>2</v>
      </c>
    </row>
    <row r="2" spans="1:17" x14ac:dyDescent="0.25">
      <c r="A2" t="s">
        <v>13</v>
      </c>
      <c r="B2" t="s">
        <v>2</v>
      </c>
      <c r="H2" t="s">
        <v>13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1:17" x14ac:dyDescent="0.25">
      <c r="A3" t="s">
        <v>17</v>
      </c>
      <c r="B3" t="s">
        <v>2</v>
      </c>
      <c r="E3" t="s">
        <v>14</v>
      </c>
      <c r="F3" t="s">
        <v>40</v>
      </c>
      <c r="G3" t="s">
        <v>37</v>
      </c>
      <c r="H3" s="1">
        <f>VLOOKUP($H$1&amp;H$2&amp;$E3,Cefixime_AU2global!$A:$K,9,FALSE)</f>
        <v>1</v>
      </c>
      <c r="I3" s="1">
        <f>VLOOKUP($H$1&amp;I$2&amp;$E3,Cefixime_AU2global!$A:$K,9,FALSE)</f>
        <v>1</v>
      </c>
      <c r="J3" s="1">
        <f>VLOOKUP($H$1&amp;J$2&amp;$E3,Cefixime_AU2global!$A:$K,9,FALSE)</f>
        <v>1</v>
      </c>
      <c r="K3" s="1">
        <f>VLOOKUP($H$1&amp;K$2&amp;$E3,Cefixime_AU2global!$A:$K,9,FALSE)</f>
        <v>1</v>
      </c>
      <c r="L3" s="1">
        <f>VLOOKUP($H$1&amp;L$2&amp;$E3,Cefixime_AU2global!$A:$K,9,FALSE)</f>
        <v>1</v>
      </c>
      <c r="M3" s="1">
        <f>VLOOKUP($H$1&amp;M$2&amp;$E3,Cefixime_AU2global!$A:$K,9,FALSE)</f>
        <v>1</v>
      </c>
      <c r="N3" s="1">
        <f>VLOOKUP($H$1&amp;N$2&amp;$E3,Cefixime_AU2global!$A:$K,9,FALSE)</f>
        <v>1</v>
      </c>
      <c r="O3" s="1">
        <f>VLOOKUP($H$1&amp;O$2&amp;$E3,Cefixime_AU2global!$A:$K,9,FALSE)</f>
        <v>1</v>
      </c>
      <c r="P3" s="1">
        <f>VLOOKUP($H$1&amp;P$2&amp;$E3,Cefixime_AU2global!$A:$K,9,FALSE)</f>
        <v>1</v>
      </c>
      <c r="Q3" s="1">
        <f>VLOOKUP($H$1&amp;Q$2&amp;$E3,Cefixime_AU2global!$A:$K,9,FALSE)</f>
        <v>1</v>
      </c>
    </row>
    <row r="4" spans="1:17" x14ac:dyDescent="0.25">
      <c r="A4" t="s">
        <v>18</v>
      </c>
      <c r="B4" t="s">
        <v>2</v>
      </c>
      <c r="E4" t="s">
        <v>15</v>
      </c>
      <c r="G4" t="s">
        <v>38</v>
      </c>
      <c r="H4" s="1">
        <f>VLOOKUP($H$1&amp;H$2&amp;$E4,Cefixime_AU2global!$A:$K,9,FALSE)</f>
        <v>0.98595943837753497</v>
      </c>
      <c r="I4" s="1">
        <f>VLOOKUP($H$1&amp;I$2&amp;$E4,Cefixime_AU2global!$A:$K,9,FALSE)</f>
        <v>0.98596491228070204</v>
      </c>
      <c r="J4" s="1">
        <f>VLOOKUP($H$1&amp;J$2&amp;$E4,Cefixime_AU2global!$A:$K,9,FALSE)</f>
        <v>0.98518518518518505</v>
      </c>
      <c r="K4" s="1">
        <f>VLOOKUP($H$1&amp;K$2&amp;$E4,Cefixime_AU2global!$A:$K,9,FALSE)</f>
        <v>0.98011695906432705</v>
      </c>
      <c r="L4" s="1">
        <f>VLOOKUP($H$1&amp;L$2&amp;$E4,Cefixime_AU2global!$A:$K,9,FALSE)</f>
        <v>0.97855750487329396</v>
      </c>
      <c r="M4" s="1">
        <f>VLOOKUP($H$1&amp;M$2&amp;$E4,Cefixime_AU2global!$A:$K,9,FALSE)</f>
        <v>0.97815912636505498</v>
      </c>
      <c r="N4" s="1">
        <f>VLOOKUP($H$1&amp;N$2&amp;$E4,Cefixime_AU2global!$A:$K,9,FALSE)</f>
        <v>0.97815912636505498</v>
      </c>
      <c r="O4" s="1">
        <f>VLOOKUP($H$1&amp;O$2&amp;$E4,Cefixime_AU2global!$A:$K,9,FALSE)</f>
        <v>0.97698907956318304</v>
      </c>
      <c r="P4" s="1">
        <f>VLOOKUP($H$1&amp;P$2&amp;$E4,Cefixime_AU2global!$A:$K,9,FALSE)</f>
        <v>0.96174863387978105</v>
      </c>
      <c r="Q4" s="1">
        <f>VLOOKUP($H$1&amp;Q$2&amp;$E4,Cefixime_AU2global!$A:$K,9,FALSE)</f>
        <v>0.96213895394223303</v>
      </c>
    </row>
    <row r="5" spans="1:17" x14ac:dyDescent="0.25">
      <c r="A5" t="s">
        <v>19</v>
      </c>
      <c r="B5" t="s">
        <v>2</v>
      </c>
      <c r="E5" t="s">
        <v>16</v>
      </c>
      <c r="G5" t="s">
        <v>39</v>
      </c>
      <c r="H5" s="1">
        <f>VLOOKUP($H$1&amp;H$2&amp;$E5,Cefixime_AU2global!$A:$K,9,FALSE)</f>
        <v>0.98670605612998497</v>
      </c>
      <c r="I5" s="1">
        <f>VLOOKUP($H$1&amp;I$2&amp;$E5,Cefixime_AU2global!$A:$K,9,FALSE)</f>
        <v>0.98671096345514997</v>
      </c>
      <c r="J5" s="1">
        <f>VLOOKUP($H$1&amp;J$2&amp;$E5,Cefixime_AU2global!$A:$K,9,FALSE)</f>
        <v>0.985972683647102</v>
      </c>
      <c r="K5" s="1">
        <f>VLOOKUP($H$1&amp;K$2&amp;$E5,Cefixime_AU2global!$A:$K,9,FALSE)</f>
        <v>0.98117386489479497</v>
      </c>
      <c r="L5" s="1">
        <f>VLOOKUP($H$1&amp;L$2&amp;$E5,Cefixime_AU2global!$A:$K,9,FALSE)</f>
        <v>0.97969730527870102</v>
      </c>
      <c r="M5" s="1">
        <f>VLOOKUP($H$1&amp;M$2&amp;$E5,Cefixime_AU2global!$A:$K,9,FALSE)</f>
        <v>0.97932053175775502</v>
      </c>
      <c r="N5" s="1">
        <f>VLOOKUP($H$1&amp;N$2&amp;$E5,Cefixime_AU2global!$A:$K,9,FALSE)</f>
        <v>0.97932053175775502</v>
      </c>
      <c r="O5" s="1">
        <f>VLOOKUP($H$1&amp;O$2&amp;$E5,Cefixime_AU2global!$A:$K,9,FALSE)</f>
        <v>0.97821270310191999</v>
      </c>
      <c r="P5" s="1">
        <f>VLOOKUP($H$1&amp;P$2&amp;$E5,Cefixime_AU2global!$A:$K,9,FALSE)</f>
        <v>0.96378418329637805</v>
      </c>
      <c r="Q5" s="1">
        <f>VLOOKUP($H$1&amp;Q$2&amp;$E5,Cefixime_AU2global!$A:$K,9,FALSE)</f>
        <v>0.964153732446415</v>
      </c>
    </row>
    <row r="6" spans="1:17" x14ac:dyDescent="0.25">
      <c r="A6" t="s">
        <v>20</v>
      </c>
      <c r="B6" t="s">
        <v>2</v>
      </c>
      <c r="E6" t="s">
        <v>14</v>
      </c>
      <c r="F6" t="s">
        <v>41</v>
      </c>
      <c r="G6" t="s">
        <v>37</v>
      </c>
      <c r="H6" s="1">
        <f>VLOOKUP($H$1&amp;H$2&amp;$E6,Cefixime_AU2global!$A:$K,10,FALSE)</f>
        <v>1</v>
      </c>
      <c r="I6" s="1">
        <f>VLOOKUP($H$1&amp;I$2&amp;$E6,Cefixime_AU2global!$A:$K,10,FALSE)</f>
        <v>1</v>
      </c>
      <c r="J6" s="1">
        <f>VLOOKUP($H$1&amp;J$2&amp;$E6,Cefixime_AU2global!$A:$K,10,FALSE)</f>
        <v>1</v>
      </c>
      <c r="K6" s="1">
        <f>VLOOKUP($H$1&amp;K$2&amp;$E6,Cefixime_AU2global!$A:$K,10,FALSE)</f>
        <v>1</v>
      </c>
      <c r="L6" s="1">
        <f>VLOOKUP($H$1&amp;L$2&amp;$E6,Cefixime_AU2global!$A:$K,10,FALSE)</f>
        <v>1</v>
      </c>
      <c r="M6" s="1">
        <f>VLOOKUP($H$1&amp;M$2&amp;$E6,Cefixime_AU2global!$A:$K,10,FALSE)</f>
        <v>1</v>
      </c>
      <c r="N6" s="1">
        <f>VLOOKUP($H$1&amp;N$2&amp;$E6,Cefixime_AU2global!$A:$K,10,FALSE)</f>
        <v>1</v>
      </c>
      <c r="O6" s="1">
        <f>VLOOKUP($H$1&amp;O$2&amp;$E6,Cefixime_AU2global!$A:$K,10,FALSE)</f>
        <v>1</v>
      </c>
      <c r="P6" s="1">
        <f>VLOOKUP($H$1&amp;P$2&amp;$E6,Cefixime_AU2global!$A:$K,10,FALSE)</f>
        <v>1</v>
      </c>
      <c r="Q6" s="1">
        <f>VLOOKUP($H$1&amp;Q$2&amp;$E6,Cefixime_AU2global!$A:$K,10,FALSE)</f>
        <v>1</v>
      </c>
    </row>
    <row r="7" spans="1:17" x14ac:dyDescent="0.25">
      <c r="A7" t="s">
        <v>21</v>
      </c>
      <c r="B7" t="s">
        <v>2</v>
      </c>
      <c r="E7" t="s">
        <v>15</v>
      </c>
      <c r="G7" t="s">
        <v>38</v>
      </c>
      <c r="H7" s="1">
        <f>VLOOKUP($H$1&amp;H$2&amp;$E7,Cefixime_AU2global!$A:$K,10,FALSE)</f>
        <v>0.99712390228937398</v>
      </c>
      <c r="I7" s="1">
        <f>VLOOKUP($H$1&amp;I$2&amp;$E7,Cefixime_AU2global!$A:$K,10,FALSE)</f>
        <v>0.99643322850349003</v>
      </c>
      <c r="J7" s="1">
        <f>VLOOKUP($H$1&amp;J$2&amp;$E7,Cefixime_AU2global!$A:$K,10,FALSE)</f>
        <v>0.99647158088517296</v>
      </c>
      <c r="K7" s="1">
        <f>VLOOKUP($H$1&amp;K$2&amp;$E7,Cefixime_AU2global!$A:$K,10,FALSE)</f>
        <v>0.99643322850349003</v>
      </c>
      <c r="L7" s="1">
        <f>VLOOKUP($H$1&amp;L$2&amp;$E7,Cefixime_AU2global!$A:$K,10,FALSE)</f>
        <v>0.99643322850349003</v>
      </c>
      <c r="M7" s="1">
        <f>VLOOKUP($H$1&amp;M$2&amp;$E7,Cefixime_AU2global!$A:$K,10,FALSE)</f>
        <v>0.996126558005753</v>
      </c>
      <c r="N7" s="1">
        <f>VLOOKUP($H$1&amp;N$2&amp;$E7,Cefixime_AU2global!$A:$K,10,FALSE)</f>
        <v>0.99206136145733503</v>
      </c>
      <c r="O7" s="1">
        <f>VLOOKUP($H$1&amp;O$2&amp;$E7,Cefixime_AU2global!$A:$K,10,FALSE)</f>
        <v>0.99608820709491896</v>
      </c>
      <c r="P7" s="1">
        <f>VLOOKUP($H$1&amp;P$2&amp;$E7,Cefixime_AU2global!$A:$K,10,FALSE)</f>
        <v>0.99700874367234205</v>
      </c>
      <c r="Q7" s="1">
        <f>VLOOKUP($H$1&amp;Q$2&amp;$E7,Cefixime_AU2global!$A:$K,10,FALSE)</f>
        <v>0.99631803014612796</v>
      </c>
    </row>
    <row r="8" spans="1:17" x14ac:dyDescent="0.25">
      <c r="A8" t="s">
        <v>22</v>
      </c>
      <c r="B8" t="s">
        <v>2</v>
      </c>
      <c r="E8" t="s">
        <v>16</v>
      </c>
      <c r="G8" t="s">
        <v>39</v>
      </c>
      <c r="H8" s="1">
        <f>VLOOKUP($H$1&amp;H$2&amp;$E8,Cefixime_AU2global!$A:$K,10,FALSE)</f>
        <v>0.99735449735449699</v>
      </c>
      <c r="I8" s="1">
        <f>VLOOKUP($H$1&amp;I$2&amp;$E8,Cefixime_AU2global!$A:$K,10,FALSE)</f>
        <v>0.99671922954809999</v>
      </c>
      <c r="J8" s="1">
        <f>VLOOKUP($H$1&amp;J$2&amp;$E8,Cefixime_AU2global!$A:$K,10,FALSE)</f>
        <v>0.99675450664973397</v>
      </c>
      <c r="K8" s="1">
        <f>VLOOKUP($H$1&amp;K$2&amp;$E8,Cefixime_AU2global!$A:$K,10,FALSE)</f>
        <v>0.99671922954809999</v>
      </c>
      <c r="L8" s="1">
        <f>VLOOKUP($H$1&amp;L$2&amp;$E8,Cefixime_AU2global!$A:$K,10,FALSE)</f>
        <v>0.99671922954809999</v>
      </c>
      <c r="M8" s="1">
        <f>VLOOKUP($H$1&amp;M$2&amp;$E8,Cefixime_AU2global!$A:$K,10,FALSE)</f>
        <v>0.99643713842246395</v>
      </c>
      <c r="N8" s="1">
        <f>VLOOKUP($H$1&amp;N$2&amp;$E8,Cefixime_AU2global!$A:$K,10,FALSE)</f>
        <v>0.99269789755891102</v>
      </c>
      <c r="O8" s="1">
        <f>VLOOKUP($H$1&amp;O$2&amp;$E8,Cefixime_AU2global!$A:$K,10,FALSE)</f>
        <v>0.99640186256525998</v>
      </c>
      <c r="P8" s="1">
        <f>VLOOKUP($H$1&amp;P$2&amp;$E8,Cefixime_AU2global!$A:$K,10,FALSE)</f>
        <v>0.99724858019683205</v>
      </c>
      <c r="Q8" s="1">
        <f>VLOOKUP($H$1&amp;Q$2&amp;$E8,Cefixime_AU2global!$A:$K,10,FALSE)</f>
        <v>0.99661327876949102</v>
      </c>
    </row>
    <row r="9" spans="1:17" x14ac:dyDescent="0.25">
      <c r="A9" t="s">
        <v>23</v>
      </c>
      <c r="B9" t="s">
        <v>2</v>
      </c>
      <c r="E9" t="s">
        <v>14</v>
      </c>
      <c r="F9" t="s">
        <v>42</v>
      </c>
      <c r="G9" t="s">
        <v>37</v>
      </c>
      <c r="H9">
        <f>VLOOKUP($H$1&amp;H$2&amp;$E9,Cefixime_AU2global!$A:$K,11,FALSE)</f>
        <v>0</v>
      </c>
      <c r="I9">
        <f>VLOOKUP($H$1&amp;I$2&amp;$E9,Cefixime_AU2global!$A:$K,11,FALSE)</f>
        <v>0</v>
      </c>
      <c r="J9">
        <f>VLOOKUP($H$1&amp;J$2&amp;$E9,Cefixime_AU2global!$A:$K,11,FALSE)</f>
        <v>0</v>
      </c>
      <c r="K9">
        <f>VLOOKUP($H$1&amp;K$2&amp;$E9,Cefixime_AU2global!$A:$K,11,FALSE)</f>
        <v>0</v>
      </c>
      <c r="L9">
        <f>VLOOKUP($H$1&amp;L$2&amp;$E9,Cefixime_AU2global!$A:$K,11,FALSE)</f>
        <v>0</v>
      </c>
      <c r="M9">
        <f>VLOOKUP($H$1&amp;M$2&amp;$E9,Cefixime_AU2global!$A:$K,11,FALSE)</f>
        <v>0</v>
      </c>
      <c r="N9">
        <f>VLOOKUP($H$1&amp;N$2&amp;$E9,Cefixime_AU2global!$A:$K,11,FALSE)</f>
        <v>0</v>
      </c>
      <c r="O9">
        <f>VLOOKUP($H$1&amp;O$2&amp;$E9,Cefixime_AU2global!$A:$K,11,FALSE)</f>
        <v>0</v>
      </c>
      <c r="P9">
        <f>VLOOKUP($H$1&amp;P$2&amp;$E9,Cefixime_AU2global!$A:$K,11,FALSE)</f>
        <v>0</v>
      </c>
      <c r="Q9">
        <f>VLOOKUP($H$1&amp;Q$2&amp;$E9,Cefixime_AU2global!$A:$K,11,FALSE)</f>
        <v>0</v>
      </c>
    </row>
    <row r="10" spans="1:17" x14ac:dyDescent="0.25">
      <c r="A10" t="s">
        <v>24</v>
      </c>
      <c r="B10" t="s">
        <v>2</v>
      </c>
      <c r="E10" t="s">
        <v>15</v>
      </c>
      <c r="G10" t="s">
        <v>38</v>
      </c>
      <c r="H10">
        <f>VLOOKUP($H$1&amp;H$2&amp;$E10,Cefixime_AU2global!$A:$K,11,FALSE)</f>
        <v>19</v>
      </c>
      <c r="I10">
        <f>VLOOKUP($H$1&amp;I$2&amp;$E10,Cefixime_AU2global!$A:$K,11,FALSE)</f>
        <v>21</v>
      </c>
      <c r="J10">
        <f>VLOOKUP($H$1&amp;J$2&amp;$E10,Cefixime_AU2global!$A:$K,11,FALSE)</f>
        <v>21</v>
      </c>
      <c r="K10">
        <f>VLOOKUP($H$1&amp;K$2&amp;$E10,Cefixime_AU2global!$A:$K,11,FALSE)</f>
        <v>21</v>
      </c>
      <c r="L10">
        <f>VLOOKUP($H$1&amp;L$2&amp;$E10,Cefixime_AU2global!$A:$K,11,FALSE)</f>
        <v>21</v>
      </c>
      <c r="M10">
        <f>VLOOKUP($H$1&amp;M$2&amp;$E10,Cefixime_AU2global!$A:$K,11,FALSE)</f>
        <v>21</v>
      </c>
      <c r="N10">
        <f>VLOOKUP($H$1&amp;N$2&amp;$E10,Cefixime_AU2global!$A:$K,11,FALSE)</f>
        <v>21</v>
      </c>
      <c r="O10">
        <f>VLOOKUP($H$1&amp;O$2&amp;$E10,Cefixime_AU2global!$A:$K,11,FALSE)</f>
        <v>21</v>
      </c>
      <c r="P10">
        <f>VLOOKUP($H$1&amp;P$2&amp;$E10,Cefixime_AU2global!$A:$K,11,FALSE)</f>
        <v>22</v>
      </c>
      <c r="Q10">
        <f>VLOOKUP($H$1&amp;Q$2&amp;$E10,Cefixime_AU2global!$A:$K,11,FALSE)</f>
        <v>25</v>
      </c>
    </row>
    <row r="11" spans="1:17" x14ac:dyDescent="0.25">
      <c r="A11" t="s">
        <v>25</v>
      </c>
      <c r="B11" t="s">
        <v>2</v>
      </c>
      <c r="E11" t="s">
        <v>16</v>
      </c>
      <c r="G11" t="s">
        <v>39</v>
      </c>
      <c r="H11">
        <f>VLOOKUP($H$1&amp;H$2&amp;$E11,Cefixime_AU2global!$A:$K,11,FALSE)</f>
        <v>19</v>
      </c>
      <c r="I11">
        <f>VLOOKUP($H$1&amp;I$2&amp;$E11,Cefixime_AU2global!$A:$K,11,FALSE)</f>
        <v>21</v>
      </c>
      <c r="J11">
        <f>VLOOKUP($H$1&amp;J$2&amp;$E11,Cefixime_AU2global!$A:$K,11,FALSE)</f>
        <v>21</v>
      </c>
      <c r="K11">
        <f>VLOOKUP($H$1&amp;K$2&amp;$E11,Cefixime_AU2global!$A:$K,11,FALSE)</f>
        <v>21</v>
      </c>
      <c r="L11">
        <f>VLOOKUP($H$1&amp;L$2&amp;$E11,Cefixime_AU2global!$A:$K,11,FALSE)</f>
        <v>21</v>
      </c>
      <c r="M11">
        <f>VLOOKUP($H$1&amp;M$2&amp;$E11,Cefixime_AU2global!$A:$K,11,FALSE)</f>
        <v>21</v>
      </c>
      <c r="N11">
        <f>VLOOKUP($H$1&amp;N$2&amp;$E11,Cefixime_AU2global!$A:$K,11,FALSE)</f>
        <v>21</v>
      </c>
      <c r="O11">
        <f>VLOOKUP($H$1&amp;O$2&amp;$E11,Cefixime_AU2global!$A:$K,11,FALSE)</f>
        <v>21</v>
      </c>
      <c r="P11">
        <f>VLOOKUP($H$1&amp;P$2&amp;$E11,Cefixime_AU2global!$A:$K,11,FALSE)</f>
        <v>22</v>
      </c>
      <c r="Q11">
        <f>VLOOKUP($H$1&amp;Q$2&amp;$E11,Cefixime_AU2global!$A:$K,11,FALSE)</f>
        <v>25</v>
      </c>
    </row>
    <row r="12" spans="1:17" x14ac:dyDescent="0.25">
      <c r="A12" t="s">
        <v>26</v>
      </c>
      <c r="B12" t="s">
        <v>27</v>
      </c>
    </row>
    <row r="13" spans="1:17" x14ac:dyDescent="0.25">
      <c r="A13" t="s">
        <v>28</v>
      </c>
      <c r="B13" t="s">
        <v>27</v>
      </c>
    </row>
    <row r="14" spans="1:17" x14ac:dyDescent="0.25">
      <c r="A14" t="s">
        <v>29</v>
      </c>
      <c r="B14" t="s">
        <v>27</v>
      </c>
      <c r="H14" t="s">
        <v>27</v>
      </c>
    </row>
    <row r="15" spans="1:17" x14ac:dyDescent="0.25">
      <c r="A15" t="s">
        <v>30</v>
      </c>
      <c r="B15" t="s">
        <v>27</v>
      </c>
      <c r="H15" t="s">
        <v>26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</row>
    <row r="16" spans="1:17" x14ac:dyDescent="0.25">
      <c r="A16" t="s">
        <v>31</v>
      </c>
      <c r="B16" t="s">
        <v>27</v>
      </c>
      <c r="E16" t="s">
        <v>14</v>
      </c>
      <c r="F16" t="s">
        <v>40</v>
      </c>
      <c r="G16" t="s">
        <v>37</v>
      </c>
      <c r="H16" s="1">
        <f>VLOOKUP($H$14&amp;H$15&amp;$E16,Cefixime_AU2global!$A:$K,9,FALSE)</f>
        <v>1</v>
      </c>
      <c r="I16" s="1">
        <f>VLOOKUP($H$14&amp;I$15&amp;$E16,Cefixime_AU2global!$A:$K,9,FALSE)</f>
        <v>1</v>
      </c>
      <c r="J16" s="1">
        <f>VLOOKUP($H$14&amp;J$15&amp;$E16,Cefixime_AU2global!$A:$K,9,FALSE)</f>
        <v>1</v>
      </c>
      <c r="K16" s="1">
        <f>VLOOKUP($H$14&amp;K$15&amp;$E16,Cefixime_AU2global!$A:$K,9,FALSE)</f>
        <v>1</v>
      </c>
      <c r="L16" s="1">
        <f>VLOOKUP($H$14&amp;L$15&amp;$E16,Cefixime_AU2global!$A:$K,9,FALSE)</f>
        <v>1</v>
      </c>
      <c r="M16" s="1">
        <f>VLOOKUP($H$14&amp;M$15&amp;$E16,Cefixime_AU2global!$A:$K,9,FALSE)</f>
        <v>1</v>
      </c>
      <c r="N16" s="1">
        <f>VLOOKUP($H$14&amp;N$15&amp;$E16,Cefixime_AU2global!$A:$K,9,FALSE)</f>
        <v>1</v>
      </c>
      <c r="O16" s="1">
        <f>VLOOKUP($H$14&amp;O$15&amp;$E16,Cefixime_AU2global!$A:$K,9,FALSE)</f>
        <v>1</v>
      </c>
      <c r="P16" s="1">
        <f>VLOOKUP($H$14&amp;P$15&amp;$E16,Cefixime_AU2global!$A:$K,9,FALSE)</f>
        <v>1</v>
      </c>
      <c r="Q16" s="1">
        <f>VLOOKUP($H$14&amp;Q$15&amp;$E16,Cefixime_AU2global!$A:$K,9,FALSE)</f>
        <v>1</v>
      </c>
    </row>
    <row r="17" spans="1:17" x14ac:dyDescent="0.25">
      <c r="A17" t="s">
        <v>32</v>
      </c>
      <c r="B17" t="s">
        <v>27</v>
      </c>
      <c r="E17" t="s">
        <v>15</v>
      </c>
      <c r="G17" t="s">
        <v>38</v>
      </c>
      <c r="H17" s="1">
        <f>VLOOKUP($H$14&amp;H$15&amp;$E17,Cefixime_AU2global!$A:$K,9,FALSE)</f>
        <v>0.86713286713286697</v>
      </c>
      <c r="I17" s="1">
        <f>VLOOKUP($H$14&amp;I$15&amp;$E17,Cefixime_AU2global!$A:$K,9,FALSE)</f>
        <v>0.86324786324786296</v>
      </c>
      <c r="J17" s="1">
        <f>VLOOKUP($H$14&amp;J$15&amp;$E17,Cefixime_AU2global!$A:$K,9,FALSE)</f>
        <v>0.86324786324786296</v>
      </c>
      <c r="K17" s="1">
        <f>VLOOKUP($H$14&amp;K$15&amp;$E17,Cefixime_AU2global!$A:$K,9,FALSE)</f>
        <v>0.85980582524271898</v>
      </c>
      <c r="L17" s="1">
        <f>VLOOKUP($H$14&amp;L$15&amp;$E17,Cefixime_AU2global!$A:$K,9,FALSE)</f>
        <v>0.856031128404669</v>
      </c>
      <c r="M17" s="1">
        <f>VLOOKUP($H$14&amp;M$15&amp;$E17,Cefixime_AU2global!$A:$K,9,FALSE)</f>
        <v>0.856031128404669</v>
      </c>
      <c r="N17" s="1">
        <f>VLOOKUP($H$14&amp;N$15&amp;$E17,Cefixime_AU2global!$A:$K,9,FALSE)</f>
        <v>0.88212334113973501</v>
      </c>
      <c r="O17" s="1">
        <f>VLOOKUP($H$14&amp;O$15&amp;$E17,Cefixime_AU2global!$A:$K,9,FALSE)</f>
        <v>0.87451437451437497</v>
      </c>
      <c r="P17" s="1">
        <f>VLOOKUP($H$14&amp;P$15&amp;$E17,Cefixime_AU2global!$A:$K,9,FALSE)</f>
        <v>0.87451437451437497</v>
      </c>
      <c r="Q17" s="1">
        <f>VLOOKUP($H$14&amp;Q$15&amp;$E17,Cefixime_AU2global!$A:$K,9,FALSE)</f>
        <v>0.87451437451437497</v>
      </c>
    </row>
    <row r="18" spans="1:17" x14ac:dyDescent="0.25">
      <c r="A18" t="s">
        <v>33</v>
      </c>
      <c r="B18" t="s">
        <v>27</v>
      </c>
      <c r="E18" t="s">
        <v>16</v>
      </c>
      <c r="G18" t="s">
        <v>39</v>
      </c>
      <c r="H18" s="1">
        <f>VLOOKUP($H$14&amp;H$15&amp;$E18,Cefixime_AU2global!$A:$K,9,FALSE)</f>
        <v>0.87417218543046404</v>
      </c>
      <c r="I18" s="1">
        <f>VLOOKUP($H$14&amp;I$15&amp;$E18,Cefixime_AU2global!$A:$K,9,FALSE)</f>
        <v>0.87049300956585696</v>
      </c>
      <c r="J18" s="1">
        <f>VLOOKUP($H$14&amp;J$15&amp;$E18,Cefixime_AU2global!$A:$K,9,FALSE)</f>
        <v>0.87049300956585696</v>
      </c>
      <c r="K18" s="1">
        <f>VLOOKUP($H$14&amp;K$15&amp;$E18,Cefixime_AU2global!$A:$K,9,FALSE)</f>
        <v>0.86723059948510495</v>
      </c>
      <c r="L18" s="1">
        <f>VLOOKUP($H$14&amp;L$15&amp;$E18,Cefixime_AU2global!$A:$K,9,FALSE)</f>
        <v>0.86366985998526202</v>
      </c>
      <c r="M18" s="1">
        <f>VLOOKUP($H$14&amp;M$15&amp;$E18,Cefixime_AU2global!$A:$K,9,FALSE)</f>
        <v>0.86366985998526202</v>
      </c>
      <c r="N18" s="1">
        <f>VLOOKUP($H$14&amp;N$15&amp;$E18,Cefixime_AU2global!$A:$K,9,FALSE)</f>
        <v>0.88839615668883998</v>
      </c>
      <c r="O18" s="1">
        <f>VLOOKUP($H$14&amp;O$15&amp;$E18,Cefixime_AU2global!$A:$K,9,FALSE)</f>
        <v>0.88116261957321595</v>
      </c>
      <c r="P18" s="1">
        <f>VLOOKUP($H$14&amp;P$15&amp;$E18,Cefixime_AU2global!$A:$K,9,FALSE)</f>
        <v>0.88116261957321595</v>
      </c>
      <c r="Q18" s="1">
        <f>VLOOKUP($H$14&amp;Q$15&amp;$E18,Cefixime_AU2global!$A:$K,9,FALSE)</f>
        <v>0.88116261957321595</v>
      </c>
    </row>
    <row r="19" spans="1:17" x14ac:dyDescent="0.25">
      <c r="A19" t="s">
        <v>34</v>
      </c>
      <c r="B19" t="s">
        <v>27</v>
      </c>
      <c r="E19" t="s">
        <v>14</v>
      </c>
      <c r="F19" t="s">
        <v>41</v>
      </c>
      <c r="G19" t="s">
        <v>37</v>
      </c>
      <c r="H19" s="1">
        <f>VLOOKUP($H$14&amp;H$15&amp;$E19,Cefixime_AU2global!$A:$K,10,FALSE)</f>
        <v>0.98152221733391998</v>
      </c>
      <c r="I19" s="1">
        <f>VLOOKUP($H$14&amp;I$15&amp;$E19,Cefixime_AU2global!$A:$K,10,FALSE)</f>
        <v>0.98988121425428899</v>
      </c>
      <c r="J19" s="1">
        <f>VLOOKUP($H$14&amp;J$15&amp;$E19,Cefixime_AU2global!$A:$K,10,FALSE)</f>
        <v>0.98988121425428899</v>
      </c>
      <c r="K19" s="1">
        <f>VLOOKUP($H$14&amp;K$15&amp;$E19,Cefixime_AU2global!$A:$K,10,FALSE)</f>
        <v>0.98592168939727198</v>
      </c>
      <c r="L19" s="1">
        <f>VLOOKUP($H$14&amp;L$15&amp;$E19,Cefixime_AU2global!$A:$K,10,FALSE)</f>
        <v>0.98900131984161899</v>
      </c>
      <c r="M19" s="1">
        <f>VLOOKUP($H$14&amp;M$15&amp;$E19,Cefixime_AU2global!$A:$K,10,FALSE)</f>
        <v>0.98900131984161899</v>
      </c>
      <c r="N19" s="1">
        <f>VLOOKUP($H$14&amp;N$15&amp;$E19,Cefixime_AU2global!$A:$K,10,FALSE)</f>
        <v>0.98504179498460198</v>
      </c>
      <c r="O19" s="1">
        <f>VLOOKUP($H$14&amp;O$15&amp;$E19,Cefixime_AU2global!$A:$K,10,FALSE)</f>
        <v>0.98416190057193098</v>
      </c>
      <c r="P19" s="1">
        <f>VLOOKUP($H$14&amp;P$15&amp;$E19,Cefixime_AU2global!$A:$K,10,FALSE)</f>
        <v>0.98416190057193098</v>
      </c>
      <c r="Q19" s="1">
        <f>VLOOKUP($H$14&amp;Q$15&amp;$E19,Cefixime_AU2global!$A:$K,10,FALSE)</f>
        <v>0.98416190057193098</v>
      </c>
    </row>
    <row r="20" spans="1:17" x14ac:dyDescent="0.25">
      <c r="A20" t="s">
        <v>35</v>
      </c>
      <c r="B20" t="s">
        <v>27</v>
      </c>
      <c r="E20" t="s">
        <v>15</v>
      </c>
      <c r="G20" t="s">
        <v>38</v>
      </c>
      <c r="H20" s="1">
        <f>VLOOKUP($H$14&amp;H$15&amp;$E20,Cefixime_AU2global!$A:$K,10,FALSE)</f>
        <v>0.9472219000116</v>
      </c>
      <c r="I20" s="1">
        <f>VLOOKUP($H$14&amp;I$15&amp;$E20,Cefixime_AU2global!$A:$K,10,FALSE)</f>
        <v>0.97298877455565902</v>
      </c>
      <c r="J20" s="1">
        <f>VLOOKUP($H$14&amp;J$15&amp;$E20,Cefixime_AU2global!$A:$K,10,FALSE)</f>
        <v>0.97296348314606695</v>
      </c>
      <c r="K20" s="1">
        <f>VLOOKUP($H$14&amp;K$15&amp;$E20,Cefixime_AU2global!$A:$K,10,FALSE)</f>
        <v>0.94596995326922295</v>
      </c>
      <c r="L20" s="1">
        <f>VLOOKUP($H$14&amp;L$15&amp;$E20,Cefixime_AU2global!$A:$K,10,FALSE)</f>
        <v>0.95497565725413802</v>
      </c>
      <c r="M20" s="1">
        <f>VLOOKUP($H$14&amp;M$15&amp;$E20,Cefixime_AU2global!$A:$K,10,FALSE)</f>
        <v>0.95497565725413802</v>
      </c>
      <c r="N20" s="1">
        <f>VLOOKUP($H$14&amp;N$15&amp;$E20,Cefixime_AU2global!$A:$K,10,FALSE)</f>
        <v>0.94460402133771004</v>
      </c>
      <c r="O20" s="1">
        <f>VLOOKUP($H$14&amp;O$15&amp;$E20,Cefixime_AU2global!$A:$K,10,FALSE)</f>
        <v>0.94984667527437106</v>
      </c>
      <c r="P20" s="1">
        <f>VLOOKUP($H$14&amp;P$15&amp;$E20,Cefixime_AU2global!$A:$K,10,FALSE)</f>
        <v>0.94984667527437106</v>
      </c>
      <c r="Q20" s="1">
        <f>VLOOKUP($H$14&amp;Q$15&amp;$E20,Cefixime_AU2global!$A:$K,10,FALSE)</f>
        <v>0.94984667527437106</v>
      </c>
    </row>
    <row r="21" spans="1:17" x14ac:dyDescent="0.25">
      <c r="A21" t="s">
        <v>36</v>
      </c>
      <c r="B21" t="s">
        <v>27</v>
      </c>
      <c r="E21" t="s">
        <v>16</v>
      </c>
      <c r="G21" t="s">
        <v>39</v>
      </c>
      <c r="H21" s="1">
        <f>VLOOKUP($H$14&amp;H$15&amp;$E21,Cefixime_AU2global!$A:$K,10,FALSE)</f>
        <v>0.949992891669036</v>
      </c>
      <c r="I21" s="1">
        <f>VLOOKUP($H$14&amp;I$15&amp;$E21,Cefixime_AU2global!$A:$K,10,FALSE)</f>
        <v>0.97436356475348196</v>
      </c>
      <c r="J21" s="1">
        <f>VLOOKUP($H$14&amp;J$15&amp;$E21,Cefixime_AU2global!$A:$K,10,FALSE)</f>
        <v>0.97434151585737305</v>
      </c>
      <c r="K21" s="1">
        <f>VLOOKUP($H$14&amp;K$15&amp;$E21,Cefixime_AU2global!$A:$K,10,FALSE)</f>
        <v>0.94919406376482296</v>
      </c>
      <c r="L21" s="1">
        <f>VLOOKUP($H$14&amp;L$15&amp;$E21,Cefixime_AU2global!$A:$K,10,FALSE)</f>
        <v>0.95774295119507602</v>
      </c>
      <c r="M21" s="1">
        <f>VLOOKUP($H$14&amp;M$15&amp;$E21,Cefixime_AU2global!$A:$K,10,FALSE)</f>
        <v>0.95774295119507602</v>
      </c>
      <c r="N21" s="1">
        <f>VLOOKUP($H$14&amp;N$15&amp;$E21,Cefixime_AU2global!$A:$K,10,FALSE)</f>
        <v>0.94805389783432803</v>
      </c>
      <c r="O21" s="1">
        <f>VLOOKUP($H$14&amp;O$15&amp;$E21,Cefixime_AU2global!$A:$K,10,FALSE)</f>
        <v>0.95272942306981601</v>
      </c>
      <c r="P21" s="1">
        <f>VLOOKUP($H$14&amp;P$15&amp;$E21,Cefixime_AU2global!$A:$K,10,FALSE)</f>
        <v>0.95272942306981601</v>
      </c>
      <c r="Q21" s="1">
        <f>VLOOKUP($H$14&amp;Q$15&amp;$E21,Cefixime_AU2global!$A:$K,10,FALSE)</f>
        <v>0.95272942306981601</v>
      </c>
    </row>
    <row r="22" spans="1:17" x14ac:dyDescent="0.25">
      <c r="E22" t="s">
        <v>14</v>
      </c>
      <c r="F22" t="s">
        <v>42</v>
      </c>
      <c r="G22" t="s">
        <v>37</v>
      </c>
      <c r="H22">
        <f>VLOOKUP($H$14&amp;H$15&amp;$E22,Cefixime_AU2global!$A:$K,11,FALSE)</f>
        <v>0</v>
      </c>
      <c r="I22">
        <f>VLOOKUP($H$14&amp;I$15&amp;$E22,Cefixime_AU2global!$A:$K,11,FALSE)</f>
        <v>0</v>
      </c>
      <c r="J22">
        <f>VLOOKUP($H$14&amp;J$15&amp;$E22,Cefixime_AU2global!$A:$K,11,FALSE)</f>
        <v>0</v>
      </c>
      <c r="K22">
        <f>VLOOKUP($H$14&amp;K$15&amp;$E22,Cefixime_AU2global!$A:$K,11,FALSE)</f>
        <v>0</v>
      </c>
      <c r="L22">
        <f>VLOOKUP($H$14&amp;L$15&amp;$E22,Cefixime_AU2global!$A:$K,11,FALSE)</f>
        <v>0</v>
      </c>
      <c r="M22">
        <f>VLOOKUP($H$14&amp;M$15&amp;$E22,Cefixime_AU2global!$A:$K,11,FALSE)</f>
        <v>0</v>
      </c>
      <c r="N22">
        <f>VLOOKUP($H$14&amp;N$15&amp;$E22,Cefixime_AU2global!$A:$K,11,FALSE)</f>
        <v>0</v>
      </c>
      <c r="O22">
        <f>VLOOKUP($H$14&amp;O$15&amp;$E22,Cefixime_AU2global!$A:$K,11,FALSE)</f>
        <v>0</v>
      </c>
      <c r="P22">
        <f>VLOOKUP($H$14&amp;P$15&amp;$E22,Cefixime_AU2global!$A:$K,11,FALSE)</f>
        <v>0</v>
      </c>
      <c r="Q22">
        <f>VLOOKUP($H$14&amp;Q$15&amp;$E22,Cefixime_AU2global!$A:$K,11,FALSE)</f>
        <v>0</v>
      </c>
    </row>
    <row r="23" spans="1:17" x14ac:dyDescent="0.25">
      <c r="E23" t="s">
        <v>15</v>
      </c>
      <c r="G23" t="s">
        <v>38</v>
      </c>
      <c r="H23">
        <f>VLOOKUP($H$14&amp;H$15&amp;$E23,Cefixime_AU2global!$A:$K,11,FALSE)</f>
        <v>223</v>
      </c>
      <c r="I23">
        <f>VLOOKUP($H$14&amp;I$15&amp;$E23,Cefixime_AU2global!$A:$K,11,FALSE)</f>
        <v>430</v>
      </c>
      <c r="J23">
        <f>VLOOKUP($H$14&amp;J$15&amp;$E23,Cefixime_AU2global!$A:$K,11,FALSE)</f>
        <v>454</v>
      </c>
      <c r="K23">
        <f>VLOOKUP($H$14&amp;K$15&amp;$E23,Cefixime_AU2global!$A:$K,11,FALSE)</f>
        <v>192</v>
      </c>
      <c r="L23">
        <f>VLOOKUP($H$14&amp;L$15&amp;$E23,Cefixime_AU2global!$A:$K,11,FALSE)</f>
        <v>415</v>
      </c>
      <c r="M23">
        <f>VLOOKUP($H$14&amp;M$15&amp;$E23,Cefixime_AU2global!$A:$K,11,FALSE)</f>
        <v>415</v>
      </c>
      <c r="N23">
        <f>VLOOKUP($H$14&amp;N$15&amp;$E23,Cefixime_AU2global!$A:$K,11,FALSE)</f>
        <v>1728</v>
      </c>
      <c r="O23">
        <f>VLOOKUP($H$14&amp;O$15&amp;$E23,Cefixime_AU2global!$A:$K,11,FALSE)</f>
        <v>1302</v>
      </c>
      <c r="P23">
        <f>VLOOKUP($H$14&amp;P$15&amp;$E23,Cefixime_AU2global!$A:$K,11,FALSE)</f>
        <v>1302</v>
      </c>
      <c r="Q23">
        <f>VLOOKUP($H$14&amp;Q$15&amp;$E23,Cefixime_AU2global!$A:$K,11,FALSE)</f>
        <v>1302</v>
      </c>
    </row>
    <row r="24" spans="1:17" x14ac:dyDescent="0.25">
      <c r="E24" t="s">
        <v>16</v>
      </c>
      <c r="G24" t="s">
        <v>39</v>
      </c>
      <c r="H24">
        <f>VLOOKUP($H$14&amp;H$15&amp;$E24,Cefixime_AU2global!$A:$K,11,FALSE)</f>
        <v>223</v>
      </c>
      <c r="I24">
        <f>VLOOKUP($H$14&amp;I$15&amp;$E24,Cefixime_AU2global!$A:$K,11,FALSE)</f>
        <v>430</v>
      </c>
      <c r="J24">
        <f>VLOOKUP($H$14&amp;J$15&amp;$E24,Cefixime_AU2global!$A:$K,11,FALSE)</f>
        <v>454</v>
      </c>
      <c r="K24">
        <f>VLOOKUP($H$14&amp;K$15&amp;$E24,Cefixime_AU2global!$A:$K,11,FALSE)</f>
        <v>192</v>
      </c>
      <c r="L24">
        <f>VLOOKUP($H$14&amp;L$15&amp;$E24,Cefixime_AU2global!$A:$K,11,FALSE)</f>
        <v>415</v>
      </c>
      <c r="M24">
        <f>VLOOKUP($H$14&amp;M$15&amp;$E24,Cefixime_AU2global!$A:$K,11,FALSE)</f>
        <v>415</v>
      </c>
      <c r="N24">
        <f>VLOOKUP($H$14&amp;N$15&amp;$E24,Cefixime_AU2global!$A:$K,11,FALSE)</f>
        <v>1728</v>
      </c>
      <c r="O24">
        <f>VLOOKUP($H$14&amp;O$15&amp;$E24,Cefixime_AU2global!$A:$K,11,FALSE)</f>
        <v>1302</v>
      </c>
      <c r="P24">
        <f>VLOOKUP($H$14&amp;P$15&amp;$E24,Cefixime_AU2global!$A:$K,11,FALSE)</f>
        <v>1302</v>
      </c>
      <c r="Q24">
        <f>VLOOKUP($H$14&amp;Q$15&amp;$E24,Cefixime_AU2global!$A:$K,11,FALSE)</f>
        <v>1302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Cefixime_AU2global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Ludwig Hoon</cp:lastModifiedBy>
  <dcterms:created xsi:type="dcterms:W3CDTF">2024-03-13T10:46:53Z</dcterms:created>
  <dcterms:modified xsi:type="dcterms:W3CDTF">2024-03-18T01:36:29Z</dcterms:modified>
</cp:coreProperties>
</file>