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/>
  <mc:AlternateContent xmlns:mc="http://schemas.openxmlformats.org/markup-compatibility/2006">
    <mc:Choice Requires="x15">
      <x15ac:absPath xmlns:x15ac="http://schemas.microsoft.com/office/spreadsheetml/2010/11/ac" url="C:\Users\ludwi\IONOS HiDrive\users\fincova\studium\Master\Masterarbeit\Experiment\"/>
    </mc:Choice>
  </mc:AlternateContent>
  <xr:revisionPtr revIDLastSave="0" documentId="13_ncr:1_{7EADEEAA-4066-480D-9908-EE0503B24DAB}" xr6:coauthVersionLast="47" xr6:coauthVersionMax="47" xr10:uidLastSave="{00000000-0000-0000-0000-000000000000}"/>
  <bookViews>
    <workbookView xWindow="-120" yWindow="-120" windowWidth="29040" windowHeight="15720" activeTab="4" xr2:uid="{00000000-000D-0000-FFFF-FFFF00000000}"/>
  </bookViews>
  <sheets>
    <sheet name="Var 3 3K, bluff = Sieg, SP1=SP2" sheetId="2" r:id="rId1"/>
    <sheet name="Tabelle1" sheetId="3" r:id="rId2"/>
    <sheet name="Tabelle2" sheetId="4" r:id="rId3"/>
    <sheet name="Tabelle3" sheetId="5" r:id="rId4"/>
    <sheet name="Tabelle4" sheetId="6" r:id="rId5"/>
    <sheet name="Tabelle5" sheetId="7" r:id="rId6"/>
    <sheet name="Tabelle6" sheetId="8" r:id="rId7"/>
  </sheets>
  <definedNames>
    <definedName name="_xlnm._FilterDatabase" localSheetId="0" hidden="1">'Var 3 3K, bluff = Sieg, SP1=SP2'!$A$2:$G$218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F23" i="7" l="1"/>
  <c r="F24" i="7"/>
  <c r="F25" i="7"/>
  <c r="F26" i="7"/>
  <c r="F27" i="7"/>
  <c r="F22" i="7"/>
  <c r="G22" i="7"/>
  <c r="F14" i="7"/>
  <c r="F15" i="7"/>
  <c r="F16" i="7"/>
  <c r="F17" i="7"/>
  <c r="F18" i="7"/>
  <c r="F19" i="7"/>
  <c r="F20" i="7"/>
  <c r="F21" i="7"/>
  <c r="F13" i="7"/>
  <c r="G13" i="7"/>
  <c r="F10" i="7"/>
  <c r="F11" i="7"/>
  <c r="F12" i="7"/>
  <c r="F9" i="7"/>
  <c r="G9" i="7"/>
  <c r="F4" i="7"/>
  <c r="F5" i="7"/>
  <c r="F6" i="7"/>
  <c r="F7" i="7"/>
  <c r="F8" i="7"/>
  <c r="F3" i="7"/>
  <c r="G3" i="7"/>
  <c r="E38" i="7"/>
  <c r="E27" i="7"/>
  <c r="E23" i="7"/>
  <c r="E15" i="7"/>
  <c r="E7" i="7"/>
  <c r="E3" i="7"/>
  <c r="E8" i="7"/>
  <c r="E9" i="7"/>
  <c r="E10" i="7"/>
  <c r="E11" i="7"/>
  <c r="E12" i="7"/>
  <c r="E13" i="7"/>
  <c r="E14" i="7"/>
  <c r="E16" i="7"/>
  <c r="E17" i="7"/>
  <c r="E18" i="7"/>
  <c r="E19" i="7"/>
  <c r="E20" i="7"/>
  <c r="E21" i="7"/>
  <c r="E22" i="7"/>
  <c r="E24" i="7"/>
  <c r="E25" i="7"/>
  <c r="E26" i="7"/>
  <c r="E6" i="7"/>
  <c r="E5" i="7"/>
  <c r="E4" i="7"/>
  <c r="B28" i="6"/>
  <c r="B29" i="6"/>
  <c r="B27" i="6"/>
  <c r="B26" i="6"/>
  <c r="B13" i="6"/>
  <c r="B12" i="6"/>
  <c r="B11" i="6"/>
  <c r="B10" i="6"/>
  <c r="B9" i="6"/>
  <c r="B20" i="6"/>
  <c r="B19" i="6"/>
  <c r="B17" i="6" s="1"/>
  <c r="B27" i="3"/>
  <c r="B28" i="3"/>
  <c r="B13" i="3"/>
  <c r="G3" i="4"/>
  <c r="F8" i="4" s="1"/>
  <c r="G9" i="4"/>
  <c r="G18" i="4"/>
  <c r="F19" i="4" s="1"/>
  <c r="G29" i="4"/>
  <c r="F32" i="4" s="1"/>
  <c r="F30" i="4"/>
  <c r="F31" i="4"/>
  <c r="F36" i="4"/>
  <c r="F37" i="4"/>
  <c r="F38" i="4"/>
  <c r="F29" i="4"/>
  <c r="F21" i="4"/>
  <c r="F23" i="4"/>
  <c r="F24" i="4"/>
  <c r="F25" i="4"/>
  <c r="F26" i="4"/>
  <c r="F18" i="4"/>
  <c r="F10" i="4"/>
  <c r="F11" i="4"/>
  <c r="F12" i="4"/>
  <c r="F13" i="4"/>
  <c r="F14" i="4"/>
  <c r="F15" i="4"/>
  <c r="F16" i="4"/>
  <c r="F17" i="4"/>
  <c r="F9" i="4"/>
  <c r="G17" i="4" s="1"/>
  <c r="F7" i="4"/>
  <c r="D26" i="3"/>
  <c r="E15" i="4"/>
  <c r="E38" i="4"/>
  <c r="E17" i="4"/>
  <c r="E37" i="4"/>
  <c r="E36" i="4"/>
  <c r="E35" i="4"/>
  <c r="E33" i="4"/>
  <c r="E32" i="4"/>
  <c r="E31" i="4"/>
  <c r="E30" i="4"/>
  <c r="E34" i="4"/>
  <c r="E29" i="4"/>
  <c r="E28" i="4"/>
  <c r="E27" i="4"/>
  <c r="E25" i="4"/>
  <c r="E24" i="4"/>
  <c r="E23" i="4"/>
  <c r="E22" i="4"/>
  <c r="E21" i="4"/>
  <c r="E20" i="4"/>
  <c r="E19" i="4"/>
  <c r="E18" i="4"/>
  <c r="E16" i="4"/>
  <c r="E14" i="4"/>
  <c r="E13" i="4"/>
  <c r="E12" i="4"/>
  <c r="E11" i="4"/>
  <c r="E10" i="4"/>
  <c r="E9" i="4"/>
  <c r="E8" i="4"/>
  <c r="E5" i="4"/>
  <c r="E6" i="4"/>
  <c r="E4" i="4"/>
  <c r="E26" i="4"/>
  <c r="E7" i="4"/>
  <c r="E3" i="4"/>
  <c r="B19" i="3"/>
  <c r="B20" i="3"/>
  <c r="B14" i="3" s="1"/>
  <c r="B9" i="3"/>
  <c r="K52" i="2"/>
  <c r="K45" i="2"/>
  <c r="K41" i="2"/>
  <c r="K40" i="2"/>
  <c r="K38" i="2"/>
  <c r="K35" i="2"/>
  <c r="K34" i="2"/>
  <c r="K32" i="2"/>
  <c r="K31" i="2"/>
  <c r="K20" i="2"/>
  <c r="K19" i="2"/>
  <c r="J15" i="2"/>
  <c r="K44" i="2" s="1"/>
  <c r="J14" i="2"/>
  <c r="K30" i="2" s="1"/>
  <c r="J13" i="2"/>
  <c r="J12" i="2"/>
  <c r="K37" i="2" s="1"/>
  <c r="J11" i="2"/>
  <c r="K53" i="2" s="1"/>
  <c r="J10" i="2"/>
  <c r="K24" i="2" s="1"/>
  <c r="D28" i="6" l="1"/>
  <c r="B14" i="6"/>
  <c r="B15" i="6"/>
  <c r="B16" i="6"/>
  <c r="G38" i="4"/>
  <c r="F6" i="4"/>
  <c r="F5" i="4"/>
  <c r="F22" i="4"/>
  <c r="F35" i="4"/>
  <c r="F4" i="4"/>
  <c r="F3" i="4"/>
  <c r="G8" i="4" s="1"/>
  <c r="F28" i="4"/>
  <c r="F20" i="4"/>
  <c r="G28" i="4" s="1"/>
  <c r="F33" i="4"/>
  <c r="F34" i="4"/>
  <c r="F27" i="4"/>
  <c r="B8" i="3"/>
  <c r="B16" i="3"/>
  <c r="B12" i="3"/>
  <c r="D27" i="3"/>
  <c r="B11" i="3"/>
  <c r="D28" i="3" s="1"/>
  <c r="B15" i="3"/>
  <c r="B26" i="3" s="1"/>
  <c r="B7" i="3"/>
  <c r="B29" i="3" s="1"/>
  <c r="D29" i="3" s="1"/>
  <c r="B10" i="3"/>
  <c r="B17" i="3"/>
  <c r="K25" i="2"/>
  <c r="K39" i="2"/>
  <c r="L42" i="2" s="1"/>
  <c r="K46" i="2"/>
  <c r="K26" i="2"/>
  <c r="K33" i="2"/>
  <c r="L36" i="2" s="1"/>
  <c r="K47" i="2"/>
  <c r="K54" i="2"/>
  <c r="K27" i="2"/>
  <c r="K48" i="2"/>
  <c r="K21" i="2"/>
  <c r="K28" i="2"/>
  <c r="K42" i="2"/>
  <c r="K49" i="2"/>
  <c r="K22" i="2"/>
  <c r="K29" i="2"/>
  <c r="K36" i="2"/>
  <c r="K23" i="2"/>
  <c r="K43" i="2"/>
  <c r="K50" i="2"/>
  <c r="K51" i="2"/>
  <c r="D27" i="6" l="1"/>
  <c r="D26" i="6"/>
  <c r="B22" i="6"/>
  <c r="D29" i="6"/>
  <c r="B22" i="3"/>
  <c r="L54" i="2"/>
  <c r="L48" i="2"/>
  <c r="L30" i="2"/>
  <c r="L24" i="2"/>
  <c r="K55" i="2"/>
</calcChain>
</file>

<file path=xl/sharedStrings.xml><?xml version="1.0" encoding="utf-8"?>
<sst xmlns="http://schemas.openxmlformats.org/spreadsheetml/2006/main" count="1710" uniqueCount="105">
  <si>
    <t>Sp1</t>
  </si>
  <si>
    <t>Sp2</t>
  </si>
  <si>
    <t>Signal</t>
  </si>
  <si>
    <t>Blatt</t>
  </si>
  <si>
    <t>Strategie</t>
  </si>
  <si>
    <t>Eregbnis</t>
  </si>
  <si>
    <t>hoch</t>
  </si>
  <si>
    <t>bluff</t>
  </si>
  <si>
    <t>zweifelt</t>
  </si>
  <si>
    <t>sp2</t>
  </si>
  <si>
    <t xml:space="preserve">Regeln: </t>
  </si>
  <si>
    <t>sp1</t>
  </si>
  <si>
    <t>x</t>
  </si>
  <si>
    <t>Sp1 wahr</t>
  </si>
  <si>
    <t>Sp2 glaubt</t>
  </si>
  <si>
    <t>showdown</t>
  </si>
  <si>
    <t>Sp1 &gt; Sp2 = (1,-1)</t>
  </si>
  <si>
    <t>Sp1 &lt; Sp2 = (-1,1)</t>
  </si>
  <si>
    <t>Sp1 = Sp2 = (0,0)</t>
  </si>
  <si>
    <t>Sp2 zweifelt</t>
  </si>
  <si>
    <t>(1,-1)</t>
  </si>
  <si>
    <t>k,k</t>
  </si>
  <si>
    <t>Sp1 bluff</t>
  </si>
  <si>
    <t>(-1,1)</t>
  </si>
  <si>
    <t>tief</t>
  </si>
  <si>
    <t>wahr</t>
  </si>
  <si>
    <t>-</t>
  </si>
  <si>
    <t>WK</t>
  </si>
  <si>
    <t>K,k</t>
  </si>
  <si>
    <t>Kombinationen</t>
  </si>
  <si>
    <t>WK 2 set</t>
  </si>
  <si>
    <t>Strategien</t>
  </si>
  <si>
    <t>delete (Strategien, die nicht gespielt werden)</t>
  </si>
  <si>
    <t>3,3,</t>
  </si>
  <si>
    <t xml:space="preserve">glaubt </t>
  </si>
  <si>
    <t xml:space="preserve">6,3, </t>
  </si>
  <si>
    <t>K,6</t>
  </si>
  <si>
    <t>zweifeln</t>
  </si>
  <si>
    <t>6,6,</t>
  </si>
  <si>
    <t>K,3</t>
  </si>
  <si>
    <t>meistens wahr</t>
  </si>
  <si>
    <t>Eigene Kategorie &lt; signaisierte Kategorie</t>
  </si>
  <si>
    <t xml:space="preserve">zweifeln </t>
  </si>
  <si>
    <t>Eigene Kategorie &gt; signaisierte Kategorie</t>
  </si>
  <si>
    <t>eher glauben, je tiefer das angesagt Blatt, umso weniger glauben</t>
  </si>
  <si>
    <t xml:space="preserve">k,3, </t>
  </si>
  <si>
    <t>6,3,</t>
  </si>
  <si>
    <t>eher wahr</t>
  </si>
  <si>
    <t>überspielt</t>
  </si>
  <si>
    <t>meist bluff</t>
  </si>
  <si>
    <t xml:space="preserve">k,6 </t>
  </si>
  <si>
    <t>K,K</t>
  </si>
  <si>
    <t xml:space="preserve">6,6, </t>
  </si>
  <si>
    <t>mittel</t>
  </si>
  <si>
    <t>k,6</t>
  </si>
  <si>
    <t>k,3</t>
  </si>
  <si>
    <t xml:space="preserve">wahr </t>
  </si>
  <si>
    <t>6,7,</t>
  </si>
  <si>
    <t>6,8,</t>
  </si>
  <si>
    <t>6,9,</t>
  </si>
  <si>
    <t>6,10,</t>
  </si>
  <si>
    <t>6,11,</t>
  </si>
  <si>
    <t>2x gleich</t>
  </si>
  <si>
    <t>unt</t>
  </si>
  <si>
    <t>7,7,</t>
  </si>
  <si>
    <t>7,8,</t>
  </si>
  <si>
    <t>7,9,</t>
  </si>
  <si>
    <t>7,10,</t>
  </si>
  <si>
    <t>7,11,</t>
  </si>
  <si>
    <t>8,8,</t>
  </si>
  <si>
    <t>8,9,</t>
  </si>
  <si>
    <t>8,10,</t>
  </si>
  <si>
    <t>8,11,</t>
  </si>
  <si>
    <t>9,9,</t>
  </si>
  <si>
    <t>9,10,</t>
  </si>
  <si>
    <t>9,11,</t>
  </si>
  <si>
    <t>10,10,</t>
  </si>
  <si>
    <t>10,11,</t>
  </si>
  <si>
    <t>über</t>
  </si>
  <si>
    <t>22,21,20,</t>
  </si>
  <si>
    <t>19,18,</t>
  </si>
  <si>
    <t>11,11,</t>
  </si>
  <si>
    <t>Summe WK</t>
  </si>
  <si>
    <t>Anzahl Trails</t>
  </si>
  <si>
    <t>15, 14,13,12,</t>
  </si>
  <si>
    <t>Karten: 4x je, 6,7,8,9,10,Ass</t>
  </si>
  <si>
    <t>Karte 1</t>
  </si>
  <si>
    <t>Karte 2</t>
  </si>
  <si>
    <t>Kombis</t>
  </si>
  <si>
    <t>Zahlenwert</t>
  </si>
  <si>
    <t>p</t>
  </si>
  <si>
    <t>Kategorie</t>
  </si>
  <si>
    <t>cum p</t>
  </si>
  <si>
    <t>mögliche Blättter</t>
  </si>
  <si>
    <t xml:space="preserve">Anzahl Trials </t>
  </si>
  <si>
    <t xml:space="preserve">Kategorie </t>
  </si>
  <si>
    <t>Hand</t>
  </si>
  <si>
    <t xml:space="preserve">Wkeit </t>
  </si>
  <si>
    <t>Bed. Wkeit</t>
  </si>
  <si>
    <t>18, 17,16,</t>
  </si>
  <si>
    <t>19,</t>
  </si>
  <si>
    <t xml:space="preserve">6-11, aber problem: Kein sicherer Gewinn (hoch mit 18 &lt; hoch mit 19, wenn man 18 in mittel packt, dann ist mittel zu wahrscheinlich, deswegen wird 6 rausgeschmissen) </t>
  </si>
  <si>
    <t>7-11,</t>
  </si>
  <si>
    <t>Karten: 4x je, 5,7,8,9,10,Ass</t>
  </si>
  <si>
    <t>15, 14,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</si>
</sst>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4" x14ac:knownFonts="1">
    <font>
      <sz val="10"/>
      <color rgb="FF000000"/>
      <name val="Arial"/>
      <scheme val="minor"/>
    </font>
    <font>
      <sz val="10"/>
      <color theme="1"/>
      <name val="Arial"/>
      <scheme val="minor"/>
    </font>
    <font>
      <strike/>
      <sz val="10"/>
      <color theme="1"/>
      <name val="Arial"/>
      <scheme val="minor"/>
    </font>
    <font>
      <sz val="10"/>
      <color rgb="FF000000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/>
    <xf numFmtId="0" fontId="2" fillId="0" borderId="0" xfId="0" applyFont="1"/>
    <xf numFmtId="2" fontId="1" fillId="0" borderId="0" xfId="0" applyNumberFormat="1" applyFont="1"/>
    <xf numFmtId="164" fontId="0" fillId="0" borderId="0" xfId="0" applyNumberFormat="1"/>
    <xf numFmtId="2" fontId="0" fillId="0" borderId="0" xfId="0" applyNumberFormat="1"/>
    <xf numFmtId="0" fontId="3" fillId="0" borderId="0" xfId="0" applyFont="1"/>
    <xf numFmtId="2" fontId="3" fillId="0" borderId="0" xfId="0" applyNumberFormat="1" applyFont="1"/>
    <xf numFmtId="164" fontId="3" fillId="0" borderId="0" xfId="0" applyNumberFormat="1" applyFont="1"/>
    <xf numFmtId="1" fontId="3" fillId="0" borderId="0" xfId="0" applyNumberFormat="1" applyFont="1"/>
    <xf numFmtId="0" fontId="3" fillId="0" borderId="0" xfId="0" applyFont="1" applyAlignment="1">
      <alignment horizontal="center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S218"/>
  <sheetViews>
    <sheetView topLeftCell="E4" zoomScale="139" workbookViewId="0">
      <selection activeCell="J10" sqref="J10"/>
    </sheetView>
  </sheetViews>
  <sheetFormatPr baseColWidth="10" defaultColWidth="12.5703125" defaultRowHeight="15.75" customHeight="1" x14ac:dyDescent="0.2"/>
  <sheetData>
    <row r="1" spans="1:19" x14ac:dyDescent="0.2">
      <c r="B1" s="1" t="s">
        <v>0</v>
      </c>
      <c r="D1" s="1" t="s">
        <v>1</v>
      </c>
    </row>
    <row r="2" spans="1:19" x14ac:dyDescent="0.2">
      <c r="A2" s="1" t="s">
        <v>2</v>
      </c>
      <c r="B2" s="1" t="s">
        <v>3</v>
      </c>
      <c r="C2" s="1" t="s">
        <v>4</v>
      </c>
      <c r="D2" s="1" t="s">
        <v>3</v>
      </c>
      <c r="E2" s="1" t="s">
        <v>4</v>
      </c>
      <c r="F2" s="1" t="s">
        <v>5</v>
      </c>
      <c r="G2" s="1" t="s">
        <v>32</v>
      </c>
    </row>
    <row r="3" spans="1:19" x14ac:dyDescent="0.2">
      <c r="A3" s="2" t="s">
        <v>6</v>
      </c>
      <c r="B3" s="2" t="s">
        <v>33</v>
      </c>
      <c r="C3" s="2" t="s">
        <v>7</v>
      </c>
      <c r="D3" s="2" t="s">
        <v>33</v>
      </c>
      <c r="E3" s="2" t="s">
        <v>34</v>
      </c>
      <c r="F3" s="2" t="s">
        <v>11</v>
      </c>
      <c r="G3" s="1" t="s">
        <v>12</v>
      </c>
      <c r="I3" s="1" t="s">
        <v>10</v>
      </c>
    </row>
    <row r="4" spans="1:19" x14ac:dyDescent="0.2">
      <c r="A4" s="1" t="s">
        <v>6</v>
      </c>
      <c r="B4" s="1" t="s">
        <v>33</v>
      </c>
      <c r="C4" s="1" t="s">
        <v>7</v>
      </c>
      <c r="D4" s="1" t="s">
        <v>33</v>
      </c>
      <c r="E4" s="1" t="s">
        <v>8</v>
      </c>
      <c r="F4" s="1" t="s">
        <v>9</v>
      </c>
      <c r="G4" s="1" t="s">
        <v>12</v>
      </c>
      <c r="I4" s="1" t="s">
        <v>13</v>
      </c>
      <c r="J4" s="1" t="s">
        <v>14</v>
      </c>
      <c r="K4" s="1" t="s">
        <v>15</v>
      </c>
      <c r="L4" s="1" t="s">
        <v>16</v>
      </c>
      <c r="M4" s="1" t="s">
        <v>17</v>
      </c>
      <c r="N4" s="1" t="s">
        <v>18</v>
      </c>
      <c r="P4" s="1" t="s">
        <v>31</v>
      </c>
    </row>
    <row r="5" spans="1:19" x14ac:dyDescent="0.2">
      <c r="A5" s="2" t="s">
        <v>6</v>
      </c>
      <c r="B5" s="2" t="s">
        <v>33</v>
      </c>
      <c r="C5" s="2" t="s">
        <v>7</v>
      </c>
      <c r="D5" s="2" t="s">
        <v>35</v>
      </c>
      <c r="E5" s="2" t="s">
        <v>34</v>
      </c>
      <c r="F5" s="2" t="s">
        <v>11</v>
      </c>
      <c r="G5" s="1" t="s">
        <v>12</v>
      </c>
      <c r="I5" s="1" t="s">
        <v>13</v>
      </c>
      <c r="J5" s="1" t="s">
        <v>19</v>
      </c>
      <c r="K5" s="1" t="s">
        <v>20</v>
      </c>
      <c r="P5" s="1" t="s">
        <v>0</v>
      </c>
      <c r="R5" s="1" t="s">
        <v>1</v>
      </c>
    </row>
    <row r="6" spans="1:19" x14ac:dyDescent="0.2">
      <c r="A6" s="1" t="s">
        <v>6</v>
      </c>
      <c r="B6" s="1" t="s">
        <v>33</v>
      </c>
      <c r="C6" s="1" t="s">
        <v>7</v>
      </c>
      <c r="D6" s="1" t="s">
        <v>35</v>
      </c>
      <c r="E6" s="1" t="s">
        <v>8</v>
      </c>
      <c r="F6" s="1" t="s">
        <v>9</v>
      </c>
      <c r="I6" s="1" t="s">
        <v>22</v>
      </c>
      <c r="J6" s="1" t="s">
        <v>14</v>
      </c>
      <c r="K6" s="1" t="s">
        <v>20</v>
      </c>
      <c r="P6" s="1" t="s">
        <v>36</v>
      </c>
      <c r="Q6" s="1" t="s">
        <v>25</v>
      </c>
      <c r="R6" s="1" t="s">
        <v>21</v>
      </c>
      <c r="S6" s="1" t="s">
        <v>37</v>
      </c>
    </row>
    <row r="7" spans="1:19" x14ac:dyDescent="0.2">
      <c r="A7" s="2" t="s">
        <v>6</v>
      </c>
      <c r="B7" s="2" t="s">
        <v>33</v>
      </c>
      <c r="C7" s="2" t="s">
        <v>7</v>
      </c>
      <c r="D7" s="2" t="s">
        <v>38</v>
      </c>
      <c r="E7" s="2" t="s">
        <v>34</v>
      </c>
      <c r="F7" s="2" t="s">
        <v>11</v>
      </c>
      <c r="G7" s="1" t="s">
        <v>12</v>
      </c>
      <c r="I7" s="1" t="s">
        <v>22</v>
      </c>
      <c r="J7" s="1" t="s">
        <v>19</v>
      </c>
      <c r="K7" s="1" t="s">
        <v>23</v>
      </c>
      <c r="P7" s="1" t="s">
        <v>39</v>
      </c>
      <c r="Q7" s="1" t="s">
        <v>40</v>
      </c>
      <c r="R7" s="1" t="s">
        <v>41</v>
      </c>
      <c r="S7" s="1" t="s">
        <v>42</v>
      </c>
    </row>
    <row r="8" spans="1:19" x14ac:dyDescent="0.2">
      <c r="A8" s="1" t="s">
        <v>6</v>
      </c>
      <c r="B8" s="1" t="s">
        <v>33</v>
      </c>
      <c r="C8" s="1" t="s">
        <v>7</v>
      </c>
      <c r="D8" s="1" t="s">
        <v>38</v>
      </c>
      <c r="E8" s="1" t="s">
        <v>8</v>
      </c>
      <c r="F8" s="1" t="s">
        <v>9</v>
      </c>
      <c r="P8" s="1" t="s">
        <v>38</v>
      </c>
      <c r="Q8" s="1" t="s">
        <v>40</v>
      </c>
      <c r="R8" s="1" t="s">
        <v>43</v>
      </c>
      <c r="S8" s="1" t="s">
        <v>44</v>
      </c>
    </row>
    <row r="9" spans="1:19" x14ac:dyDescent="0.2">
      <c r="A9" s="2" t="s">
        <v>6</v>
      </c>
      <c r="B9" s="2" t="s">
        <v>33</v>
      </c>
      <c r="C9" s="2" t="s">
        <v>7</v>
      </c>
      <c r="D9" s="2" t="s">
        <v>45</v>
      </c>
      <c r="E9" s="2" t="s">
        <v>34</v>
      </c>
      <c r="F9" s="2" t="s">
        <v>11</v>
      </c>
      <c r="G9" s="1" t="s">
        <v>12</v>
      </c>
      <c r="I9" s="1" t="s">
        <v>27</v>
      </c>
      <c r="P9" s="1" t="s">
        <v>46</v>
      </c>
      <c r="Q9" s="1" t="s">
        <v>47</v>
      </c>
    </row>
    <row r="10" spans="1:19" x14ac:dyDescent="0.2">
      <c r="A10" s="1" t="s">
        <v>6</v>
      </c>
      <c r="B10" s="1" t="s">
        <v>33</v>
      </c>
      <c r="C10" s="1" t="s">
        <v>7</v>
      </c>
      <c r="D10" s="1" t="s">
        <v>45</v>
      </c>
      <c r="E10" s="1" t="s">
        <v>8</v>
      </c>
      <c r="F10" s="1" t="s">
        <v>9</v>
      </c>
      <c r="I10" s="1" t="s">
        <v>28</v>
      </c>
      <c r="J10" s="3">
        <f t="shared" ref="J10:J12" si="0">4/12*3/11</f>
        <v>9.0909090909090912E-2</v>
      </c>
      <c r="K10" s="1" t="s">
        <v>48</v>
      </c>
      <c r="P10" s="1" t="s">
        <v>33</v>
      </c>
      <c r="Q10" s="1" t="s">
        <v>49</v>
      </c>
    </row>
    <row r="11" spans="1:19" x14ac:dyDescent="0.2">
      <c r="A11" s="1" t="s">
        <v>6</v>
      </c>
      <c r="B11" s="1" t="s">
        <v>33</v>
      </c>
      <c r="C11" s="1" t="s">
        <v>7</v>
      </c>
      <c r="D11" s="1" t="s">
        <v>50</v>
      </c>
      <c r="E11" s="1" t="s">
        <v>34</v>
      </c>
      <c r="F11" s="1" t="s">
        <v>11</v>
      </c>
      <c r="I11" s="1" t="s">
        <v>33</v>
      </c>
      <c r="J11" s="3">
        <f t="shared" si="0"/>
        <v>9.0909090909090912E-2</v>
      </c>
      <c r="K11" s="1">
        <v>6</v>
      </c>
      <c r="L11" s="1" t="s">
        <v>24</v>
      </c>
      <c r="P11" s="1" t="s">
        <v>51</v>
      </c>
      <c r="Q11" s="1" t="s">
        <v>7</v>
      </c>
    </row>
    <row r="12" spans="1:19" x14ac:dyDescent="0.2">
      <c r="A12" s="1" t="s">
        <v>6</v>
      </c>
      <c r="B12" s="1" t="s">
        <v>33</v>
      </c>
      <c r="C12" s="1" t="s">
        <v>7</v>
      </c>
      <c r="D12" s="1" t="s">
        <v>50</v>
      </c>
      <c r="E12" s="1" t="s">
        <v>8</v>
      </c>
      <c r="F12" s="1" t="s">
        <v>9</v>
      </c>
      <c r="I12" s="1" t="s">
        <v>52</v>
      </c>
      <c r="J12" s="3">
        <f t="shared" si="0"/>
        <v>9.0909090909090912E-2</v>
      </c>
      <c r="K12" s="1">
        <v>12</v>
      </c>
      <c r="L12" s="1" t="s">
        <v>53</v>
      </c>
    </row>
    <row r="13" spans="1:19" x14ac:dyDescent="0.2">
      <c r="A13" s="2" t="s">
        <v>6</v>
      </c>
      <c r="B13" s="2" t="s">
        <v>33</v>
      </c>
      <c r="C13" s="2" t="s">
        <v>7</v>
      </c>
      <c r="D13" s="2" t="s">
        <v>21</v>
      </c>
      <c r="E13" s="2" t="s">
        <v>34</v>
      </c>
      <c r="F13" s="2" t="s">
        <v>11</v>
      </c>
      <c r="G13" s="1" t="s">
        <v>12</v>
      </c>
      <c r="I13" s="1" t="s">
        <v>39</v>
      </c>
      <c r="J13" s="3">
        <f t="shared" ref="J13:J15" si="1">4/12*4/11*2</f>
        <v>0.2424242424242424</v>
      </c>
      <c r="K13" s="1">
        <v>13</v>
      </c>
      <c r="L13" s="1" t="s">
        <v>53</v>
      </c>
    </row>
    <row r="14" spans="1:19" x14ac:dyDescent="0.2">
      <c r="A14" s="1" t="s">
        <v>6</v>
      </c>
      <c r="B14" s="1" t="s">
        <v>33</v>
      </c>
      <c r="C14" s="1" t="s">
        <v>7</v>
      </c>
      <c r="D14" s="1" t="s">
        <v>21</v>
      </c>
      <c r="E14" s="1" t="s">
        <v>8</v>
      </c>
      <c r="F14" s="1" t="s">
        <v>9</v>
      </c>
      <c r="I14" s="1" t="s">
        <v>36</v>
      </c>
      <c r="J14" s="3">
        <f t="shared" si="1"/>
        <v>0.2424242424242424</v>
      </c>
      <c r="K14" s="1">
        <v>16</v>
      </c>
      <c r="L14" s="1" t="s">
        <v>6</v>
      </c>
    </row>
    <row r="15" spans="1:19" x14ac:dyDescent="0.2">
      <c r="A15" s="2" t="s">
        <v>6</v>
      </c>
      <c r="B15" s="2" t="s">
        <v>46</v>
      </c>
      <c r="C15" s="2" t="s">
        <v>7</v>
      </c>
      <c r="D15" s="2" t="s">
        <v>33</v>
      </c>
      <c r="E15" s="2" t="s">
        <v>34</v>
      </c>
      <c r="F15" s="2" t="s">
        <v>11</v>
      </c>
      <c r="G15" s="1" t="s">
        <v>12</v>
      </c>
      <c r="I15" s="1" t="s">
        <v>46</v>
      </c>
      <c r="J15" s="3">
        <f t="shared" si="1"/>
        <v>0.2424242424242424</v>
      </c>
      <c r="K15" s="1">
        <v>9</v>
      </c>
      <c r="L15" s="1" t="s">
        <v>24</v>
      </c>
    </row>
    <row r="16" spans="1:19" x14ac:dyDescent="0.2">
      <c r="A16" s="1" t="s">
        <v>6</v>
      </c>
      <c r="B16" s="1" t="s">
        <v>46</v>
      </c>
      <c r="C16" s="1" t="s">
        <v>7</v>
      </c>
      <c r="D16" s="1" t="s">
        <v>33</v>
      </c>
      <c r="E16" s="1" t="s">
        <v>8</v>
      </c>
      <c r="F16" s="1" t="s">
        <v>9</v>
      </c>
    </row>
    <row r="17" spans="1:12" x14ac:dyDescent="0.2">
      <c r="A17" s="2" t="s">
        <v>6</v>
      </c>
      <c r="B17" s="2" t="s">
        <v>46</v>
      </c>
      <c r="C17" s="2" t="s">
        <v>7</v>
      </c>
      <c r="D17" s="2" t="s">
        <v>35</v>
      </c>
      <c r="E17" s="2" t="s">
        <v>34</v>
      </c>
      <c r="F17" s="2" t="s">
        <v>11</v>
      </c>
      <c r="G17" s="1" t="s">
        <v>12</v>
      </c>
      <c r="I17" s="1" t="s">
        <v>29</v>
      </c>
    </row>
    <row r="18" spans="1:12" x14ac:dyDescent="0.2">
      <c r="A18" s="1" t="s">
        <v>6</v>
      </c>
      <c r="B18" s="1" t="s">
        <v>46</v>
      </c>
      <c r="C18" s="1" t="s">
        <v>7</v>
      </c>
      <c r="D18" s="1" t="s">
        <v>35</v>
      </c>
      <c r="E18" s="1" t="s">
        <v>8</v>
      </c>
      <c r="F18" s="1" t="s">
        <v>9</v>
      </c>
      <c r="I18" s="1" t="s">
        <v>0</v>
      </c>
      <c r="J18" s="1" t="s">
        <v>1</v>
      </c>
      <c r="K18" s="1" t="s">
        <v>30</v>
      </c>
    </row>
    <row r="19" spans="1:12" x14ac:dyDescent="0.2">
      <c r="A19" s="2" t="s">
        <v>6</v>
      </c>
      <c r="B19" s="2" t="s">
        <v>46</v>
      </c>
      <c r="C19" s="2" t="s">
        <v>7</v>
      </c>
      <c r="D19" s="2" t="s">
        <v>38</v>
      </c>
      <c r="E19" s="2" t="s">
        <v>34</v>
      </c>
      <c r="F19" s="2" t="s">
        <v>11</v>
      </c>
      <c r="G19" s="1" t="s">
        <v>12</v>
      </c>
      <c r="H19" s="1"/>
      <c r="I19" s="1" t="s">
        <v>21</v>
      </c>
      <c r="J19" s="1" t="s">
        <v>21</v>
      </c>
      <c r="K19" s="3">
        <f>J10*J10</f>
        <v>8.2644628099173556E-3</v>
      </c>
      <c r="L19" s="3"/>
    </row>
    <row r="20" spans="1:12" x14ac:dyDescent="0.2">
      <c r="A20" s="1" t="s">
        <v>6</v>
      </c>
      <c r="B20" s="1" t="s">
        <v>46</v>
      </c>
      <c r="C20" s="1" t="s">
        <v>7</v>
      </c>
      <c r="D20" s="1" t="s">
        <v>38</v>
      </c>
      <c r="E20" s="1" t="s">
        <v>8</v>
      </c>
      <c r="F20" s="1" t="s">
        <v>9</v>
      </c>
      <c r="I20" s="1" t="s">
        <v>21</v>
      </c>
      <c r="J20" s="1" t="s">
        <v>33</v>
      </c>
      <c r="K20" s="3">
        <f>J10 *J11</f>
        <v>8.2644628099173556E-3</v>
      </c>
      <c r="L20" s="3"/>
    </row>
    <row r="21" spans="1:12" x14ac:dyDescent="0.2">
      <c r="A21" s="2" t="s">
        <v>6</v>
      </c>
      <c r="B21" s="2" t="s">
        <v>46</v>
      </c>
      <c r="C21" s="2" t="s">
        <v>7</v>
      </c>
      <c r="D21" s="2" t="s">
        <v>45</v>
      </c>
      <c r="E21" s="2" t="s">
        <v>34</v>
      </c>
      <c r="F21" s="2" t="s">
        <v>11</v>
      </c>
      <c r="G21" s="1" t="s">
        <v>12</v>
      </c>
      <c r="I21" s="1" t="s">
        <v>21</v>
      </c>
      <c r="J21" s="1" t="s">
        <v>35</v>
      </c>
      <c r="K21" s="3">
        <f>J10 *J15</f>
        <v>2.2038567493112945E-2</v>
      </c>
      <c r="L21" s="3"/>
    </row>
    <row r="22" spans="1:12" x14ac:dyDescent="0.2">
      <c r="A22" s="1" t="s">
        <v>6</v>
      </c>
      <c r="B22" s="1" t="s">
        <v>46</v>
      </c>
      <c r="C22" s="1" t="s">
        <v>7</v>
      </c>
      <c r="D22" s="1" t="s">
        <v>45</v>
      </c>
      <c r="E22" s="1" t="s">
        <v>8</v>
      </c>
      <c r="F22" s="1" t="s">
        <v>9</v>
      </c>
      <c r="I22" s="1" t="s">
        <v>21</v>
      </c>
      <c r="J22" s="1" t="s">
        <v>38</v>
      </c>
      <c r="K22" s="3">
        <f>J10*J12</f>
        <v>8.2644628099173556E-3</v>
      </c>
      <c r="L22" s="3"/>
    </row>
    <row r="23" spans="1:12" x14ac:dyDescent="0.2">
      <c r="A23" s="1" t="s">
        <v>6</v>
      </c>
      <c r="B23" s="1" t="s">
        <v>46</v>
      </c>
      <c r="C23" s="1" t="s">
        <v>7</v>
      </c>
      <c r="D23" s="1" t="s">
        <v>50</v>
      </c>
      <c r="E23" s="1" t="s">
        <v>34</v>
      </c>
      <c r="F23" s="1" t="s">
        <v>11</v>
      </c>
      <c r="I23" s="1" t="s">
        <v>21</v>
      </c>
      <c r="J23" s="1" t="s">
        <v>45</v>
      </c>
      <c r="K23" s="3">
        <f>J10*J13</f>
        <v>2.2038567493112945E-2</v>
      </c>
      <c r="L23" s="3"/>
    </row>
    <row r="24" spans="1:12" x14ac:dyDescent="0.2">
      <c r="A24" s="1" t="s">
        <v>6</v>
      </c>
      <c r="B24" s="1" t="s">
        <v>46</v>
      </c>
      <c r="C24" s="1" t="s">
        <v>7</v>
      </c>
      <c r="D24" s="1" t="s">
        <v>50</v>
      </c>
      <c r="E24" s="1" t="s">
        <v>8</v>
      </c>
      <c r="F24" s="1" t="s">
        <v>9</v>
      </c>
      <c r="I24" s="1" t="s">
        <v>21</v>
      </c>
      <c r="J24" s="1" t="s">
        <v>50</v>
      </c>
      <c r="K24" s="3">
        <f>J10 *J14</f>
        <v>2.2038567493112945E-2</v>
      </c>
      <c r="L24" s="3">
        <f>SUM(K19:K24)</f>
        <v>9.0909090909090912E-2</v>
      </c>
    </row>
    <row r="25" spans="1:12" x14ac:dyDescent="0.2">
      <c r="A25" s="2" t="s">
        <v>6</v>
      </c>
      <c r="B25" s="2" t="s">
        <v>46</v>
      </c>
      <c r="C25" s="2" t="s">
        <v>7</v>
      </c>
      <c r="D25" s="2" t="s">
        <v>21</v>
      </c>
      <c r="E25" s="2" t="s">
        <v>34</v>
      </c>
      <c r="F25" s="2" t="s">
        <v>11</v>
      </c>
      <c r="G25" s="1" t="s">
        <v>12</v>
      </c>
      <c r="I25" s="1" t="s">
        <v>54</v>
      </c>
      <c r="J25" s="1" t="s">
        <v>21</v>
      </c>
      <c r="K25" s="3">
        <f>J14 *J10</f>
        <v>2.2038567493112945E-2</v>
      </c>
      <c r="L25" s="3"/>
    </row>
    <row r="26" spans="1:12" x14ac:dyDescent="0.2">
      <c r="A26" s="1" t="s">
        <v>6</v>
      </c>
      <c r="B26" s="1" t="s">
        <v>46</v>
      </c>
      <c r="C26" s="1" t="s">
        <v>7</v>
      </c>
      <c r="D26" s="1" t="s">
        <v>21</v>
      </c>
      <c r="E26" s="1" t="s">
        <v>8</v>
      </c>
      <c r="F26" s="1" t="s">
        <v>9</v>
      </c>
      <c r="I26" s="1" t="s">
        <v>54</v>
      </c>
      <c r="J26" s="1" t="s">
        <v>33</v>
      </c>
      <c r="K26" s="3">
        <f>J14 *J11</f>
        <v>2.2038567493112945E-2</v>
      </c>
      <c r="L26" s="3"/>
    </row>
    <row r="27" spans="1:12" x14ac:dyDescent="0.2">
      <c r="A27" s="2" t="s">
        <v>6</v>
      </c>
      <c r="B27" s="2" t="s">
        <v>38</v>
      </c>
      <c r="C27" s="2" t="s">
        <v>7</v>
      </c>
      <c r="D27" s="2" t="s">
        <v>33</v>
      </c>
      <c r="E27" s="2" t="s">
        <v>34</v>
      </c>
      <c r="F27" s="2" t="s">
        <v>11</v>
      </c>
      <c r="G27" s="1" t="s">
        <v>12</v>
      </c>
      <c r="I27" s="1" t="s">
        <v>54</v>
      </c>
      <c r="J27" s="1" t="s">
        <v>35</v>
      </c>
      <c r="K27" s="3">
        <f>J14 * J15</f>
        <v>5.8769513314967853E-2</v>
      </c>
      <c r="L27" s="3"/>
    </row>
    <row r="28" spans="1:12" x14ac:dyDescent="0.2">
      <c r="A28" s="1" t="s">
        <v>6</v>
      </c>
      <c r="B28" s="1" t="s">
        <v>38</v>
      </c>
      <c r="C28" s="1" t="s">
        <v>7</v>
      </c>
      <c r="D28" s="1" t="s">
        <v>33</v>
      </c>
      <c r="E28" s="1" t="s">
        <v>8</v>
      </c>
      <c r="F28" s="1" t="s">
        <v>9</v>
      </c>
      <c r="I28" s="1" t="s">
        <v>54</v>
      </c>
      <c r="J28" s="1" t="s">
        <v>38</v>
      </c>
      <c r="K28" s="3">
        <f>J14 * J12</f>
        <v>2.2038567493112945E-2</v>
      </c>
    </row>
    <row r="29" spans="1:12" x14ac:dyDescent="0.2">
      <c r="A29" s="2" t="s">
        <v>6</v>
      </c>
      <c r="B29" s="2" t="s">
        <v>38</v>
      </c>
      <c r="C29" s="2" t="s">
        <v>7</v>
      </c>
      <c r="D29" s="2" t="s">
        <v>35</v>
      </c>
      <c r="E29" s="2" t="s">
        <v>34</v>
      </c>
      <c r="F29" s="2" t="s">
        <v>11</v>
      </c>
      <c r="G29" s="1" t="s">
        <v>12</v>
      </c>
      <c r="I29" s="1" t="s">
        <v>54</v>
      </c>
      <c r="J29" s="1" t="s">
        <v>45</v>
      </c>
      <c r="K29" s="3">
        <f>J14 * J13</f>
        <v>5.8769513314967853E-2</v>
      </c>
    </row>
    <row r="30" spans="1:12" x14ac:dyDescent="0.2">
      <c r="A30" s="1" t="s">
        <v>6</v>
      </c>
      <c r="B30" s="1" t="s">
        <v>38</v>
      </c>
      <c r="C30" s="1" t="s">
        <v>7</v>
      </c>
      <c r="D30" s="1" t="s">
        <v>35</v>
      </c>
      <c r="E30" s="1" t="s">
        <v>8</v>
      </c>
      <c r="F30" s="1" t="s">
        <v>9</v>
      </c>
      <c r="I30" s="1" t="s">
        <v>54</v>
      </c>
      <c r="J30" s="1" t="s">
        <v>50</v>
      </c>
      <c r="K30" s="3">
        <f>J14 * J14</f>
        <v>5.8769513314967853E-2</v>
      </c>
      <c r="L30" s="3">
        <f>SUM(K25:K30)</f>
        <v>0.2424242424242424</v>
      </c>
    </row>
    <row r="31" spans="1:12" x14ac:dyDescent="0.2">
      <c r="A31" s="2" t="s">
        <v>6</v>
      </c>
      <c r="B31" s="2" t="s">
        <v>38</v>
      </c>
      <c r="C31" s="2" t="s">
        <v>7</v>
      </c>
      <c r="D31" s="2" t="s">
        <v>38</v>
      </c>
      <c r="E31" s="2" t="s">
        <v>34</v>
      </c>
      <c r="F31" s="2" t="s">
        <v>11</v>
      </c>
      <c r="G31" s="1" t="s">
        <v>12</v>
      </c>
      <c r="I31" s="1" t="s">
        <v>55</v>
      </c>
      <c r="J31" s="1" t="s">
        <v>21</v>
      </c>
      <c r="K31" s="3">
        <f>J13 * J10</f>
        <v>2.2038567493112945E-2</v>
      </c>
    </row>
    <row r="32" spans="1:12" x14ac:dyDescent="0.2">
      <c r="A32" s="1" t="s">
        <v>6</v>
      </c>
      <c r="B32" s="1" t="s">
        <v>38</v>
      </c>
      <c r="C32" s="1" t="s">
        <v>7</v>
      </c>
      <c r="D32" s="1" t="s">
        <v>38</v>
      </c>
      <c r="E32" s="1" t="s">
        <v>8</v>
      </c>
      <c r="F32" s="1" t="s">
        <v>9</v>
      </c>
      <c r="I32" s="1" t="s">
        <v>55</v>
      </c>
      <c r="J32" s="1" t="s">
        <v>33</v>
      </c>
      <c r="K32" s="3">
        <f>J13 * J11</f>
        <v>2.2038567493112945E-2</v>
      </c>
    </row>
    <row r="33" spans="1:12" x14ac:dyDescent="0.2">
      <c r="A33" s="2" t="s">
        <v>6</v>
      </c>
      <c r="B33" s="2" t="s">
        <v>38</v>
      </c>
      <c r="C33" s="2" t="s">
        <v>7</v>
      </c>
      <c r="D33" s="2" t="s">
        <v>45</v>
      </c>
      <c r="E33" s="2" t="s">
        <v>34</v>
      </c>
      <c r="F33" s="2" t="s">
        <v>11</v>
      </c>
      <c r="G33" s="1" t="s">
        <v>12</v>
      </c>
      <c r="I33" s="1" t="s">
        <v>55</v>
      </c>
      <c r="J33" s="1" t="s">
        <v>35</v>
      </c>
      <c r="K33" s="3">
        <f>J13 *J15</f>
        <v>5.8769513314967853E-2</v>
      </c>
    </row>
    <row r="34" spans="1:12" x14ac:dyDescent="0.2">
      <c r="A34" s="1" t="s">
        <v>6</v>
      </c>
      <c r="B34" s="1" t="s">
        <v>38</v>
      </c>
      <c r="C34" s="1" t="s">
        <v>7</v>
      </c>
      <c r="D34" s="1" t="s">
        <v>45</v>
      </c>
      <c r="E34" s="1" t="s">
        <v>8</v>
      </c>
      <c r="F34" s="1" t="s">
        <v>9</v>
      </c>
      <c r="I34" s="1" t="s">
        <v>55</v>
      </c>
      <c r="J34" s="1" t="s">
        <v>38</v>
      </c>
      <c r="K34" s="3">
        <f>J13 * J12</f>
        <v>2.2038567493112945E-2</v>
      </c>
    </row>
    <row r="35" spans="1:12" x14ac:dyDescent="0.2">
      <c r="A35" s="1" t="s">
        <v>6</v>
      </c>
      <c r="B35" s="1" t="s">
        <v>38</v>
      </c>
      <c r="C35" s="1" t="s">
        <v>7</v>
      </c>
      <c r="D35" s="1" t="s">
        <v>50</v>
      </c>
      <c r="E35" s="1" t="s">
        <v>34</v>
      </c>
      <c r="F35" s="1" t="s">
        <v>11</v>
      </c>
      <c r="I35" s="1" t="s">
        <v>55</v>
      </c>
      <c r="J35" s="1" t="s">
        <v>45</v>
      </c>
      <c r="K35" s="3">
        <f>J13 * J13</f>
        <v>5.8769513314967853E-2</v>
      </c>
    </row>
    <row r="36" spans="1:12" x14ac:dyDescent="0.2">
      <c r="A36" s="1" t="s">
        <v>6</v>
      </c>
      <c r="B36" s="1" t="s">
        <v>38</v>
      </c>
      <c r="C36" s="1" t="s">
        <v>7</v>
      </c>
      <c r="D36" s="1" t="s">
        <v>50</v>
      </c>
      <c r="E36" s="1" t="s">
        <v>8</v>
      </c>
      <c r="F36" s="1" t="s">
        <v>9</v>
      </c>
      <c r="I36" s="1" t="s">
        <v>55</v>
      </c>
      <c r="J36" s="1" t="s">
        <v>50</v>
      </c>
      <c r="K36" s="3">
        <f>J13 * J14</f>
        <v>5.8769513314967853E-2</v>
      </c>
      <c r="L36" s="3">
        <f>SUM(K31:K36)</f>
        <v>0.2424242424242424</v>
      </c>
    </row>
    <row r="37" spans="1:12" x14ac:dyDescent="0.2">
      <c r="A37" s="2" t="s">
        <v>6</v>
      </c>
      <c r="B37" s="2" t="s">
        <v>38</v>
      </c>
      <c r="C37" s="2" t="s">
        <v>7</v>
      </c>
      <c r="D37" s="2" t="s">
        <v>21</v>
      </c>
      <c r="E37" s="2" t="s">
        <v>34</v>
      </c>
      <c r="F37" s="2" t="s">
        <v>11</v>
      </c>
      <c r="G37" s="1" t="s">
        <v>12</v>
      </c>
      <c r="I37" s="1" t="s">
        <v>38</v>
      </c>
      <c r="J37" s="1" t="s">
        <v>21</v>
      </c>
      <c r="K37" s="3">
        <f>J12 * J10</f>
        <v>8.2644628099173556E-3</v>
      </c>
    </row>
    <row r="38" spans="1:12" x14ac:dyDescent="0.2">
      <c r="A38" s="1" t="s">
        <v>6</v>
      </c>
      <c r="B38" s="1" t="s">
        <v>38</v>
      </c>
      <c r="C38" s="1" t="s">
        <v>7</v>
      </c>
      <c r="D38" s="1" t="s">
        <v>21</v>
      </c>
      <c r="E38" s="1" t="s">
        <v>8</v>
      </c>
      <c r="F38" s="1" t="s">
        <v>9</v>
      </c>
      <c r="I38" s="1" t="s">
        <v>38</v>
      </c>
      <c r="J38" s="1" t="s">
        <v>33</v>
      </c>
      <c r="K38" s="3">
        <f>J12 * J11</f>
        <v>8.2644628099173556E-3</v>
      </c>
    </row>
    <row r="39" spans="1:12" x14ac:dyDescent="0.2">
      <c r="A39" s="2" t="s">
        <v>6</v>
      </c>
      <c r="B39" s="2" t="s">
        <v>55</v>
      </c>
      <c r="C39" s="2" t="s">
        <v>7</v>
      </c>
      <c r="D39" s="2" t="s">
        <v>33</v>
      </c>
      <c r="E39" s="2" t="s">
        <v>34</v>
      </c>
      <c r="F39" s="2" t="s">
        <v>11</v>
      </c>
      <c r="G39" s="1" t="s">
        <v>12</v>
      </c>
      <c r="I39" s="1" t="s">
        <v>38</v>
      </c>
      <c r="J39" s="1" t="s">
        <v>35</v>
      </c>
      <c r="K39" s="3">
        <f>J12 * J15</f>
        <v>2.2038567493112945E-2</v>
      </c>
    </row>
    <row r="40" spans="1:12" x14ac:dyDescent="0.2">
      <c r="A40" s="1" t="s">
        <v>6</v>
      </c>
      <c r="B40" s="1" t="s">
        <v>55</v>
      </c>
      <c r="C40" s="1" t="s">
        <v>7</v>
      </c>
      <c r="D40" s="1" t="s">
        <v>33</v>
      </c>
      <c r="E40" s="1" t="s">
        <v>8</v>
      </c>
      <c r="F40" s="1" t="s">
        <v>9</v>
      </c>
      <c r="I40" s="1" t="s">
        <v>38</v>
      </c>
      <c r="J40" s="1" t="s">
        <v>38</v>
      </c>
      <c r="K40" s="3">
        <f>J12 * J12</f>
        <v>8.2644628099173556E-3</v>
      </c>
    </row>
    <row r="41" spans="1:12" x14ac:dyDescent="0.2">
      <c r="A41" s="2" t="s">
        <v>6</v>
      </c>
      <c r="B41" s="2" t="s">
        <v>55</v>
      </c>
      <c r="C41" s="2" t="s">
        <v>7</v>
      </c>
      <c r="D41" s="2" t="s">
        <v>35</v>
      </c>
      <c r="E41" s="2" t="s">
        <v>34</v>
      </c>
      <c r="F41" s="2" t="s">
        <v>11</v>
      </c>
      <c r="G41" s="1" t="s">
        <v>12</v>
      </c>
      <c r="I41" s="1" t="s">
        <v>38</v>
      </c>
      <c r="J41" s="1" t="s">
        <v>45</v>
      </c>
      <c r="K41" s="3">
        <f>J12 * J13</f>
        <v>2.2038567493112945E-2</v>
      </c>
    </row>
    <row r="42" spans="1:12" x14ac:dyDescent="0.2">
      <c r="A42" s="1" t="s">
        <v>6</v>
      </c>
      <c r="B42" s="1" t="s">
        <v>55</v>
      </c>
      <c r="C42" s="1" t="s">
        <v>7</v>
      </c>
      <c r="D42" s="1" t="s">
        <v>35</v>
      </c>
      <c r="E42" s="1" t="s">
        <v>8</v>
      </c>
      <c r="F42" s="1" t="s">
        <v>9</v>
      </c>
      <c r="I42" s="1" t="s">
        <v>38</v>
      </c>
      <c r="J42" s="1" t="s">
        <v>50</v>
      </c>
      <c r="K42" s="3">
        <f>J12 * J14</f>
        <v>2.2038567493112945E-2</v>
      </c>
      <c r="L42" s="3">
        <f>SUM(K37:K42)</f>
        <v>9.0909090909090912E-2</v>
      </c>
    </row>
    <row r="43" spans="1:12" x14ac:dyDescent="0.2">
      <c r="A43" s="2" t="s">
        <v>6</v>
      </c>
      <c r="B43" s="2" t="s">
        <v>55</v>
      </c>
      <c r="C43" s="2" t="s">
        <v>7</v>
      </c>
      <c r="D43" s="2" t="s">
        <v>38</v>
      </c>
      <c r="E43" s="2" t="s">
        <v>34</v>
      </c>
      <c r="F43" s="2" t="s">
        <v>11</v>
      </c>
      <c r="G43" s="1" t="s">
        <v>12</v>
      </c>
      <c r="I43" s="1" t="s">
        <v>46</v>
      </c>
      <c r="J43" s="1" t="s">
        <v>21</v>
      </c>
      <c r="K43" s="3">
        <f>J15 * J10</f>
        <v>2.2038567493112945E-2</v>
      </c>
    </row>
    <row r="44" spans="1:12" x14ac:dyDescent="0.2">
      <c r="A44" s="1" t="s">
        <v>6</v>
      </c>
      <c r="B44" s="1" t="s">
        <v>55</v>
      </c>
      <c r="C44" s="1" t="s">
        <v>7</v>
      </c>
      <c r="D44" s="1" t="s">
        <v>38</v>
      </c>
      <c r="E44" s="1" t="s">
        <v>8</v>
      </c>
      <c r="F44" s="1" t="s">
        <v>9</v>
      </c>
      <c r="I44" s="1" t="s">
        <v>46</v>
      </c>
      <c r="J44" s="1" t="s">
        <v>33</v>
      </c>
      <c r="K44" s="3">
        <f>J15 * J11</f>
        <v>2.2038567493112945E-2</v>
      </c>
    </row>
    <row r="45" spans="1:12" x14ac:dyDescent="0.2">
      <c r="A45" s="2" t="s">
        <v>6</v>
      </c>
      <c r="B45" s="2" t="s">
        <v>55</v>
      </c>
      <c r="C45" s="2" t="s">
        <v>7</v>
      </c>
      <c r="D45" s="2" t="s">
        <v>45</v>
      </c>
      <c r="E45" s="2" t="s">
        <v>34</v>
      </c>
      <c r="F45" s="2" t="s">
        <v>11</v>
      </c>
      <c r="G45" s="1" t="s">
        <v>12</v>
      </c>
      <c r="I45" s="1" t="s">
        <v>46</v>
      </c>
      <c r="J45" s="1" t="s">
        <v>35</v>
      </c>
      <c r="K45" s="3">
        <f>J15 * J15</f>
        <v>5.8769513314967853E-2</v>
      </c>
    </row>
    <row r="46" spans="1:12" x14ac:dyDescent="0.2">
      <c r="A46" s="1" t="s">
        <v>6</v>
      </c>
      <c r="B46" s="1" t="s">
        <v>55</v>
      </c>
      <c r="C46" s="1" t="s">
        <v>7</v>
      </c>
      <c r="D46" s="1" t="s">
        <v>45</v>
      </c>
      <c r="E46" s="1" t="s">
        <v>8</v>
      </c>
      <c r="F46" s="1" t="s">
        <v>9</v>
      </c>
      <c r="I46" s="1" t="s">
        <v>46</v>
      </c>
      <c r="J46" s="1" t="s">
        <v>38</v>
      </c>
      <c r="K46" s="3">
        <f>J15 * J12</f>
        <v>2.2038567493112945E-2</v>
      </c>
    </row>
    <row r="47" spans="1:12" x14ac:dyDescent="0.2">
      <c r="A47" s="1" t="s">
        <v>6</v>
      </c>
      <c r="B47" s="1" t="s">
        <v>55</v>
      </c>
      <c r="C47" s="1" t="s">
        <v>7</v>
      </c>
      <c r="D47" s="1" t="s">
        <v>50</v>
      </c>
      <c r="E47" s="1" t="s">
        <v>34</v>
      </c>
      <c r="F47" s="1" t="s">
        <v>11</v>
      </c>
      <c r="I47" s="1" t="s">
        <v>46</v>
      </c>
      <c r="J47" s="1" t="s">
        <v>45</v>
      </c>
      <c r="K47" s="3">
        <f>J15 * J13</f>
        <v>5.8769513314967853E-2</v>
      </c>
    </row>
    <row r="48" spans="1:12" x14ac:dyDescent="0.2">
      <c r="A48" s="1" t="s">
        <v>6</v>
      </c>
      <c r="B48" s="1" t="s">
        <v>55</v>
      </c>
      <c r="C48" s="1" t="s">
        <v>7</v>
      </c>
      <c r="D48" s="1" t="s">
        <v>50</v>
      </c>
      <c r="E48" s="1" t="s">
        <v>8</v>
      </c>
      <c r="F48" s="1" t="s">
        <v>9</v>
      </c>
      <c r="I48" s="1" t="s">
        <v>46</v>
      </c>
      <c r="J48" s="1" t="s">
        <v>50</v>
      </c>
      <c r="K48" s="3">
        <f>J15 * J14</f>
        <v>5.8769513314967853E-2</v>
      </c>
      <c r="L48" s="3">
        <f>SUM(K43:K48)</f>
        <v>0.2424242424242424</v>
      </c>
    </row>
    <row r="49" spans="1:12" x14ac:dyDescent="0.2">
      <c r="A49" s="2" t="s">
        <v>6</v>
      </c>
      <c r="B49" s="2" t="s">
        <v>55</v>
      </c>
      <c r="C49" s="2" t="s">
        <v>7</v>
      </c>
      <c r="D49" s="2" t="s">
        <v>21</v>
      </c>
      <c r="E49" s="2" t="s">
        <v>34</v>
      </c>
      <c r="F49" s="2" t="s">
        <v>11</v>
      </c>
      <c r="G49" s="1" t="s">
        <v>12</v>
      </c>
      <c r="I49" s="1" t="s">
        <v>33</v>
      </c>
      <c r="J49" s="1" t="s">
        <v>21</v>
      </c>
      <c r="K49" s="3">
        <f>J11 * J10</f>
        <v>8.2644628099173556E-3</v>
      </c>
    </row>
    <row r="50" spans="1:12" x14ac:dyDescent="0.2">
      <c r="A50" s="1" t="s">
        <v>6</v>
      </c>
      <c r="B50" s="1" t="s">
        <v>55</v>
      </c>
      <c r="C50" s="1" t="s">
        <v>7</v>
      </c>
      <c r="D50" s="1" t="s">
        <v>21</v>
      </c>
      <c r="E50" s="1" t="s">
        <v>8</v>
      </c>
      <c r="F50" s="1" t="s">
        <v>9</v>
      </c>
      <c r="I50" s="1" t="s">
        <v>33</v>
      </c>
      <c r="J50" s="1" t="s">
        <v>33</v>
      </c>
      <c r="K50" s="3">
        <f>J11 * J11</f>
        <v>8.2644628099173556E-3</v>
      </c>
    </row>
    <row r="51" spans="1:12" x14ac:dyDescent="0.2">
      <c r="A51" s="2" t="s">
        <v>6</v>
      </c>
      <c r="B51" s="2" t="s">
        <v>54</v>
      </c>
      <c r="C51" s="2" t="s">
        <v>56</v>
      </c>
      <c r="D51" s="2" t="s">
        <v>33</v>
      </c>
      <c r="E51" s="2" t="s">
        <v>34</v>
      </c>
      <c r="F51" s="2" t="s">
        <v>11</v>
      </c>
      <c r="G51" s="1" t="s">
        <v>12</v>
      </c>
      <c r="I51" s="1" t="s">
        <v>33</v>
      </c>
      <c r="J51" s="1" t="s">
        <v>35</v>
      </c>
      <c r="K51" s="3">
        <f>J11 * J15</f>
        <v>2.2038567493112945E-2</v>
      </c>
    </row>
    <row r="52" spans="1:12" x14ac:dyDescent="0.2">
      <c r="A52" s="1" t="s">
        <v>6</v>
      </c>
      <c r="B52" s="1" t="s">
        <v>54</v>
      </c>
      <c r="C52" s="1" t="s">
        <v>56</v>
      </c>
      <c r="D52" s="1" t="s">
        <v>33</v>
      </c>
      <c r="E52" s="1" t="s">
        <v>8</v>
      </c>
      <c r="F52" s="1" t="s">
        <v>11</v>
      </c>
      <c r="I52" s="1" t="s">
        <v>33</v>
      </c>
      <c r="J52" s="1" t="s">
        <v>38</v>
      </c>
      <c r="K52" s="3">
        <f>J11 *J12</f>
        <v>8.2644628099173556E-3</v>
      </c>
    </row>
    <row r="53" spans="1:12" x14ac:dyDescent="0.2">
      <c r="A53" s="2" t="s">
        <v>6</v>
      </c>
      <c r="B53" s="2" t="s">
        <v>54</v>
      </c>
      <c r="C53" s="2" t="s">
        <v>25</v>
      </c>
      <c r="D53" s="2" t="s">
        <v>35</v>
      </c>
      <c r="E53" s="2" t="s">
        <v>34</v>
      </c>
      <c r="F53" s="2" t="s">
        <v>11</v>
      </c>
      <c r="G53" s="1" t="s">
        <v>12</v>
      </c>
      <c r="I53" s="1" t="s">
        <v>33</v>
      </c>
      <c r="J53" s="1" t="s">
        <v>45</v>
      </c>
      <c r="K53" s="3">
        <f>J11 * J13</f>
        <v>2.2038567493112945E-2</v>
      </c>
    </row>
    <row r="54" spans="1:12" x14ac:dyDescent="0.2">
      <c r="A54" s="1" t="s">
        <v>6</v>
      </c>
      <c r="B54" s="1" t="s">
        <v>54</v>
      </c>
      <c r="C54" s="1" t="s">
        <v>25</v>
      </c>
      <c r="D54" s="1" t="s">
        <v>35</v>
      </c>
      <c r="E54" s="1" t="s">
        <v>8</v>
      </c>
      <c r="F54" s="1" t="s">
        <v>11</v>
      </c>
      <c r="I54" s="1" t="s">
        <v>33</v>
      </c>
      <c r="J54" s="1" t="s">
        <v>50</v>
      </c>
      <c r="K54" s="3">
        <f>J11 * J14</f>
        <v>2.2038567493112945E-2</v>
      </c>
      <c r="L54" s="3">
        <f>SUM(K49:K54)</f>
        <v>9.0909090909090912E-2</v>
      </c>
    </row>
    <row r="55" spans="1:12" x14ac:dyDescent="0.2">
      <c r="A55" s="2" t="s">
        <v>6</v>
      </c>
      <c r="B55" s="2" t="s">
        <v>54</v>
      </c>
      <c r="C55" s="2" t="s">
        <v>25</v>
      </c>
      <c r="D55" s="2" t="s">
        <v>38</v>
      </c>
      <c r="E55" s="2" t="s">
        <v>34</v>
      </c>
      <c r="F55" s="2" t="s">
        <v>11</v>
      </c>
      <c r="G55" s="1" t="s">
        <v>12</v>
      </c>
      <c r="K55" s="3">
        <f>SUM(K19:K54)</f>
        <v>0.99999999999999956</v>
      </c>
    </row>
    <row r="56" spans="1:12" x14ac:dyDescent="0.2">
      <c r="A56" s="1" t="s">
        <v>6</v>
      </c>
      <c r="B56" s="1" t="s">
        <v>54</v>
      </c>
      <c r="C56" s="1" t="s">
        <v>25</v>
      </c>
      <c r="D56" s="1" t="s">
        <v>38</v>
      </c>
      <c r="E56" s="1" t="s">
        <v>8</v>
      </c>
      <c r="F56" s="1" t="s">
        <v>11</v>
      </c>
    </row>
    <row r="57" spans="1:12" x14ac:dyDescent="0.2">
      <c r="A57" s="2" t="s">
        <v>6</v>
      </c>
      <c r="B57" s="2" t="s">
        <v>54</v>
      </c>
      <c r="C57" s="2" t="s">
        <v>25</v>
      </c>
      <c r="D57" s="2" t="s">
        <v>45</v>
      </c>
      <c r="E57" s="2" t="s">
        <v>34</v>
      </c>
      <c r="F57" s="2" t="s">
        <v>11</v>
      </c>
      <c r="G57" s="1" t="s">
        <v>12</v>
      </c>
    </row>
    <row r="58" spans="1:12" x14ac:dyDescent="0.2">
      <c r="A58" s="1" t="s">
        <v>6</v>
      </c>
      <c r="B58" s="1" t="s">
        <v>54</v>
      </c>
      <c r="C58" s="1" t="s">
        <v>25</v>
      </c>
      <c r="D58" s="1" t="s">
        <v>45</v>
      </c>
      <c r="E58" s="1" t="s">
        <v>8</v>
      </c>
      <c r="F58" s="1" t="s">
        <v>11</v>
      </c>
    </row>
    <row r="59" spans="1:12" x14ac:dyDescent="0.2">
      <c r="A59" s="1" t="s">
        <v>6</v>
      </c>
      <c r="B59" s="1" t="s">
        <v>54</v>
      </c>
      <c r="C59" s="1" t="s">
        <v>56</v>
      </c>
      <c r="D59" s="1" t="s">
        <v>50</v>
      </c>
      <c r="E59" s="1" t="s">
        <v>34</v>
      </c>
      <c r="F59" s="1" t="s">
        <v>26</v>
      </c>
    </row>
    <row r="60" spans="1:12" x14ac:dyDescent="0.2">
      <c r="A60" s="1" t="s">
        <v>6</v>
      </c>
      <c r="B60" s="1" t="s">
        <v>54</v>
      </c>
      <c r="C60" s="1" t="s">
        <v>56</v>
      </c>
      <c r="D60" s="1" t="s">
        <v>50</v>
      </c>
      <c r="E60" s="1" t="s">
        <v>8</v>
      </c>
      <c r="F60" s="1" t="s">
        <v>11</v>
      </c>
    </row>
    <row r="61" spans="1:12" x14ac:dyDescent="0.2">
      <c r="A61" s="2" t="s">
        <v>6</v>
      </c>
      <c r="B61" s="2" t="s">
        <v>54</v>
      </c>
      <c r="C61" s="2" t="s">
        <v>25</v>
      </c>
      <c r="D61" s="2" t="s">
        <v>21</v>
      </c>
      <c r="E61" s="2" t="s">
        <v>34</v>
      </c>
      <c r="F61" s="2" t="s">
        <v>11</v>
      </c>
      <c r="G61" s="1" t="s">
        <v>12</v>
      </c>
    </row>
    <row r="62" spans="1:12" x14ac:dyDescent="0.2">
      <c r="A62" s="1" t="s">
        <v>6</v>
      </c>
      <c r="B62" s="1" t="s">
        <v>54</v>
      </c>
      <c r="C62" s="1" t="s">
        <v>25</v>
      </c>
      <c r="D62" s="1" t="s">
        <v>21</v>
      </c>
      <c r="E62" s="1" t="s">
        <v>8</v>
      </c>
      <c r="F62" s="1" t="s">
        <v>11</v>
      </c>
    </row>
    <row r="63" spans="1:12" x14ac:dyDescent="0.2">
      <c r="A63" s="2" t="s">
        <v>6</v>
      </c>
      <c r="B63" s="2" t="s">
        <v>21</v>
      </c>
      <c r="C63" s="2" t="s">
        <v>7</v>
      </c>
      <c r="D63" s="2" t="s">
        <v>33</v>
      </c>
      <c r="E63" s="2" t="s">
        <v>34</v>
      </c>
      <c r="F63" s="2" t="s">
        <v>11</v>
      </c>
      <c r="G63" s="1" t="s">
        <v>12</v>
      </c>
    </row>
    <row r="64" spans="1:12" x14ac:dyDescent="0.2">
      <c r="A64" s="1" t="s">
        <v>6</v>
      </c>
      <c r="B64" s="1" t="s">
        <v>21</v>
      </c>
      <c r="C64" s="1" t="s">
        <v>7</v>
      </c>
      <c r="D64" s="1" t="s">
        <v>33</v>
      </c>
      <c r="E64" s="1" t="s">
        <v>8</v>
      </c>
      <c r="F64" s="1" t="s">
        <v>9</v>
      </c>
    </row>
    <row r="65" spans="1:7" x14ac:dyDescent="0.2">
      <c r="A65" s="2" t="s">
        <v>6</v>
      </c>
      <c r="B65" s="2" t="s">
        <v>21</v>
      </c>
      <c r="C65" s="2" t="s">
        <v>7</v>
      </c>
      <c r="D65" s="2" t="s">
        <v>35</v>
      </c>
      <c r="E65" s="2" t="s">
        <v>34</v>
      </c>
      <c r="F65" s="2" t="s">
        <v>11</v>
      </c>
      <c r="G65" s="1" t="s">
        <v>12</v>
      </c>
    </row>
    <row r="66" spans="1:7" x14ac:dyDescent="0.2">
      <c r="A66" s="1" t="s">
        <v>6</v>
      </c>
      <c r="B66" s="1" t="s">
        <v>21</v>
      </c>
      <c r="C66" s="1" t="s">
        <v>7</v>
      </c>
      <c r="D66" s="1" t="s">
        <v>35</v>
      </c>
      <c r="E66" s="1" t="s">
        <v>8</v>
      </c>
      <c r="F66" s="1" t="s">
        <v>9</v>
      </c>
    </row>
    <row r="67" spans="1:7" x14ac:dyDescent="0.2">
      <c r="A67" s="2" t="s">
        <v>6</v>
      </c>
      <c r="B67" s="2" t="s">
        <v>21</v>
      </c>
      <c r="C67" s="2" t="s">
        <v>7</v>
      </c>
      <c r="D67" s="2" t="s">
        <v>38</v>
      </c>
      <c r="E67" s="2" t="s">
        <v>34</v>
      </c>
      <c r="F67" s="2" t="s">
        <v>11</v>
      </c>
      <c r="G67" s="1" t="s">
        <v>12</v>
      </c>
    </row>
    <row r="68" spans="1:7" x14ac:dyDescent="0.2">
      <c r="A68" s="1" t="s">
        <v>6</v>
      </c>
      <c r="B68" s="1" t="s">
        <v>21</v>
      </c>
      <c r="C68" s="1" t="s">
        <v>7</v>
      </c>
      <c r="D68" s="1" t="s">
        <v>38</v>
      </c>
      <c r="E68" s="1" t="s">
        <v>8</v>
      </c>
      <c r="F68" s="1" t="s">
        <v>9</v>
      </c>
    </row>
    <row r="69" spans="1:7" x14ac:dyDescent="0.2">
      <c r="A69" s="2" t="s">
        <v>6</v>
      </c>
      <c r="B69" s="2" t="s">
        <v>21</v>
      </c>
      <c r="C69" s="2" t="s">
        <v>7</v>
      </c>
      <c r="D69" s="2" t="s">
        <v>45</v>
      </c>
      <c r="E69" s="2" t="s">
        <v>34</v>
      </c>
      <c r="F69" s="2" t="s">
        <v>11</v>
      </c>
      <c r="G69" s="1" t="s">
        <v>12</v>
      </c>
    </row>
    <row r="70" spans="1:7" x14ac:dyDescent="0.2">
      <c r="A70" s="1" t="s">
        <v>6</v>
      </c>
      <c r="B70" s="1" t="s">
        <v>21</v>
      </c>
      <c r="C70" s="1" t="s">
        <v>7</v>
      </c>
      <c r="D70" s="1" t="s">
        <v>45</v>
      </c>
      <c r="E70" s="1" t="s">
        <v>8</v>
      </c>
      <c r="F70" s="1" t="s">
        <v>9</v>
      </c>
    </row>
    <row r="71" spans="1:7" x14ac:dyDescent="0.2">
      <c r="A71" s="1" t="s">
        <v>6</v>
      </c>
      <c r="B71" s="1" t="s">
        <v>21</v>
      </c>
      <c r="C71" s="1" t="s">
        <v>7</v>
      </c>
      <c r="D71" s="1" t="s">
        <v>50</v>
      </c>
      <c r="E71" s="1" t="s">
        <v>34</v>
      </c>
      <c r="F71" s="1" t="s">
        <v>11</v>
      </c>
    </row>
    <row r="72" spans="1:7" x14ac:dyDescent="0.2">
      <c r="A72" s="1" t="s">
        <v>6</v>
      </c>
      <c r="B72" s="1" t="s">
        <v>21</v>
      </c>
      <c r="C72" s="1" t="s">
        <v>7</v>
      </c>
      <c r="D72" s="1" t="s">
        <v>50</v>
      </c>
      <c r="E72" s="1" t="s">
        <v>8</v>
      </c>
      <c r="F72" s="1" t="s">
        <v>9</v>
      </c>
    </row>
    <row r="73" spans="1:7" x14ac:dyDescent="0.2">
      <c r="A73" s="2" t="s">
        <v>6</v>
      </c>
      <c r="B73" s="2" t="s">
        <v>21</v>
      </c>
      <c r="C73" s="2" t="s">
        <v>7</v>
      </c>
      <c r="D73" s="2" t="s">
        <v>21</v>
      </c>
      <c r="E73" s="2" t="s">
        <v>34</v>
      </c>
      <c r="F73" s="2" t="s">
        <v>11</v>
      </c>
      <c r="G73" s="1" t="s">
        <v>12</v>
      </c>
    </row>
    <row r="74" spans="1:7" x14ac:dyDescent="0.2">
      <c r="A74" s="1" t="s">
        <v>6</v>
      </c>
      <c r="B74" s="1" t="s">
        <v>21</v>
      </c>
      <c r="C74" s="1" t="s">
        <v>7</v>
      </c>
      <c r="D74" s="1" t="s">
        <v>21</v>
      </c>
      <c r="E74" s="1" t="s">
        <v>8</v>
      </c>
      <c r="F74" s="1" t="s">
        <v>9</v>
      </c>
    </row>
    <row r="75" spans="1:7" x14ac:dyDescent="0.2">
      <c r="A75" s="2" t="s">
        <v>53</v>
      </c>
      <c r="B75" s="2" t="s">
        <v>33</v>
      </c>
      <c r="C75" s="2" t="s">
        <v>7</v>
      </c>
      <c r="D75" s="2" t="s">
        <v>33</v>
      </c>
      <c r="E75" s="2" t="s">
        <v>34</v>
      </c>
      <c r="F75" s="2" t="s">
        <v>11</v>
      </c>
      <c r="G75" s="1" t="s">
        <v>12</v>
      </c>
    </row>
    <row r="76" spans="1:7" x14ac:dyDescent="0.2">
      <c r="A76" s="1" t="s">
        <v>53</v>
      </c>
      <c r="B76" s="1" t="s">
        <v>33</v>
      </c>
      <c r="C76" s="1" t="s">
        <v>7</v>
      </c>
      <c r="D76" s="1" t="s">
        <v>33</v>
      </c>
      <c r="E76" s="1" t="s">
        <v>8</v>
      </c>
      <c r="F76" s="1" t="s">
        <v>9</v>
      </c>
    </row>
    <row r="77" spans="1:7" x14ac:dyDescent="0.2">
      <c r="A77" s="2" t="s">
        <v>53</v>
      </c>
      <c r="B77" s="2" t="s">
        <v>33</v>
      </c>
      <c r="C77" s="2" t="s">
        <v>7</v>
      </c>
      <c r="D77" s="2" t="s">
        <v>35</v>
      </c>
      <c r="E77" s="2" t="s">
        <v>34</v>
      </c>
      <c r="F77" s="2" t="s">
        <v>11</v>
      </c>
      <c r="G77" s="1" t="s">
        <v>12</v>
      </c>
    </row>
    <row r="78" spans="1:7" x14ac:dyDescent="0.2">
      <c r="A78" s="1" t="s">
        <v>53</v>
      </c>
      <c r="B78" s="1" t="s">
        <v>33</v>
      </c>
      <c r="C78" s="1" t="s">
        <v>7</v>
      </c>
      <c r="D78" s="1" t="s">
        <v>35</v>
      </c>
      <c r="E78" s="1" t="s">
        <v>8</v>
      </c>
      <c r="F78" s="1" t="s">
        <v>9</v>
      </c>
    </row>
    <row r="79" spans="1:7" x14ac:dyDescent="0.2">
      <c r="A79" s="1" t="s">
        <v>53</v>
      </c>
      <c r="B79" s="1" t="s">
        <v>33</v>
      </c>
      <c r="C79" s="1" t="s">
        <v>7</v>
      </c>
      <c r="D79" s="1" t="s">
        <v>38</v>
      </c>
      <c r="E79" s="1" t="s">
        <v>34</v>
      </c>
      <c r="F79" s="1" t="s">
        <v>11</v>
      </c>
    </row>
    <row r="80" spans="1:7" x14ac:dyDescent="0.2">
      <c r="A80" s="1" t="s">
        <v>53</v>
      </c>
      <c r="B80" s="1" t="s">
        <v>33</v>
      </c>
      <c r="C80" s="1" t="s">
        <v>7</v>
      </c>
      <c r="D80" s="1" t="s">
        <v>38</v>
      </c>
      <c r="E80" s="1" t="s">
        <v>8</v>
      </c>
      <c r="F80" s="1" t="s">
        <v>9</v>
      </c>
    </row>
    <row r="81" spans="1:7" x14ac:dyDescent="0.2">
      <c r="A81" s="1" t="s">
        <v>53</v>
      </c>
      <c r="B81" s="1" t="s">
        <v>33</v>
      </c>
      <c r="C81" s="1" t="s">
        <v>7</v>
      </c>
      <c r="D81" s="1" t="s">
        <v>45</v>
      </c>
      <c r="E81" s="1" t="s">
        <v>34</v>
      </c>
      <c r="F81" s="1" t="s">
        <v>11</v>
      </c>
    </row>
    <row r="82" spans="1:7" x14ac:dyDescent="0.2">
      <c r="A82" s="1" t="s">
        <v>53</v>
      </c>
      <c r="B82" s="1" t="s">
        <v>33</v>
      </c>
      <c r="C82" s="1" t="s">
        <v>7</v>
      </c>
      <c r="D82" s="1" t="s">
        <v>45</v>
      </c>
      <c r="E82" s="1" t="s">
        <v>8</v>
      </c>
      <c r="F82" s="1" t="s">
        <v>9</v>
      </c>
    </row>
    <row r="83" spans="1:7" x14ac:dyDescent="0.2">
      <c r="A83" s="1" t="s">
        <v>53</v>
      </c>
      <c r="B83" s="1" t="s">
        <v>33</v>
      </c>
      <c r="C83" s="1" t="s">
        <v>7</v>
      </c>
      <c r="D83" s="1" t="s">
        <v>50</v>
      </c>
      <c r="E83" s="1" t="s">
        <v>34</v>
      </c>
      <c r="F83" s="1" t="s">
        <v>11</v>
      </c>
    </row>
    <row r="84" spans="1:7" x14ac:dyDescent="0.2">
      <c r="A84" s="1" t="s">
        <v>53</v>
      </c>
      <c r="B84" s="1" t="s">
        <v>33</v>
      </c>
      <c r="C84" s="1" t="s">
        <v>7</v>
      </c>
      <c r="D84" s="1" t="s">
        <v>50</v>
      </c>
      <c r="E84" s="1" t="s">
        <v>8</v>
      </c>
      <c r="F84" s="1" t="s">
        <v>9</v>
      </c>
    </row>
    <row r="85" spans="1:7" x14ac:dyDescent="0.2">
      <c r="A85" s="2" t="s">
        <v>53</v>
      </c>
      <c r="B85" s="2" t="s">
        <v>33</v>
      </c>
      <c r="C85" s="2" t="s">
        <v>7</v>
      </c>
      <c r="D85" s="2" t="s">
        <v>21</v>
      </c>
      <c r="E85" s="2" t="s">
        <v>34</v>
      </c>
      <c r="F85" s="2" t="s">
        <v>11</v>
      </c>
      <c r="G85" s="1" t="s">
        <v>12</v>
      </c>
    </row>
    <row r="86" spans="1:7" x14ac:dyDescent="0.2">
      <c r="A86" s="1" t="s">
        <v>53</v>
      </c>
      <c r="B86" s="1" t="s">
        <v>33</v>
      </c>
      <c r="C86" s="1" t="s">
        <v>7</v>
      </c>
      <c r="D86" s="1" t="s">
        <v>21</v>
      </c>
      <c r="E86" s="1" t="s">
        <v>8</v>
      </c>
      <c r="F86" s="1" t="s">
        <v>9</v>
      </c>
    </row>
    <row r="87" spans="1:7" x14ac:dyDescent="0.2">
      <c r="A87" s="2" t="s">
        <v>53</v>
      </c>
      <c r="B87" s="2" t="s">
        <v>46</v>
      </c>
      <c r="C87" s="2" t="s">
        <v>7</v>
      </c>
      <c r="D87" s="2" t="s">
        <v>33</v>
      </c>
      <c r="E87" s="2" t="s">
        <v>34</v>
      </c>
      <c r="F87" s="2" t="s">
        <v>11</v>
      </c>
      <c r="G87" s="1" t="s">
        <v>12</v>
      </c>
    </row>
    <row r="88" spans="1:7" x14ac:dyDescent="0.2">
      <c r="A88" s="1" t="s">
        <v>53</v>
      </c>
      <c r="B88" s="1" t="s">
        <v>46</v>
      </c>
      <c r="C88" s="1" t="s">
        <v>7</v>
      </c>
      <c r="D88" s="1" t="s">
        <v>33</v>
      </c>
      <c r="E88" s="1" t="s">
        <v>8</v>
      </c>
      <c r="F88" s="1" t="s">
        <v>9</v>
      </c>
    </row>
    <row r="89" spans="1:7" x14ac:dyDescent="0.2">
      <c r="A89" s="2" t="s">
        <v>53</v>
      </c>
      <c r="B89" s="2" t="s">
        <v>46</v>
      </c>
      <c r="C89" s="2" t="s">
        <v>7</v>
      </c>
      <c r="D89" s="2" t="s">
        <v>35</v>
      </c>
      <c r="E89" s="2" t="s">
        <v>34</v>
      </c>
      <c r="F89" s="2" t="s">
        <v>11</v>
      </c>
      <c r="G89" s="1" t="s">
        <v>12</v>
      </c>
    </row>
    <row r="90" spans="1:7" x14ac:dyDescent="0.2">
      <c r="A90" s="1" t="s">
        <v>53</v>
      </c>
      <c r="B90" s="1" t="s">
        <v>46</v>
      </c>
      <c r="C90" s="1" t="s">
        <v>7</v>
      </c>
      <c r="D90" s="1" t="s">
        <v>35</v>
      </c>
      <c r="E90" s="1" t="s">
        <v>8</v>
      </c>
      <c r="F90" s="1" t="s">
        <v>9</v>
      </c>
    </row>
    <row r="91" spans="1:7" x14ac:dyDescent="0.2">
      <c r="A91" s="1" t="s">
        <v>53</v>
      </c>
      <c r="B91" s="1" t="s">
        <v>46</v>
      </c>
      <c r="C91" s="1" t="s">
        <v>7</v>
      </c>
      <c r="D91" s="1" t="s">
        <v>38</v>
      </c>
      <c r="E91" s="1" t="s">
        <v>34</v>
      </c>
      <c r="F91" s="1" t="s">
        <v>11</v>
      </c>
    </row>
    <row r="92" spans="1:7" x14ac:dyDescent="0.2">
      <c r="A92" s="1" t="s">
        <v>53</v>
      </c>
      <c r="B92" s="1" t="s">
        <v>46</v>
      </c>
      <c r="C92" s="1" t="s">
        <v>7</v>
      </c>
      <c r="D92" s="1" t="s">
        <v>38</v>
      </c>
      <c r="E92" s="1" t="s">
        <v>8</v>
      </c>
      <c r="F92" s="1" t="s">
        <v>9</v>
      </c>
    </row>
    <row r="93" spans="1:7" x14ac:dyDescent="0.2">
      <c r="A93" s="1" t="s">
        <v>53</v>
      </c>
      <c r="B93" s="1" t="s">
        <v>46</v>
      </c>
      <c r="C93" s="1" t="s">
        <v>7</v>
      </c>
      <c r="D93" s="1" t="s">
        <v>45</v>
      </c>
      <c r="E93" s="1" t="s">
        <v>34</v>
      </c>
      <c r="F93" s="1" t="s">
        <v>11</v>
      </c>
    </row>
    <row r="94" spans="1:7" x14ac:dyDescent="0.2">
      <c r="A94" s="1" t="s">
        <v>53</v>
      </c>
      <c r="B94" s="1" t="s">
        <v>46</v>
      </c>
      <c r="C94" s="1" t="s">
        <v>7</v>
      </c>
      <c r="D94" s="1" t="s">
        <v>45</v>
      </c>
      <c r="E94" s="1" t="s">
        <v>8</v>
      </c>
      <c r="F94" s="1" t="s">
        <v>9</v>
      </c>
    </row>
    <row r="95" spans="1:7" x14ac:dyDescent="0.2">
      <c r="A95" s="1" t="s">
        <v>53</v>
      </c>
      <c r="B95" s="1" t="s">
        <v>46</v>
      </c>
      <c r="C95" s="1" t="s">
        <v>7</v>
      </c>
      <c r="D95" s="1" t="s">
        <v>50</v>
      </c>
      <c r="E95" s="1" t="s">
        <v>34</v>
      </c>
      <c r="F95" s="1" t="s">
        <v>11</v>
      </c>
    </row>
    <row r="96" spans="1:7" x14ac:dyDescent="0.2">
      <c r="A96" s="1" t="s">
        <v>53</v>
      </c>
      <c r="B96" s="1" t="s">
        <v>46</v>
      </c>
      <c r="C96" s="1" t="s">
        <v>7</v>
      </c>
      <c r="D96" s="1" t="s">
        <v>50</v>
      </c>
      <c r="E96" s="1" t="s">
        <v>8</v>
      </c>
      <c r="F96" s="1" t="s">
        <v>9</v>
      </c>
    </row>
    <row r="97" spans="1:7" x14ac:dyDescent="0.2">
      <c r="A97" s="2" t="s">
        <v>53</v>
      </c>
      <c r="B97" s="2" t="s">
        <v>46</v>
      </c>
      <c r="C97" s="2" t="s">
        <v>7</v>
      </c>
      <c r="D97" s="2" t="s">
        <v>21</v>
      </c>
      <c r="E97" s="2" t="s">
        <v>34</v>
      </c>
      <c r="F97" s="2" t="s">
        <v>11</v>
      </c>
      <c r="G97" s="1" t="s">
        <v>12</v>
      </c>
    </row>
    <row r="98" spans="1:7" x14ac:dyDescent="0.2">
      <c r="A98" s="1" t="s">
        <v>53</v>
      </c>
      <c r="B98" s="1" t="s">
        <v>46</v>
      </c>
      <c r="C98" s="1" t="s">
        <v>7</v>
      </c>
      <c r="D98" s="1" t="s">
        <v>21</v>
      </c>
      <c r="E98" s="1" t="s">
        <v>8</v>
      </c>
      <c r="F98" s="1" t="s">
        <v>9</v>
      </c>
    </row>
    <row r="99" spans="1:7" x14ac:dyDescent="0.2">
      <c r="A99" s="2" t="s">
        <v>53</v>
      </c>
      <c r="B99" s="2" t="s">
        <v>38</v>
      </c>
      <c r="C99" s="2" t="s">
        <v>56</v>
      </c>
      <c r="D99" s="2" t="s">
        <v>33</v>
      </c>
      <c r="E99" s="2" t="s">
        <v>34</v>
      </c>
      <c r="F99" s="2" t="s">
        <v>11</v>
      </c>
      <c r="G99" s="1" t="s">
        <v>12</v>
      </c>
    </row>
    <row r="100" spans="1:7" x14ac:dyDescent="0.2">
      <c r="A100" s="1" t="s">
        <v>53</v>
      </c>
      <c r="B100" s="1" t="s">
        <v>38</v>
      </c>
      <c r="C100" s="1" t="s">
        <v>56</v>
      </c>
      <c r="D100" s="1" t="s">
        <v>33</v>
      </c>
      <c r="E100" s="1" t="s">
        <v>8</v>
      </c>
      <c r="F100" s="1" t="s">
        <v>11</v>
      </c>
    </row>
    <row r="101" spans="1:7" x14ac:dyDescent="0.2">
      <c r="A101" s="2" t="s">
        <v>53</v>
      </c>
      <c r="B101" s="2" t="s">
        <v>38</v>
      </c>
      <c r="C101" s="2" t="s">
        <v>25</v>
      </c>
      <c r="D101" s="2" t="s">
        <v>35</v>
      </c>
      <c r="E101" s="2" t="s">
        <v>34</v>
      </c>
      <c r="F101" s="2" t="s">
        <v>11</v>
      </c>
      <c r="G101" s="1" t="s">
        <v>12</v>
      </c>
    </row>
    <row r="102" spans="1:7" x14ac:dyDescent="0.2">
      <c r="A102" s="1" t="s">
        <v>53</v>
      </c>
      <c r="B102" s="1" t="s">
        <v>38</v>
      </c>
      <c r="C102" s="1" t="s">
        <v>25</v>
      </c>
      <c r="D102" s="1" t="s">
        <v>35</v>
      </c>
      <c r="E102" s="1" t="s">
        <v>8</v>
      </c>
      <c r="F102" s="1" t="s">
        <v>11</v>
      </c>
    </row>
    <row r="103" spans="1:7" x14ac:dyDescent="0.2">
      <c r="A103" s="1" t="s">
        <v>53</v>
      </c>
      <c r="B103" s="1" t="s">
        <v>38</v>
      </c>
      <c r="C103" s="1" t="s">
        <v>25</v>
      </c>
      <c r="D103" s="1" t="s">
        <v>38</v>
      </c>
      <c r="E103" s="1" t="s">
        <v>34</v>
      </c>
      <c r="F103" s="1" t="s">
        <v>26</v>
      </c>
    </row>
    <row r="104" spans="1:7" x14ac:dyDescent="0.2">
      <c r="A104" s="1" t="s">
        <v>53</v>
      </c>
      <c r="B104" s="1" t="s">
        <v>38</v>
      </c>
      <c r="C104" s="1" t="s">
        <v>25</v>
      </c>
      <c r="D104" s="1" t="s">
        <v>38</v>
      </c>
      <c r="E104" s="1" t="s">
        <v>8</v>
      </c>
      <c r="F104" s="1" t="s">
        <v>11</v>
      </c>
    </row>
    <row r="105" spans="1:7" x14ac:dyDescent="0.2">
      <c r="A105" s="1" t="s">
        <v>53</v>
      </c>
      <c r="B105" s="1" t="s">
        <v>38</v>
      </c>
      <c r="C105" s="1" t="s">
        <v>25</v>
      </c>
      <c r="D105" s="1" t="s">
        <v>45</v>
      </c>
      <c r="E105" s="1" t="s">
        <v>34</v>
      </c>
      <c r="F105" s="1" t="s">
        <v>9</v>
      </c>
    </row>
    <row r="106" spans="1:7" x14ac:dyDescent="0.2">
      <c r="A106" s="1" t="s">
        <v>53</v>
      </c>
      <c r="B106" s="1" t="s">
        <v>38</v>
      </c>
      <c r="C106" s="1" t="s">
        <v>25</v>
      </c>
      <c r="D106" s="1" t="s">
        <v>45</v>
      </c>
      <c r="E106" s="1" t="s">
        <v>8</v>
      </c>
      <c r="F106" s="1" t="s">
        <v>11</v>
      </c>
    </row>
    <row r="107" spans="1:7" x14ac:dyDescent="0.2">
      <c r="A107" s="1" t="s">
        <v>53</v>
      </c>
      <c r="B107" s="1" t="s">
        <v>38</v>
      </c>
      <c r="C107" s="1" t="s">
        <v>56</v>
      </c>
      <c r="D107" s="1" t="s">
        <v>50</v>
      </c>
      <c r="E107" s="1" t="s">
        <v>34</v>
      </c>
      <c r="F107" s="1" t="s">
        <v>9</v>
      </c>
    </row>
    <row r="108" spans="1:7" x14ac:dyDescent="0.2">
      <c r="A108" s="1" t="s">
        <v>53</v>
      </c>
      <c r="B108" s="1" t="s">
        <v>38</v>
      </c>
      <c r="C108" s="1" t="s">
        <v>56</v>
      </c>
      <c r="D108" s="1" t="s">
        <v>50</v>
      </c>
      <c r="E108" s="1" t="s">
        <v>8</v>
      </c>
      <c r="F108" s="1" t="s">
        <v>11</v>
      </c>
    </row>
    <row r="109" spans="1:7" x14ac:dyDescent="0.2">
      <c r="A109" s="2" t="s">
        <v>53</v>
      </c>
      <c r="B109" s="2" t="s">
        <v>38</v>
      </c>
      <c r="C109" s="2" t="s">
        <v>25</v>
      </c>
      <c r="D109" s="2" t="s">
        <v>21</v>
      </c>
      <c r="E109" s="2" t="s">
        <v>34</v>
      </c>
      <c r="F109" s="2" t="s">
        <v>11</v>
      </c>
      <c r="G109" s="1" t="s">
        <v>12</v>
      </c>
    </row>
    <row r="110" spans="1:7" x14ac:dyDescent="0.2">
      <c r="A110" s="1" t="s">
        <v>53</v>
      </c>
      <c r="B110" s="1" t="s">
        <v>38</v>
      </c>
      <c r="C110" s="1" t="s">
        <v>25</v>
      </c>
      <c r="D110" s="1" t="s">
        <v>21</v>
      </c>
      <c r="E110" s="1" t="s">
        <v>8</v>
      </c>
      <c r="F110" s="1" t="s">
        <v>11</v>
      </c>
    </row>
    <row r="111" spans="1:7" x14ac:dyDescent="0.2">
      <c r="A111" s="2" t="s">
        <v>53</v>
      </c>
      <c r="B111" s="2" t="s">
        <v>55</v>
      </c>
      <c r="C111" s="2" t="s">
        <v>25</v>
      </c>
      <c r="D111" s="2" t="s">
        <v>33</v>
      </c>
      <c r="E111" s="2" t="s">
        <v>34</v>
      </c>
      <c r="F111" s="2" t="s">
        <v>11</v>
      </c>
      <c r="G111" s="1" t="s">
        <v>12</v>
      </c>
    </row>
    <row r="112" spans="1:7" x14ac:dyDescent="0.2">
      <c r="A112" s="1" t="s">
        <v>53</v>
      </c>
      <c r="B112" s="1" t="s">
        <v>55</v>
      </c>
      <c r="C112" s="1" t="s">
        <v>25</v>
      </c>
      <c r="D112" s="1" t="s">
        <v>33</v>
      </c>
      <c r="E112" s="1" t="s">
        <v>8</v>
      </c>
      <c r="F112" s="1" t="s">
        <v>11</v>
      </c>
    </row>
    <row r="113" spans="1:7" x14ac:dyDescent="0.2">
      <c r="A113" s="2" t="s">
        <v>53</v>
      </c>
      <c r="B113" s="2" t="s">
        <v>55</v>
      </c>
      <c r="C113" s="2" t="s">
        <v>25</v>
      </c>
      <c r="D113" s="2" t="s">
        <v>35</v>
      </c>
      <c r="E113" s="2" t="s">
        <v>34</v>
      </c>
      <c r="F113" s="2" t="s">
        <v>11</v>
      </c>
      <c r="G113" s="1" t="s">
        <v>12</v>
      </c>
    </row>
    <row r="114" spans="1:7" x14ac:dyDescent="0.2">
      <c r="A114" s="1" t="s">
        <v>53</v>
      </c>
      <c r="B114" s="1" t="s">
        <v>55</v>
      </c>
      <c r="C114" s="1" t="s">
        <v>25</v>
      </c>
      <c r="D114" s="1" t="s">
        <v>35</v>
      </c>
      <c r="E114" s="1" t="s">
        <v>8</v>
      </c>
      <c r="F114" s="1" t="s">
        <v>11</v>
      </c>
    </row>
    <row r="115" spans="1:7" x14ac:dyDescent="0.2">
      <c r="A115" s="1" t="s">
        <v>53</v>
      </c>
      <c r="B115" s="1" t="s">
        <v>55</v>
      </c>
      <c r="C115" s="1" t="s">
        <v>56</v>
      </c>
      <c r="D115" s="1" t="s">
        <v>38</v>
      </c>
      <c r="E115" s="1" t="s">
        <v>34</v>
      </c>
      <c r="F115" s="1" t="s">
        <v>11</v>
      </c>
    </row>
    <row r="116" spans="1:7" x14ac:dyDescent="0.2">
      <c r="A116" s="1" t="s">
        <v>53</v>
      </c>
      <c r="B116" s="1" t="s">
        <v>55</v>
      </c>
      <c r="C116" s="1" t="s">
        <v>56</v>
      </c>
      <c r="D116" s="1" t="s">
        <v>38</v>
      </c>
      <c r="E116" s="1" t="s">
        <v>8</v>
      </c>
      <c r="F116" s="1" t="s">
        <v>11</v>
      </c>
    </row>
    <row r="117" spans="1:7" x14ac:dyDescent="0.2">
      <c r="A117" s="1" t="s">
        <v>53</v>
      </c>
      <c r="B117" s="1" t="s">
        <v>55</v>
      </c>
      <c r="C117" s="1" t="s">
        <v>25</v>
      </c>
      <c r="D117" s="1" t="s">
        <v>45</v>
      </c>
      <c r="E117" s="1" t="s">
        <v>34</v>
      </c>
      <c r="F117" s="1" t="s">
        <v>26</v>
      </c>
    </row>
    <row r="118" spans="1:7" x14ac:dyDescent="0.2">
      <c r="A118" s="1" t="s">
        <v>53</v>
      </c>
      <c r="B118" s="1" t="s">
        <v>55</v>
      </c>
      <c r="C118" s="1" t="s">
        <v>25</v>
      </c>
      <c r="D118" s="1" t="s">
        <v>45</v>
      </c>
      <c r="E118" s="1" t="s">
        <v>8</v>
      </c>
      <c r="F118" s="1" t="s">
        <v>11</v>
      </c>
    </row>
    <row r="119" spans="1:7" x14ac:dyDescent="0.2">
      <c r="A119" s="1" t="s">
        <v>53</v>
      </c>
      <c r="B119" s="1" t="s">
        <v>55</v>
      </c>
      <c r="C119" s="1" t="s">
        <v>25</v>
      </c>
      <c r="D119" s="1" t="s">
        <v>50</v>
      </c>
      <c r="E119" s="1" t="s">
        <v>34</v>
      </c>
      <c r="F119" s="1" t="s">
        <v>9</v>
      </c>
    </row>
    <row r="120" spans="1:7" x14ac:dyDescent="0.2">
      <c r="A120" s="1" t="s">
        <v>53</v>
      </c>
      <c r="B120" s="1" t="s">
        <v>55</v>
      </c>
      <c r="C120" s="1" t="s">
        <v>25</v>
      </c>
      <c r="D120" s="1" t="s">
        <v>50</v>
      </c>
      <c r="E120" s="1" t="s">
        <v>8</v>
      </c>
      <c r="F120" s="1" t="s">
        <v>11</v>
      </c>
    </row>
    <row r="121" spans="1:7" x14ac:dyDescent="0.2">
      <c r="A121" s="2" t="s">
        <v>53</v>
      </c>
      <c r="B121" s="2" t="s">
        <v>55</v>
      </c>
      <c r="C121" s="2" t="s">
        <v>25</v>
      </c>
      <c r="D121" s="2" t="s">
        <v>21</v>
      </c>
      <c r="E121" s="2" t="s">
        <v>34</v>
      </c>
      <c r="F121" s="2" t="s">
        <v>11</v>
      </c>
      <c r="G121" s="1" t="s">
        <v>12</v>
      </c>
    </row>
    <row r="122" spans="1:7" x14ac:dyDescent="0.2">
      <c r="A122" s="1" t="s">
        <v>53</v>
      </c>
      <c r="B122" s="1" t="s">
        <v>55</v>
      </c>
      <c r="C122" s="1" t="s">
        <v>25</v>
      </c>
      <c r="D122" s="1" t="s">
        <v>21</v>
      </c>
      <c r="E122" s="1" t="s">
        <v>8</v>
      </c>
      <c r="F122" s="1" t="s">
        <v>11</v>
      </c>
    </row>
    <row r="123" spans="1:7" x14ac:dyDescent="0.2">
      <c r="A123" s="2" t="s">
        <v>53</v>
      </c>
      <c r="B123" s="2" t="s">
        <v>54</v>
      </c>
      <c r="C123" s="2" t="s">
        <v>7</v>
      </c>
      <c r="D123" s="2" t="s">
        <v>33</v>
      </c>
      <c r="E123" s="2" t="s">
        <v>34</v>
      </c>
      <c r="F123" s="2" t="s">
        <v>11</v>
      </c>
      <c r="G123" s="1" t="s">
        <v>12</v>
      </c>
    </row>
    <row r="124" spans="1:7" x14ac:dyDescent="0.2">
      <c r="A124" s="1" t="s">
        <v>53</v>
      </c>
      <c r="B124" s="1" t="s">
        <v>54</v>
      </c>
      <c r="C124" s="1" t="s">
        <v>7</v>
      </c>
      <c r="D124" s="1" t="s">
        <v>33</v>
      </c>
      <c r="E124" s="1" t="s">
        <v>8</v>
      </c>
      <c r="F124" s="1" t="s">
        <v>9</v>
      </c>
    </row>
    <row r="125" spans="1:7" x14ac:dyDescent="0.2">
      <c r="A125" s="2" t="s">
        <v>53</v>
      </c>
      <c r="B125" s="2" t="s">
        <v>54</v>
      </c>
      <c r="C125" s="2" t="s">
        <v>7</v>
      </c>
      <c r="D125" s="2" t="s">
        <v>35</v>
      </c>
      <c r="E125" s="2" t="s">
        <v>34</v>
      </c>
      <c r="F125" s="2" t="s">
        <v>11</v>
      </c>
      <c r="G125" s="1" t="s">
        <v>12</v>
      </c>
    </row>
    <row r="126" spans="1:7" x14ac:dyDescent="0.2">
      <c r="A126" s="1" t="s">
        <v>53</v>
      </c>
      <c r="B126" s="1" t="s">
        <v>54</v>
      </c>
      <c r="C126" s="1" t="s">
        <v>7</v>
      </c>
      <c r="D126" s="1" t="s">
        <v>35</v>
      </c>
      <c r="E126" s="1" t="s">
        <v>8</v>
      </c>
      <c r="F126" s="1" t="s">
        <v>9</v>
      </c>
    </row>
    <row r="127" spans="1:7" x14ac:dyDescent="0.2">
      <c r="A127" s="1" t="s">
        <v>53</v>
      </c>
      <c r="B127" s="1" t="s">
        <v>54</v>
      </c>
      <c r="C127" s="1" t="s">
        <v>7</v>
      </c>
      <c r="D127" s="1" t="s">
        <v>38</v>
      </c>
      <c r="E127" s="1" t="s">
        <v>34</v>
      </c>
      <c r="F127" s="1" t="s">
        <v>11</v>
      </c>
    </row>
    <row r="128" spans="1:7" x14ac:dyDescent="0.2">
      <c r="A128" s="1" t="s">
        <v>53</v>
      </c>
      <c r="B128" s="1" t="s">
        <v>54</v>
      </c>
      <c r="C128" s="1" t="s">
        <v>7</v>
      </c>
      <c r="D128" s="1" t="s">
        <v>38</v>
      </c>
      <c r="E128" s="1" t="s">
        <v>8</v>
      </c>
      <c r="F128" s="1" t="s">
        <v>9</v>
      </c>
    </row>
    <row r="129" spans="1:7" x14ac:dyDescent="0.2">
      <c r="A129" s="1" t="s">
        <v>53</v>
      </c>
      <c r="B129" s="1" t="s">
        <v>54</v>
      </c>
      <c r="C129" s="1" t="s">
        <v>7</v>
      </c>
      <c r="D129" s="1" t="s">
        <v>45</v>
      </c>
      <c r="E129" s="1" t="s">
        <v>34</v>
      </c>
      <c r="F129" s="1" t="s">
        <v>11</v>
      </c>
    </row>
    <row r="130" spans="1:7" x14ac:dyDescent="0.2">
      <c r="A130" s="1" t="s">
        <v>53</v>
      </c>
      <c r="B130" s="1" t="s">
        <v>54</v>
      </c>
      <c r="C130" s="1" t="s">
        <v>7</v>
      </c>
      <c r="D130" s="1" t="s">
        <v>45</v>
      </c>
      <c r="E130" s="1" t="s">
        <v>8</v>
      </c>
      <c r="F130" s="1" t="s">
        <v>9</v>
      </c>
    </row>
    <row r="131" spans="1:7" x14ac:dyDescent="0.2">
      <c r="A131" s="1" t="s">
        <v>53</v>
      </c>
      <c r="B131" s="1" t="s">
        <v>54</v>
      </c>
      <c r="C131" s="1" t="s">
        <v>7</v>
      </c>
      <c r="D131" s="1" t="s">
        <v>50</v>
      </c>
      <c r="E131" s="1" t="s">
        <v>34</v>
      </c>
      <c r="F131" s="1" t="s">
        <v>11</v>
      </c>
    </row>
    <row r="132" spans="1:7" x14ac:dyDescent="0.2">
      <c r="A132" s="1" t="s">
        <v>53</v>
      </c>
      <c r="B132" s="1" t="s">
        <v>54</v>
      </c>
      <c r="C132" s="1" t="s">
        <v>7</v>
      </c>
      <c r="D132" s="1" t="s">
        <v>50</v>
      </c>
      <c r="E132" s="1" t="s">
        <v>8</v>
      </c>
      <c r="F132" s="1" t="s">
        <v>9</v>
      </c>
    </row>
    <row r="133" spans="1:7" x14ac:dyDescent="0.2">
      <c r="A133" s="2" t="s">
        <v>53</v>
      </c>
      <c r="B133" s="2" t="s">
        <v>54</v>
      </c>
      <c r="C133" s="2" t="s">
        <v>7</v>
      </c>
      <c r="D133" s="2" t="s">
        <v>21</v>
      </c>
      <c r="E133" s="2" t="s">
        <v>34</v>
      </c>
      <c r="F133" s="2" t="s">
        <v>11</v>
      </c>
      <c r="G133" s="1" t="s">
        <v>12</v>
      </c>
    </row>
    <row r="134" spans="1:7" x14ac:dyDescent="0.2">
      <c r="A134" s="1" t="s">
        <v>53</v>
      </c>
      <c r="B134" s="1" t="s">
        <v>54</v>
      </c>
      <c r="C134" s="1" t="s">
        <v>7</v>
      </c>
      <c r="D134" s="1" t="s">
        <v>21</v>
      </c>
      <c r="E134" s="1" t="s">
        <v>8</v>
      </c>
      <c r="F134" s="1" t="s">
        <v>9</v>
      </c>
    </row>
    <row r="135" spans="1:7" x14ac:dyDescent="0.2">
      <c r="A135" s="2" t="s">
        <v>53</v>
      </c>
      <c r="B135" s="2" t="s">
        <v>21</v>
      </c>
      <c r="C135" s="2" t="s">
        <v>7</v>
      </c>
      <c r="D135" s="2" t="s">
        <v>33</v>
      </c>
      <c r="E135" s="2" t="s">
        <v>34</v>
      </c>
      <c r="F135" s="2" t="s">
        <v>11</v>
      </c>
      <c r="G135" s="1" t="s">
        <v>12</v>
      </c>
    </row>
    <row r="136" spans="1:7" x14ac:dyDescent="0.2">
      <c r="A136" s="1" t="s">
        <v>53</v>
      </c>
      <c r="B136" s="1" t="s">
        <v>21</v>
      </c>
      <c r="C136" s="1" t="s">
        <v>7</v>
      </c>
      <c r="D136" s="1" t="s">
        <v>33</v>
      </c>
      <c r="E136" s="1" t="s">
        <v>8</v>
      </c>
      <c r="F136" s="1" t="s">
        <v>9</v>
      </c>
    </row>
    <row r="137" spans="1:7" x14ac:dyDescent="0.2">
      <c r="A137" s="2" t="s">
        <v>53</v>
      </c>
      <c r="B137" s="2" t="s">
        <v>21</v>
      </c>
      <c r="C137" s="2" t="s">
        <v>7</v>
      </c>
      <c r="D137" s="2" t="s">
        <v>35</v>
      </c>
      <c r="E137" s="2" t="s">
        <v>34</v>
      </c>
      <c r="F137" s="2" t="s">
        <v>11</v>
      </c>
      <c r="G137" s="1" t="s">
        <v>12</v>
      </c>
    </row>
    <row r="138" spans="1:7" x14ac:dyDescent="0.2">
      <c r="A138" s="1" t="s">
        <v>53</v>
      </c>
      <c r="B138" s="1" t="s">
        <v>21</v>
      </c>
      <c r="C138" s="1" t="s">
        <v>7</v>
      </c>
      <c r="D138" s="1" t="s">
        <v>35</v>
      </c>
      <c r="E138" s="1" t="s">
        <v>8</v>
      </c>
      <c r="F138" s="1" t="s">
        <v>9</v>
      </c>
    </row>
    <row r="139" spans="1:7" x14ac:dyDescent="0.2">
      <c r="A139" s="1" t="s">
        <v>53</v>
      </c>
      <c r="B139" s="1" t="s">
        <v>21</v>
      </c>
      <c r="C139" s="1" t="s">
        <v>7</v>
      </c>
      <c r="D139" s="1" t="s">
        <v>38</v>
      </c>
      <c r="E139" s="1" t="s">
        <v>34</v>
      </c>
      <c r="F139" s="1" t="s">
        <v>11</v>
      </c>
    </row>
    <row r="140" spans="1:7" x14ac:dyDescent="0.2">
      <c r="A140" s="1" t="s">
        <v>53</v>
      </c>
      <c r="B140" s="1" t="s">
        <v>21</v>
      </c>
      <c r="C140" s="1" t="s">
        <v>7</v>
      </c>
      <c r="D140" s="1" t="s">
        <v>38</v>
      </c>
      <c r="E140" s="1" t="s">
        <v>8</v>
      </c>
      <c r="F140" s="1" t="s">
        <v>9</v>
      </c>
    </row>
    <row r="141" spans="1:7" x14ac:dyDescent="0.2">
      <c r="A141" s="1" t="s">
        <v>53</v>
      </c>
      <c r="B141" s="1" t="s">
        <v>21</v>
      </c>
      <c r="C141" s="1" t="s">
        <v>7</v>
      </c>
      <c r="D141" s="1" t="s">
        <v>45</v>
      </c>
      <c r="E141" s="1" t="s">
        <v>34</v>
      </c>
      <c r="F141" s="1" t="s">
        <v>11</v>
      </c>
    </row>
    <row r="142" spans="1:7" x14ac:dyDescent="0.2">
      <c r="A142" s="1" t="s">
        <v>53</v>
      </c>
      <c r="B142" s="1" t="s">
        <v>21</v>
      </c>
      <c r="C142" s="1" t="s">
        <v>7</v>
      </c>
      <c r="D142" s="1" t="s">
        <v>45</v>
      </c>
      <c r="E142" s="1" t="s">
        <v>8</v>
      </c>
      <c r="F142" s="1" t="s">
        <v>9</v>
      </c>
    </row>
    <row r="143" spans="1:7" x14ac:dyDescent="0.2">
      <c r="A143" s="1" t="s">
        <v>53</v>
      </c>
      <c r="B143" s="1" t="s">
        <v>21</v>
      </c>
      <c r="C143" s="1" t="s">
        <v>7</v>
      </c>
      <c r="D143" s="1" t="s">
        <v>50</v>
      </c>
      <c r="E143" s="1" t="s">
        <v>34</v>
      </c>
      <c r="F143" s="1" t="s">
        <v>11</v>
      </c>
    </row>
    <row r="144" spans="1:7" x14ac:dyDescent="0.2">
      <c r="A144" s="1" t="s">
        <v>53</v>
      </c>
      <c r="B144" s="1" t="s">
        <v>21</v>
      </c>
      <c r="C144" s="1" t="s">
        <v>7</v>
      </c>
      <c r="D144" s="1" t="s">
        <v>50</v>
      </c>
      <c r="E144" s="1" t="s">
        <v>8</v>
      </c>
      <c r="F144" s="1" t="s">
        <v>9</v>
      </c>
    </row>
    <row r="145" spans="1:7" x14ac:dyDescent="0.2">
      <c r="A145" s="2" t="s">
        <v>53</v>
      </c>
      <c r="B145" s="2" t="s">
        <v>21</v>
      </c>
      <c r="C145" s="2" t="s">
        <v>7</v>
      </c>
      <c r="D145" s="2" t="s">
        <v>21</v>
      </c>
      <c r="E145" s="2" t="s">
        <v>34</v>
      </c>
      <c r="F145" s="2" t="s">
        <v>11</v>
      </c>
      <c r="G145" s="1" t="s">
        <v>12</v>
      </c>
    </row>
    <row r="146" spans="1:7" x14ac:dyDescent="0.2">
      <c r="A146" s="1" t="s">
        <v>53</v>
      </c>
      <c r="B146" s="1" t="s">
        <v>21</v>
      </c>
      <c r="C146" s="1" t="s">
        <v>7</v>
      </c>
      <c r="D146" s="1" t="s">
        <v>21</v>
      </c>
      <c r="E146" s="1" t="s">
        <v>8</v>
      </c>
      <c r="F146" s="1" t="s">
        <v>9</v>
      </c>
    </row>
    <row r="147" spans="1:7" x14ac:dyDescent="0.2">
      <c r="A147" s="1" t="s">
        <v>24</v>
      </c>
      <c r="B147" s="1" t="s">
        <v>33</v>
      </c>
      <c r="C147" s="1" t="s">
        <v>56</v>
      </c>
      <c r="D147" s="1" t="s">
        <v>33</v>
      </c>
      <c r="E147" s="1" t="s">
        <v>34</v>
      </c>
      <c r="F147" s="1" t="s">
        <v>26</v>
      </c>
    </row>
    <row r="148" spans="1:7" x14ac:dyDescent="0.2">
      <c r="A148" s="1" t="s">
        <v>24</v>
      </c>
      <c r="B148" s="1" t="s">
        <v>33</v>
      </c>
      <c r="C148" s="1" t="s">
        <v>56</v>
      </c>
      <c r="D148" s="1" t="s">
        <v>33</v>
      </c>
      <c r="E148" s="1" t="s">
        <v>8</v>
      </c>
      <c r="F148" s="1" t="s">
        <v>11</v>
      </c>
    </row>
    <row r="149" spans="1:7" x14ac:dyDescent="0.2">
      <c r="A149" s="1" t="s">
        <v>24</v>
      </c>
      <c r="B149" s="1" t="s">
        <v>33</v>
      </c>
      <c r="C149" s="1" t="s">
        <v>25</v>
      </c>
      <c r="D149" s="1" t="s">
        <v>35</v>
      </c>
      <c r="E149" s="1" t="s">
        <v>34</v>
      </c>
      <c r="F149" s="1" t="s">
        <v>9</v>
      </c>
    </row>
    <row r="150" spans="1:7" x14ac:dyDescent="0.2">
      <c r="A150" s="1" t="s">
        <v>24</v>
      </c>
      <c r="B150" s="1" t="s">
        <v>33</v>
      </c>
      <c r="C150" s="1" t="s">
        <v>25</v>
      </c>
      <c r="D150" s="1" t="s">
        <v>35</v>
      </c>
      <c r="E150" s="1" t="s">
        <v>8</v>
      </c>
      <c r="F150" s="1" t="s">
        <v>11</v>
      </c>
    </row>
    <row r="151" spans="1:7" x14ac:dyDescent="0.2">
      <c r="A151" s="1" t="s">
        <v>24</v>
      </c>
      <c r="B151" s="1" t="s">
        <v>33</v>
      </c>
      <c r="C151" s="1" t="s">
        <v>25</v>
      </c>
      <c r="D151" s="1" t="s">
        <v>38</v>
      </c>
      <c r="E151" s="1" t="s">
        <v>34</v>
      </c>
      <c r="F151" s="1" t="s">
        <v>9</v>
      </c>
    </row>
    <row r="152" spans="1:7" x14ac:dyDescent="0.2">
      <c r="A152" s="1" t="s">
        <v>24</v>
      </c>
      <c r="B152" s="1" t="s">
        <v>33</v>
      </c>
      <c r="C152" s="1" t="s">
        <v>25</v>
      </c>
      <c r="D152" s="1" t="s">
        <v>38</v>
      </c>
      <c r="E152" s="1" t="s">
        <v>8</v>
      </c>
      <c r="F152" s="1" t="s">
        <v>11</v>
      </c>
    </row>
    <row r="153" spans="1:7" x14ac:dyDescent="0.2">
      <c r="A153" s="1" t="s">
        <v>24</v>
      </c>
      <c r="B153" s="1" t="s">
        <v>33</v>
      </c>
      <c r="C153" s="1" t="s">
        <v>25</v>
      </c>
      <c r="D153" s="1" t="s">
        <v>45</v>
      </c>
      <c r="E153" s="1" t="s">
        <v>34</v>
      </c>
      <c r="F153" s="1" t="s">
        <v>9</v>
      </c>
    </row>
    <row r="154" spans="1:7" x14ac:dyDescent="0.2">
      <c r="A154" s="1" t="s">
        <v>24</v>
      </c>
      <c r="B154" s="1" t="s">
        <v>33</v>
      </c>
      <c r="C154" s="1" t="s">
        <v>25</v>
      </c>
      <c r="D154" s="1" t="s">
        <v>45</v>
      </c>
      <c r="E154" s="1" t="s">
        <v>8</v>
      </c>
      <c r="F154" s="1" t="s">
        <v>11</v>
      </c>
    </row>
    <row r="155" spans="1:7" x14ac:dyDescent="0.2">
      <c r="A155" s="1" t="s">
        <v>24</v>
      </c>
      <c r="B155" s="1" t="s">
        <v>33</v>
      </c>
      <c r="C155" s="1" t="s">
        <v>56</v>
      </c>
      <c r="D155" s="1" t="s">
        <v>50</v>
      </c>
      <c r="E155" s="1" t="s">
        <v>34</v>
      </c>
      <c r="F155" s="1" t="s">
        <v>9</v>
      </c>
    </row>
    <row r="156" spans="1:7" x14ac:dyDescent="0.2">
      <c r="A156" s="1" t="s">
        <v>24</v>
      </c>
      <c r="B156" s="1" t="s">
        <v>33</v>
      </c>
      <c r="C156" s="1" t="s">
        <v>56</v>
      </c>
      <c r="D156" s="1" t="s">
        <v>50</v>
      </c>
      <c r="E156" s="1" t="s">
        <v>8</v>
      </c>
      <c r="F156" s="1" t="s">
        <v>11</v>
      </c>
    </row>
    <row r="157" spans="1:7" x14ac:dyDescent="0.2">
      <c r="A157" s="2" t="s">
        <v>24</v>
      </c>
      <c r="B157" s="2" t="s">
        <v>33</v>
      </c>
      <c r="C157" s="2" t="s">
        <v>25</v>
      </c>
      <c r="D157" s="2" t="s">
        <v>21</v>
      </c>
      <c r="E157" s="2" t="s">
        <v>34</v>
      </c>
      <c r="F157" s="2" t="s">
        <v>11</v>
      </c>
      <c r="G157" s="1" t="s">
        <v>12</v>
      </c>
    </row>
    <row r="158" spans="1:7" x14ac:dyDescent="0.2">
      <c r="A158" s="1" t="s">
        <v>24</v>
      </c>
      <c r="B158" s="1" t="s">
        <v>33</v>
      </c>
      <c r="C158" s="1" t="s">
        <v>25</v>
      </c>
      <c r="D158" s="1" t="s">
        <v>21</v>
      </c>
      <c r="E158" s="1" t="s">
        <v>8</v>
      </c>
      <c r="F158" s="1" t="s">
        <v>11</v>
      </c>
    </row>
    <row r="159" spans="1:7" x14ac:dyDescent="0.2">
      <c r="A159" s="1" t="s">
        <v>24</v>
      </c>
      <c r="B159" s="1" t="s">
        <v>46</v>
      </c>
      <c r="C159" s="1" t="s">
        <v>25</v>
      </c>
      <c r="D159" s="1" t="s">
        <v>33</v>
      </c>
      <c r="E159" s="1" t="s">
        <v>34</v>
      </c>
      <c r="F159" s="1" t="s">
        <v>11</v>
      </c>
    </row>
    <row r="160" spans="1:7" x14ac:dyDescent="0.2">
      <c r="A160" s="1" t="s">
        <v>24</v>
      </c>
      <c r="B160" s="1" t="s">
        <v>46</v>
      </c>
      <c r="C160" s="1" t="s">
        <v>25</v>
      </c>
      <c r="D160" s="1" t="s">
        <v>33</v>
      </c>
      <c r="E160" s="1" t="s">
        <v>8</v>
      </c>
      <c r="F160" s="1" t="s">
        <v>11</v>
      </c>
    </row>
    <row r="161" spans="1:7" x14ac:dyDescent="0.2">
      <c r="A161" s="1" t="s">
        <v>24</v>
      </c>
      <c r="B161" s="1" t="s">
        <v>46</v>
      </c>
      <c r="C161" s="1" t="s">
        <v>25</v>
      </c>
      <c r="D161" s="1" t="s">
        <v>35</v>
      </c>
      <c r="E161" s="1" t="s">
        <v>34</v>
      </c>
      <c r="F161" s="1" t="s">
        <v>26</v>
      </c>
    </row>
    <row r="162" spans="1:7" x14ac:dyDescent="0.2">
      <c r="A162" s="1" t="s">
        <v>24</v>
      </c>
      <c r="B162" s="1" t="s">
        <v>46</v>
      </c>
      <c r="C162" s="1" t="s">
        <v>25</v>
      </c>
      <c r="D162" s="1" t="s">
        <v>35</v>
      </c>
      <c r="E162" s="1" t="s">
        <v>8</v>
      </c>
      <c r="F162" s="1" t="s">
        <v>11</v>
      </c>
    </row>
    <row r="163" spans="1:7" x14ac:dyDescent="0.2">
      <c r="A163" s="1" t="s">
        <v>24</v>
      </c>
      <c r="B163" s="1" t="s">
        <v>46</v>
      </c>
      <c r="C163" s="1" t="s">
        <v>56</v>
      </c>
      <c r="D163" s="1" t="s">
        <v>38</v>
      </c>
      <c r="E163" s="1" t="s">
        <v>34</v>
      </c>
      <c r="F163" s="1" t="s">
        <v>9</v>
      </c>
    </row>
    <row r="164" spans="1:7" x14ac:dyDescent="0.2">
      <c r="A164" s="1" t="s">
        <v>24</v>
      </c>
      <c r="B164" s="1" t="s">
        <v>46</v>
      </c>
      <c r="C164" s="1" t="s">
        <v>56</v>
      </c>
      <c r="D164" s="1" t="s">
        <v>38</v>
      </c>
      <c r="E164" s="1" t="s">
        <v>8</v>
      </c>
      <c r="F164" s="1" t="s">
        <v>11</v>
      </c>
    </row>
    <row r="165" spans="1:7" x14ac:dyDescent="0.2">
      <c r="A165" s="1" t="s">
        <v>24</v>
      </c>
      <c r="B165" s="1" t="s">
        <v>46</v>
      </c>
      <c r="C165" s="1" t="s">
        <v>25</v>
      </c>
      <c r="D165" s="1" t="s">
        <v>45</v>
      </c>
      <c r="E165" s="1" t="s">
        <v>34</v>
      </c>
      <c r="F165" s="1" t="s">
        <v>9</v>
      </c>
    </row>
    <row r="166" spans="1:7" x14ac:dyDescent="0.2">
      <c r="A166" s="1" t="s">
        <v>24</v>
      </c>
      <c r="B166" s="1" t="s">
        <v>46</v>
      </c>
      <c r="C166" s="1" t="s">
        <v>25</v>
      </c>
      <c r="D166" s="1" t="s">
        <v>45</v>
      </c>
      <c r="E166" s="1" t="s">
        <v>8</v>
      </c>
      <c r="F166" s="1" t="s">
        <v>11</v>
      </c>
    </row>
    <row r="167" spans="1:7" x14ac:dyDescent="0.2">
      <c r="A167" s="1" t="s">
        <v>24</v>
      </c>
      <c r="B167" s="1" t="s">
        <v>46</v>
      </c>
      <c r="C167" s="1" t="s">
        <v>25</v>
      </c>
      <c r="D167" s="1" t="s">
        <v>50</v>
      </c>
      <c r="E167" s="1" t="s">
        <v>34</v>
      </c>
      <c r="F167" s="1" t="s">
        <v>9</v>
      </c>
    </row>
    <row r="168" spans="1:7" x14ac:dyDescent="0.2">
      <c r="A168" s="1" t="s">
        <v>24</v>
      </c>
      <c r="B168" s="1" t="s">
        <v>46</v>
      </c>
      <c r="C168" s="1" t="s">
        <v>25</v>
      </c>
      <c r="D168" s="1" t="s">
        <v>50</v>
      </c>
      <c r="E168" s="1" t="s">
        <v>8</v>
      </c>
      <c r="F168" s="1" t="s">
        <v>11</v>
      </c>
    </row>
    <row r="169" spans="1:7" x14ac:dyDescent="0.2">
      <c r="A169" s="2" t="s">
        <v>24</v>
      </c>
      <c r="B169" s="2" t="s">
        <v>46</v>
      </c>
      <c r="C169" s="2" t="s">
        <v>25</v>
      </c>
      <c r="D169" s="2" t="s">
        <v>21</v>
      </c>
      <c r="E169" s="2" t="s">
        <v>34</v>
      </c>
      <c r="F169" s="2" t="s">
        <v>11</v>
      </c>
      <c r="G169" s="1" t="s">
        <v>12</v>
      </c>
    </row>
    <row r="170" spans="1:7" x14ac:dyDescent="0.2">
      <c r="A170" s="1" t="s">
        <v>24</v>
      </c>
      <c r="B170" s="1" t="s">
        <v>46</v>
      </c>
      <c r="C170" s="1" t="s">
        <v>25</v>
      </c>
      <c r="D170" s="1" t="s">
        <v>21</v>
      </c>
      <c r="E170" s="1" t="s">
        <v>8</v>
      </c>
      <c r="F170" s="1" t="s">
        <v>11</v>
      </c>
    </row>
    <row r="171" spans="1:7" x14ac:dyDescent="0.2">
      <c r="A171" s="1" t="s">
        <v>24</v>
      </c>
      <c r="B171" s="1" t="s">
        <v>38</v>
      </c>
      <c r="C171" s="1" t="s">
        <v>7</v>
      </c>
      <c r="D171" s="1" t="s">
        <v>33</v>
      </c>
      <c r="E171" s="1" t="s">
        <v>34</v>
      </c>
      <c r="F171" s="1" t="s">
        <v>11</v>
      </c>
    </row>
    <row r="172" spans="1:7" x14ac:dyDescent="0.2">
      <c r="A172" s="1" t="s">
        <v>24</v>
      </c>
      <c r="B172" s="1" t="s">
        <v>38</v>
      </c>
      <c r="C172" s="1" t="s">
        <v>7</v>
      </c>
      <c r="D172" s="1" t="s">
        <v>33</v>
      </c>
      <c r="E172" s="1" t="s">
        <v>8</v>
      </c>
      <c r="F172" s="1" t="s">
        <v>9</v>
      </c>
    </row>
    <row r="173" spans="1:7" x14ac:dyDescent="0.2">
      <c r="A173" s="1" t="s">
        <v>24</v>
      </c>
      <c r="B173" s="1" t="s">
        <v>38</v>
      </c>
      <c r="C173" s="1" t="s">
        <v>7</v>
      </c>
      <c r="D173" s="1" t="s">
        <v>35</v>
      </c>
      <c r="E173" s="1" t="s">
        <v>34</v>
      </c>
      <c r="F173" s="1" t="s">
        <v>11</v>
      </c>
    </row>
    <row r="174" spans="1:7" x14ac:dyDescent="0.2">
      <c r="A174" s="1" t="s">
        <v>24</v>
      </c>
      <c r="B174" s="1" t="s">
        <v>38</v>
      </c>
      <c r="C174" s="1" t="s">
        <v>7</v>
      </c>
      <c r="D174" s="1" t="s">
        <v>35</v>
      </c>
      <c r="E174" s="1" t="s">
        <v>8</v>
      </c>
      <c r="F174" s="1" t="s">
        <v>9</v>
      </c>
    </row>
    <row r="175" spans="1:7" x14ac:dyDescent="0.2">
      <c r="A175" s="1" t="s">
        <v>24</v>
      </c>
      <c r="B175" s="1" t="s">
        <v>38</v>
      </c>
      <c r="C175" s="1" t="s">
        <v>7</v>
      </c>
      <c r="D175" s="1" t="s">
        <v>38</v>
      </c>
      <c r="E175" s="1" t="s">
        <v>34</v>
      </c>
      <c r="F175" s="1" t="s">
        <v>11</v>
      </c>
    </row>
    <row r="176" spans="1:7" x14ac:dyDescent="0.2">
      <c r="A176" s="1" t="s">
        <v>24</v>
      </c>
      <c r="B176" s="1" t="s">
        <v>38</v>
      </c>
      <c r="C176" s="1" t="s">
        <v>7</v>
      </c>
      <c r="D176" s="1" t="s">
        <v>38</v>
      </c>
      <c r="E176" s="1" t="s">
        <v>8</v>
      </c>
      <c r="F176" s="1" t="s">
        <v>9</v>
      </c>
    </row>
    <row r="177" spans="1:7" x14ac:dyDescent="0.2">
      <c r="A177" s="1" t="s">
        <v>24</v>
      </c>
      <c r="B177" s="1" t="s">
        <v>38</v>
      </c>
      <c r="C177" s="1" t="s">
        <v>7</v>
      </c>
      <c r="D177" s="1" t="s">
        <v>45</v>
      </c>
      <c r="E177" s="1" t="s">
        <v>34</v>
      </c>
      <c r="F177" s="1" t="s">
        <v>11</v>
      </c>
    </row>
    <row r="178" spans="1:7" x14ac:dyDescent="0.2">
      <c r="A178" s="1" t="s">
        <v>24</v>
      </c>
      <c r="B178" s="1" t="s">
        <v>38</v>
      </c>
      <c r="C178" s="1" t="s">
        <v>7</v>
      </c>
      <c r="D178" s="1" t="s">
        <v>45</v>
      </c>
      <c r="E178" s="1" t="s">
        <v>8</v>
      </c>
      <c r="F178" s="1" t="s">
        <v>9</v>
      </c>
    </row>
    <row r="179" spans="1:7" x14ac:dyDescent="0.2">
      <c r="A179" s="1" t="s">
        <v>24</v>
      </c>
      <c r="B179" s="1" t="s">
        <v>38</v>
      </c>
      <c r="C179" s="1" t="s">
        <v>7</v>
      </c>
      <c r="D179" s="1" t="s">
        <v>50</v>
      </c>
      <c r="E179" s="1" t="s">
        <v>34</v>
      </c>
      <c r="F179" s="1" t="s">
        <v>11</v>
      </c>
    </row>
    <row r="180" spans="1:7" x14ac:dyDescent="0.2">
      <c r="A180" s="1" t="s">
        <v>24</v>
      </c>
      <c r="B180" s="1" t="s">
        <v>38</v>
      </c>
      <c r="C180" s="1" t="s">
        <v>7</v>
      </c>
      <c r="D180" s="1" t="s">
        <v>50</v>
      </c>
      <c r="E180" s="1" t="s">
        <v>8</v>
      </c>
      <c r="F180" s="1" t="s">
        <v>9</v>
      </c>
    </row>
    <row r="181" spans="1:7" x14ac:dyDescent="0.2">
      <c r="A181" s="2" t="s">
        <v>24</v>
      </c>
      <c r="B181" s="2" t="s">
        <v>38</v>
      </c>
      <c r="C181" s="2" t="s">
        <v>7</v>
      </c>
      <c r="D181" s="2" t="s">
        <v>21</v>
      </c>
      <c r="E181" s="2" t="s">
        <v>34</v>
      </c>
      <c r="F181" s="2" t="s">
        <v>11</v>
      </c>
      <c r="G181" s="1" t="s">
        <v>12</v>
      </c>
    </row>
    <row r="182" spans="1:7" x14ac:dyDescent="0.2">
      <c r="A182" s="1" t="s">
        <v>24</v>
      </c>
      <c r="B182" s="1" t="s">
        <v>38</v>
      </c>
      <c r="C182" s="1" t="s">
        <v>7</v>
      </c>
      <c r="D182" s="1" t="s">
        <v>21</v>
      </c>
      <c r="E182" s="1" t="s">
        <v>8</v>
      </c>
      <c r="F182" s="1" t="s">
        <v>9</v>
      </c>
    </row>
    <row r="183" spans="1:7" x14ac:dyDescent="0.2">
      <c r="A183" s="1" t="s">
        <v>24</v>
      </c>
      <c r="B183" s="1" t="s">
        <v>55</v>
      </c>
      <c r="C183" s="1" t="s">
        <v>7</v>
      </c>
      <c r="D183" s="1" t="s">
        <v>33</v>
      </c>
      <c r="E183" s="1" t="s">
        <v>34</v>
      </c>
      <c r="F183" s="1" t="s">
        <v>11</v>
      </c>
    </row>
    <row r="184" spans="1:7" x14ac:dyDescent="0.2">
      <c r="A184" s="1" t="s">
        <v>24</v>
      </c>
      <c r="B184" s="1" t="s">
        <v>55</v>
      </c>
      <c r="C184" s="1" t="s">
        <v>7</v>
      </c>
      <c r="D184" s="1" t="s">
        <v>33</v>
      </c>
      <c r="E184" s="1" t="s">
        <v>8</v>
      </c>
      <c r="F184" s="1" t="s">
        <v>9</v>
      </c>
    </row>
    <row r="185" spans="1:7" x14ac:dyDescent="0.2">
      <c r="A185" s="1" t="s">
        <v>24</v>
      </c>
      <c r="B185" s="1" t="s">
        <v>55</v>
      </c>
      <c r="C185" s="1" t="s">
        <v>7</v>
      </c>
      <c r="D185" s="1" t="s">
        <v>35</v>
      </c>
      <c r="E185" s="1" t="s">
        <v>34</v>
      </c>
      <c r="F185" s="1" t="s">
        <v>11</v>
      </c>
    </row>
    <row r="186" spans="1:7" x14ac:dyDescent="0.2">
      <c r="A186" s="1" t="s">
        <v>24</v>
      </c>
      <c r="B186" s="1" t="s">
        <v>55</v>
      </c>
      <c r="C186" s="1" t="s">
        <v>7</v>
      </c>
      <c r="D186" s="1" t="s">
        <v>35</v>
      </c>
      <c r="E186" s="1" t="s">
        <v>8</v>
      </c>
      <c r="F186" s="1" t="s">
        <v>9</v>
      </c>
    </row>
    <row r="187" spans="1:7" x14ac:dyDescent="0.2">
      <c r="A187" s="1" t="s">
        <v>24</v>
      </c>
      <c r="B187" s="1" t="s">
        <v>55</v>
      </c>
      <c r="C187" s="1" t="s">
        <v>7</v>
      </c>
      <c r="D187" s="1" t="s">
        <v>38</v>
      </c>
      <c r="E187" s="1" t="s">
        <v>34</v>
      </c>
      <c r="F187" s="1" t="s">
        <v>11</v>
      </c>
    </row>
    <row r="188" spans="1:7" x14ac:dyDescent="0.2">
      <c r="A188" s="1" t="s">
        <v>24</v>
      </c>
      <c r="B188" s="1" t="s">
        <v>55</v>
      </c>
      <c r="C188" s="1" t="s">
        <v>7</v>
      </c>
      <c r="D188" s="1" t="s">
        <v>38</v>
      </c>
      <c r="E188" s="1" t="s">
        <v>8</v>
      </c>
      <c r="F188" s="1" t="s">
        <v>9</v>
      </c>
    </row>
    <row r="189" spans="1:7" x14ac:dyDescent="0.2">
      <c r="A189" s="1" t="s">
        <v>24</v>
      </c>
      <c r="B189" s="1" t="s">
        <v>55</v>
      </c>
      <c r="C189" s="1" t="s">
        <v>7</v>
      </c>
      <c r="D189" s="1" t="s">
        <v>45</v>
      </c>
      <c r="E189" s="1" t="s">
        <v>34</v>
      </c>
      <c r="F189" s="1" t="s">
        <v>11</v>
      </c>
    </row>
    <row r="190" spans="1:7" x14ac:dyDescent="0.2">
      <c r="A190" s="1" t="s">
        <v>24</v>
      </c>
      <c r="B190" s="1" t="s">
        <v>55</v>
      </c>
      <c r="C190" s="1" t="s">
        <v>7</v>
      </c>
      <c r="D190" s="1" t="s">
        <v>45</v>
      </c>
      <c r="E190" s="1" t="s">
        <v>8</v>
      </c>
      <c r="F190" s="1" t="s">
        <v>9</v>
      </c>
    </row>
    <row r="191" spans="1:7" x14ac:dyDescent="0.2">
      <c r="A191" s="1" t="s">
        <v>24</v>
      </c>
      <c r="B191" s="1" t="s">
        <v>55</v>
      </c>
      <c r="C191" s="1" t="s">
        <v>7</v>
      </c>
      <c r="D191" s="1" t="s">
        <v>50</v>
      </c>
      <c r="E191" s="1" t="s">
        <v>34</v>
      </c>
      <c r="F191" s="1" t="s">
        <v>11</v>
      </c>
    </row>
    <row r="192" spans="1:7" x14ac:dyDescent="0.2">
      <c r="A192" s="1" t="s">
        <v>24</v>
      </c>
      <c r="B192" s="1" t="s">
        <v>55</v>
      </c>
      <c r="C192" s="1" t="s">
        <v>7</v>
      </c>
      <c r="D192" s="1" t="s">
        <v>50</v>
      </c>
      <c r="E192" s="1" t="s">
        <v>8</v>
      </c>
      <c r="F192" s="1" t="s">
        <v>9</v>
      </c>
    </row>
    <row r="193" spans="1:7" x14ac:dyDescent="0.2">
      <c r="A193" s="2" t="s">
        <v>24</v>
      </c>
      <c r="B193" s="2" t="s">
        <v>55</v>
      </c>
      <c r="C193" s="2" t="s">
        <v>7</v>
      </c>
      <c r="D193" s="2" t="s">
        <v>21</v>
      </c>
      <c r="E193" s="2" t="s">
        <v>34</v>
      </c>
      <c r="F193" s="2" t="s">
        <v>11</v>
      </c>
      <c r="G193" s="1" t="s">
        <v>12</v>
      </c>
    </row>
    <row r="194" spans="1:7" x14ac:dyDescent="0.2">
      <c r="A194" s="1" t="s">
        <v>24</v>
      </c>
      <c r="B194" s="1" t="s">
        <v>55</v>
      </c>
      <c r="C194" s="1" t="s">
        <v>7</v>
      </c>
      <c r="D194" s="1" t="s">
        <v>21</v>
      </c>
      <c r="E194" s="1" t="s">
        <v>8</v>
      </c>
      <c r="F194" s="1" t="s">
        <v>9</v>
      </c>
    </row>
    <row r="195" spans="1:7" x14ac:dyDescent="0.2">
      <c r="A195" s="1" t="s">
        <v>24</v>
      </c>
      <c r="B195" s="1" t="s">
        <v>54</v>
      </c>
      <c r="C195" s="1" t="s">
        <v>7</v>
      </c>
      <c r="D195" s="1" t="s">
        <v>33</v>
      </c>
      <c r="E195" s="1" t="s">
        <v>34</v>
      </c>
      <c r="F195" s="1" t="s">
        <v>11</v>
      </c>
    </row>
    <row r="196" spans="1:7" x14ac:dyDescent="0.2">
      <c r="A196" s="1" t="s">
        <v>24</v>
      </c>
      <c r="B196" s="1" t="s">
        <v>54</v>
      </c>
      <c r="C196" s="1" t="s">
        <v>7</v>
      </c>
      <c r="D196" s="1" t="s">
        <v>33</v>
      </c>
      <c r="E196" s="1" t="s">
        <v>8</v>
      </c>
      <c r="F196" s="1" t="s">
        <v>9</v>
      </c>
    </row>
    <row r="197" spans="1:7" x14ac:dyDescent="0.2">
      <c r="A197" s="1" t="s">
        <v>24</v>
      </c>
      <c r="B197" s="1" t="s">
        <v>54</v>
      </c>
      <c r="C197" s="1" t="s">
        <v>7</v>
      </c>
      <c r="D197" s="1" t="s">
        <v>35</v>
      </c>
      <c r="E197" s="1" t="s">
        <v>34</v>
      </c>
      <c r="F197" s="1" t="s">
        <v>11</v>
      </c>
    </row>
    <row r="198" spans="1:7" x14ac:dyDescent="0.2">
      <c r="A198" s="1" t="s">
        <v>24</v>
      </c>
      <c r="B198" s="1" t="s">
        <v>54</v>
      </c>
      <c r="C198" s="1" t="s">
        <v>7</v>
      </c>
      <c r="D198" s="1" t="s">
        <v>35</v>
      </c>
      <c r="E198" s="1" t="s">
        <v>8</v>
      </c>
      <c r="F198" s="1" t="s">
        <v>9</v>
      </c>
    </row>
    <row r="199" spans="1:7" x14ac:dyDescent="0.2">
      <c r="A199" s="1" t="s">
        <v>24</v>
      </c>
      <c r="B199" s="1" t="s">
        <v>54</v>
      </c>
      <c r="C199" s="1" t="s">
        <v>7</v>
      </c>
      <c r="D199" s="1" t="s">
        <v>38</v>
      </c>
      <c r="E199" s="1" t="s">
        <v>34</v>
      </c>
      <c r="F199" s="1" t="s">
        <v>11</v>
      </c>
    </row>
    <row r="200" spans="1:7" x14ac:dyDescent="0.2">
      <c r="A200" s="1" t="s">
        <v>24</v>
      </c>
      <c r="B200" s="1" t="s">
        <v>54</v>
      </c>
      <c r="C200" s="1" t="s">
        <v>7</v>
      </c>
      <c r="D200" s="1" t="s">
        <v>38</v>
      </c>
      <c r="E200" s="1" t="s">
        <v>8</v>
      </c>
      <c r="F200" s="1" t="s">
        <v>9</v>
      </c>
    </row>
    <row r="201" spans="1:7" x14ac:dyDescent="0.2">
      <c r="A201" s="1" t="s">
        <v>24</v>
      </c>
      <c r="B201" s="1" t="s">
        <v>54</v>
      </c>
      <c r="C201" s="1" t="s">
        <v>7</v>
      </c>
      <c r="D201" s="1" t="s">
        <v>45</v>
      </c>
      <c r="E201" s="1" t="s">
        <v>34</v>
      </c>
      <c r="F201" s="1" t="s">
        <v>11</v>
      </c>
    </row>
    <row r="202" spans="1:7" x14ac:dyDescent="0.2">
      <c r="A202" s="1" t="s">
        <v>24</v>
      </c>
      <c r="B202" s="1" t="s">
        <v>54</v>
      </c>
      <c r="C202" s="1" t="s">
        <v>7</v>
      </c>
      <c r="D202" s="1" t="s">
        <v>45</v>
      </c>
      <c r="E202" s="1" t="s">
        <v>8</v>
      </c>
      <c r="F202" s="1" t="s">
        <v>9</v>
      </c>
    </row>
    <row r="203" spans="1:7" x14ac:dyDescent="0.2">
      <c r="A203" s="1" t="s">
        <v>24</v>
      </c>
      <c r="B203" s="1" t="s">
        <v>54</v>
      </c>
      <c r="C203" s="1" t="s">
        <v>7</v>
      </c>
      <c r="D203" s="1" t="s">
        <v>50</v>
      </c>
      <c r="E203" s="1" t="s">
        <v>34</v>
      </c>
      <c r="F203" s="1" t="s">
        <v>11</v>
      </c>
    </row>
    <row r="204" spans="1:7" x14ac:dyDescent="0.2">
      <c r="A204" s="1" t="s">
        <v>24</v>
      </c>
      <c r="B204" s="1" t="s">
        <v>54</v>
      </c>
      <c r="C204" s="1" t="s">
        <v>7</v>
      </c>
      <c r="D204" s="1" t="s">
        <v>50</v>
      </c>
      <c r="E204" s="1" t="s">
        <v>8</v>
      </c>
      <c r="F204" s="1" t="s">
        <v>9</v>
      </c>
    </row>
    <row r="205" spans="1:7" x14ac:dyDescent="0.2">
      <c r="A205" s="2" t="s">
        <v>24</v>
      </c>
      <c r="B205" s="2" t="s">
        <v>54</v>
      </c>
      <c r="C205" s="2" t="s">
        <v>7</v>
      </c>
      <c r="D205" s="2" t="s">
        <v>21</v>
      </c>
      <c r="E205" s="2" t="s">
        <v>34</v>
      </c>
      <c r="F205" s="2" t="s">
        <v>11</v>
      </c>
      <c r="G205" s="1" t="s">
        <v>12</v>
      </c>
    </row>
    <row r="206" spans="1:7" x14ac:dyDescent="0.2">
      <c r="A206" s="1" t="s">
        <v>24</v>
      </c>
      <c r="B206" s="1" t="s">
        <v>54</v>
      </c>
      <c r="C206" s="1" t="s">
        <v>7</v>
      </c>
      <c r="D206" s="1" t="s">
        <v>21</v>
      </c>
      <c r="E206" s="1" t="s">
        <v>8</v>
      </c>
      <c r="F206" s="1" t="s">
        <v>9</v>
      </c>
    </row>
    <row r="207" spans="1:7" x14ac:dyDescent="0.2">
      <c r="A207" s="1" t="s">
        <v>24</v>
      </c>
      <c r="B207" s="1" t="s">
        <v>21</v>
      </c>
      <c r="C207" s="1" t="s">
        <v>7</v>
      </c>
      <c r="D207" s="1" t="s">
        <v>33</v>
      </c>
      <c r="E207" s="1" t="s">
        <v>34</v>
      </c>
      <c r="F207" s="1" t="s">
        <v>11</v>
      </c>
    </row>
    <row r="208" spans="1:7" x14ac:dyDescent="0.2">
      <c r="A208" s="1" t="s">
        <v>24</v>
      </c>
      <c r="B208" s="1" t="s">
        <v>21</v>
      </c>
      <c r="C208" s="1" t="s">
        <v>7</v>
      </c>
      <c r="D208" s="1" t="s">
        <v>33</v>
      </c>
      <c r="E208" s="1" t="s">
        <v>8</v>
      </c>
      <c r="F208" s="1" t="s">
        <v>9</v>
      </c>
    </row>
    <row r="209" spans="1:7" x14ac:dyDescent="0.2">
      <c r="A209" s="1" t="s">
        <v>24</v>
      </c>
      <c r="B209" s="1" t="s">
        <v>21</v>
      </c>
      <c r="C209" s="1" t="s">
        <v>7</v>
      </c>
      <c r="D209" s="1" t="s">
        <v>35</v>
      </c>
      <c r="E209" s="1" t="s">
        <v>34</v>
      </c>
      <c r="F209" s="1" t="s">
        <v>11</v>
      </c>
    </row>
    <row r="210" spans="1:7" x14ac:dyDescent="0.2">
      <c r="A210" s="1" t="s">
        <v>24</v>
      </c>
      <c r="B210" s="1" t="s">
        <v>21</v>
      </c>
      <c r="C210" s="1" t="s">
        <v>7</v>
      </c>
      <c r="D210" s="1" t="s">
        <v>35</v>
      </c>
      <c r="E210" s="1" t="s">
        <v>8</v>
      </c>
      <c r="F210" s="1" t="s">
        <v>9</v>
      </c>
    </row>
    <row r="211" spans="1:7" x14ac:dyDescent="0.2">
      <c r="A211" s="1" t="s">
        <v>24</v>
      </c>
      <c r="B211" s="1" t="s">
        <v>21</v>
      </c>
      <c r="C211" s="1" t="s">
        <v>7</v>
      </c>
      <c r="D211" s="1" t="s">
        <v>38</v>
      </c>
      <c r="E211" s="1" t="s">
        <v>34</v>
      </c>
      <c r="F211" s="1" t="s">
        <v>11</v>
      </c>
    </row>
    <row r="212" spans="1:7" x14ac:dyDescent="0.2">
      <c r="A212" s="1" t="s">
        <v>24</v>
      </c>
      <c r="B212" s="1" t="s">
        <v>21</v>
      </c>
      <c r="C212" s="1" t="s">
        <v>7</v>
      </c>
      <c r="D212" s="1" t="s">
        <v>38</v>
      </c>
      <c r="E212" s="1" t="s">
        <v>8</v>
      </c>
      <c r="F212" s="1" t="s">
        <v>9</v>
      </c>
    </row>
    <row r="213" spans="1:7" x14ac:dyDescent="0.2">
      <c r="A213" s="1" t="s">
        <v>24</v>
      </c>
      <c r="B213" s="1" t="s">
        <v>21</v>
      </c>
      <c r="C213" s="1" t="s">
        <v>7</v>
      </c>
      <c r="D213" s="1" t="s">
        <v>45</v>
      </c>
      <c r="E213" s="1" t="s">
        <v>34</v>
      </c>
      <c r="F213" s="1" t="s">
        <v>11</v>
      </c>
    </row>
    <row r="214" spans="1:7" x14ac:dyDescent="0.2">
      <c r="A214" s="1" t="s">
        <v>24</v>
      </c>
      <c r="B214" s="1" t="s">
        <v>21</v>
      </c>
      <c r="C214" s="1" t="s">
        <v>7</v>
      </c>
      <c r="D214" s="1" t="s">
        <v>45</v>
      </c>
      <c r="E214" s="1" t="s">
        <v>8</v>
      </c>
      <c r="F214" s="1" t="s">
        <v>9</v>
      </c>
    </row>
    <row r="215" spans="1:7" x14ac:dyDescent="0.2">
      <c r="A215" s="1" t="s">
        <v>24</v>
      </c>
      <c r="B215" s="1" t="s">
        <v>21</v>
      </c>
      <c r="C215" s="1" t="s">
        <v>7</v>
      </c>
      <c r="D215" s="1" t="s">
        <v>50</v>
      </c>
      <c r="E215" s="1" t="s">
        <v>34</v>
      </c>
      <c r="F215" s="1" t="s">
        <v>11</v>
      </c>
    </row>
    <row r="216" spans="1:7" x14ac:dyDescent="0.2">
      <c r="A216" s="1" t="s">
        <v>24</v>
      </c>
      <c r="B216" s="1" t="s">
        <v>21</v>
      </c>
      <c r="C216" s="1" t="s">
        <v>7</v>
      </c>
      <c r="D216" s="1" t="s">
        <v>50</v>
      </c>
      <c r="E216" s="1" t="s">
        <v>8</v>
      </c>
      <c r="F216" s="1" t="s">
        <v>9</v>
      </c>
    </row>
    <row r="217" spans="1:7" x14ac:dyDescent="0.2">
      <c r="A217" s="2" t="s">
        <v>24</v>
      </c>
      <c r="B217" s="2" t="s">
        <v>21</v>
      </c>
      <c r="C217" s="2" t="s">
        <v>7</v>
      </c>
      <c r="D217" s="2" t="s">
        <v>21</v>
      </c>
      <c r="E217" s="2" t="s">
        <v>34</v>
      </c>
      <c r="F217" s="2" t="s">
        <v>11</v>
      </c>
      <c r="G217" s="1" t="s">
        <v>12</v>
      </c>
    </row>
    <row r="218" spans="1:7" x14ac:dyDescent="0.2">
      <c r="A218" s="1" t="s">
        <v>24</v>
      </c>
      <c r="B218" s="1" t="s">
        <v>21</v>
      </c>
      <c r="C218" s="1" t="s">
        <v>7</v>
      </c>
      <c r="D218" s="1" t="s">
        <v>21</v>
      </c>
      <c r="E218" s="1" t="s">
        <v>8</v>
      </c>
      <c r="F218" s="1" t="s">
        <v>9</v>
      </c>
    </row>
  </sheetData>
  <autoFilter ref="A2:G218" xr:uid="{00000000-0009-0000-0000-000001000000}">
    <sortState xmlns:xlrd2="http://schemas.microsoft.com/office/spreadsheetml/2017/richdata2" ref="A2:G218">
      <sortCondition ref="A2:A218"/>
      <sortCondition ref="B2:B218"/>
      <sortCondition ref="D2:D218"/>
      <sortCondition ref="E2:E218"/>
      <sortCondition ref="G2:G218"/>
      <sortCondition ref="C2:C218"/>
    </sortState>
  </autoFilter>
  <pageMargins left="0.7" right="0.7" top="0.78740157499999996" bottom="0.78740157499999996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731CB6-FFA2-4C45-89FD-68E488E75B4C}">
  <dimension ref="A1:I31"/>
  <sheetViews>
    <sheetView zoomScale="175" zoomScaleNormal="175" workbookViewId="0">
      <selection sqref="A1:I31"/>
    </sheetView>
  </sheetViews>
  <sheetFormatPr baseColWidth="10" defaultRowHeight="12.75" x14ac:dyDescent="0.2"/>
  <cols>
    <col min="1" max="2" width="11.42578125" style="6"/>
    <col min="3" max="3" width="16.42578125" style="6" customWidth="1"/>
    <col min="4" max="16384" width="11.42578125" style="6"/>
  </cols>
  <sheetData>
    <row r="1" spans="1:9" x14ac:dyDescent="0.2">
      <c r="A1" s="6" t="s">
        <v>101</v>
      </c>
    </row>
    <row r="2" spans="1:9" x14ac:dyDescent="0.2">
      <c r="A2" s="6" t="s">
        <v>85</v>
      </c>
    </row>
    <row r="6" spans="1:9" x14ac:dyDescent="0.2">
      <c r="A6" s="6" t="s">
        <v>89</v>
      </c>
      <c r="B6" s="6" t="s">
        <v>90</v>
      </c>
      <c r="D6" s="10" t="s">
        <v>88</v>
      </c>
      <c r="E6" s="10"/>
      <c r="F6" s="10"/>
      <c r="G6" s="10"/>
      <c r="H6" s="10"/>
      <c r="I6" s="10"/>
    </row>
    <row r="7" spans="1:9" x14ac:dyDescent="0.2">
      <c r="A7" s="6">
        <v>12</v>
      </c>
      <c r="B7" s="7">
        <f>B19</f>
        <v>2.1739130434782608E-2</v>
      </c>
      <c r="D7" s="6" t="s">
        <v>38</v>
      </c>
    </row>
    <row r="8" spans="1:9" x14ac:dyDescent="0.2">
      <c r="A8" s="6">
        <v>13</v>
      </c>
      <c r="B8" s="7">
        <f>B20</f>
        <v>5.7971014492753617E-2</v>
      </c>
      <c r="D8" s="6" t="s">
        <v>57</v>
      </c>
    </row>
    <row r="9" spans="1:9" x14ac:dyDescent="0.2">
      <c r="A9" s="6">
        <v>14</v>
      </c>
      <c r="B9" s="7">
        <f>B19+B20</f>
        <v>7.9710144927536225E-2</v>
      </c>
      <c r="D9" s="6" t="s">
        <v>58</v>
      </c>
      <c r="E9" s="6" t="s">
        <v>64</v>
      </c>
    </row>
    <row r="10" spans="1:9" x14ac:dyDescent="0.2">
      <c r="A10" s="6">
        <v>15</v>
      </c>
      <c r="B10" s="7">
        <f>B20*2</f>
        <v>0.11594202898550723</v>
      </c>
      <c r="D10" s="6" t="s">
        <v>59</v>
      </c>
      <c r="E10" s="6" t="s">
        <v>65</v>
      </c>
    </row>
    <row r="11" spans="1:9" x14ac:dyDescent="0.2">
      <c r="A11" s="6">
        <v>16</v>
      </c>
      <c r="B11" s="7">
        <f>B20*2+B19</f>
        <v>0.13768115942028986</v>
      </c>
      <c r="D11" s="6" t="s">
        <v>60</v>
      </c>
      <c r="E11" s="6" t="s">
        <v>66</v>
      </c>
      <c r="F11" s="6" t="s">
        <v>69</v>
      </c>
    </row>
    <row r="12" spans="1:9" x14ac:dyDescent="0.2">
      <c r="A12" s="6">
        <v>17</v>
      </c>
      <c r="B12" s="7">
        <f>B20*3</f>
        <v>0.17391304347826086</v>
      </c>
      <c r="D12" s="6" t="s">
        <v>61</v>
      </c>
      <c r="E12" s="6" t="s">
        <v>67</v>
      </c>
      <c r="F12" s="6" t="s">
        <v>70</v>
      </c>
    </row>
    <row r="13" spans="1:9" x14ac:dyDescent="0.2">
      <c r="A13" s="6">
        <v>18</v>
      </c>
      <c r="B13" s="7">
        <f>B20*2+B19</f>
        <v>0.13768115942028986</v>
      </c>
      <c r="E13" s="6" t="s">
        <v>68</v>
      </c>
      <c r="F13" s="6" t="s">
        <v>71</v>
      </c>
      <c r="G13" s="6" t="s">
        <v>73</v>
      </c>
    </row>
    <row r="14" spans="1:9" x14ac:dyDescent="0.2">
      <c r="A14" s="6">
        <v>19</v>
      </c>
      <c r="B14" s="7">
        <f>B20*2</f>
        <v>0.11594202898550723</v>
      </c>
      <c r="F14" s="6" t="s">
        <v>72</v>
      </c>
      <c r="G14" s="6" t="s">
        <v>74</v>
      </c>
    </row>
    <row r="15" spans="1:9" x14ac:dyDescent="0.2">
      <c r="A15" s="6">
        <v>20</v>
      </c>
      <c r="B15" s="7">
        <f>B20+B19</f>
        <v>7.9710144927536225E-2</v>
      </c>
      <c r="G15" s="6" t="s">
        <v>75</v>
      </c>
      <c r="H15" s="6" t="s">
        <v>76</v>
      </c>
    </row>
    <row r="16" spans="1:9" x14ac:dyDescent="0.2">
      <c r="A16" s="6">
        <v>21</v>
      </c>
      <c r="B16" s="7">
        <f>B20</f>
        <v>5.7971014492753617E-2</v>
      </c>
      <c r="H16" s="6" t="s">
        <v>77</v>
      </c>
    </row>
    <row r="17" spans="1:9" x14ac:dyDescent="0.2">
      <c r="A17" s="6">
        <v>22</v>
      </c>
      <c r="B17" s="7">
        <f>B19</f>
        <v>2.1739130434782608E-2</v>
      </c>
      <c r="I17" s="6" t="s">
        <v>81</v>
      </c>
    </row>
    <row r="19" spans="1:9" x14ac:dyDescent="0.2">
      <c r="A19" s="6" t="s">
        <v>62</v>
      </c>
      <c r="B19" s="8">
        <f>4/24*3/23</f>
        <v>2.1739130434782608E-2</v>
      </c>
    </row>
    <row r="20" spans="1:9" x14ac:dyDescent="0.2">
      <c r="A20" s="6" t="s">
        <v>63</v>
      </c>
      <c r="B20" s="8">
        <f>4/24*4/23*2</f>
        <v>5.7971014492753617E-2</v>
      </c>
    </row>
    <row r="22" spans="1:9" x14ac:dyDescent="0.2">
      <c r="A22" s="6" t="s">
        <v>82</v>
      </c>
      <c r="B22" s="8">
        <f>SUM(B7:B17)</f>
        <v>0.99999999999999989</v>
      </c>
    </row>
    <row r="25" spans="1:9" x14ac:dyDescent="0.2">
      <c r="A25" s="6" t="s">
        <v>91</v>
      </c>
      <c r="B25" s="6" t="s">
        <v>92</v>
      </c>
      <c r="C25" s="6" t="s">
        <v>93</v>
      </c>
      <c r="D25" s="6" t="s">
        <v>94</v>
      </c>
    </row>
    <row r="26" spans="1:9" x14ac:dyDescent="0.2">
      <c r="A26" s="6" t="s">
        <v>78</v>
      </c>
      <c r="B26" s="7">
        <f>SUM(B15:B17)</f>
        <v>0.15942028985507245</v>
      </c>
      <c r="C26" s="6" t="s">
        <v>79</v>
      </c>
      <c r="D26" s="9">
        <f>B31*B26</f>
        <v>3.1884057971014492</v>
      </c>
    </row>
    <row r="27" spans="1:9" x14ac:dyDescent="0.2">
      <c r="A27" s="6" t="s">
        <v>6</v>
      </c>
      <c r="B27" s="7">
        <f>SUM(B13:B14)</f>
        <v>0.25362318840579712</v>
      </c>
      <c r="C27" s="6" t="s">
        <v>80</v>
      </c>
      <c r="D27" s="9">
        <f>B31*B27</f>
        <v>5.0724637681159424</v>
      </c>
    </row>
    <row r="28" spans="1:9" x14ac:dyDescent="0.2">
      <c r="A28" s="6" t="s">
        <v>53</v>
      </c>
      <c r="B28" s="7">
        <f>SUM(B11:B12)</f>
        <v>0.31159420289855072</v>
      </c>
      <c r="C28" s="6" t="s">
        <v>99</v>
      </c>
      <c r="D28" s="9">
        <f>B31*B28</f>
        <v>6.2318840579710146</v>
      </c>
    </row>
    <row r="29" spans="1:9" x14ac:dyDescent="0.2">
      <c r="A29" s="6" t="s">
        <v>24</v>
      </c>
      <c r="B29" s="7">
        <f>SUM(B7:B10)</f>
        <v>0.27536231884057971</v>
      </c>
      <c r="C29" s="6" t="s">
        <v>84</v>
      </c>
      <c r="D29" s="9">
        <f>B31*B29</f>
        <v>5.5072463768115938</v>
      </c>
    </row>
    <row r="30" spans="1:9" x14ac:dyDescent="0.2">
      <c r="B30" s="7"/>
    </row>
    <row r="31" spans="1:9" x14ac:dyDescent="0.2">
      <c r="A31" s="6" t="s">
        <v>83</v>
      </c>
      <c r="B31" s="6">
        <v>20</v>
      </c>
    </row>
  </sheetData>
  <mergeCells count="1">
    <mergeCell ref="D6:I6"/>
  </mergeCells>
  <pageMargins left="0.7" right="0.7" top="0.78740157499999996" bottom="0.78740157499999996" header="0.3" footer="0.3"/>
  <pageSetup paperSize="9" orientation="portrait" horizontalDpi="4294967295" verticalDpi="4294967295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514105-7A56-4B67-B9C2-05FA85CB8519}">
  <dimension ref="A2:G38"/>
  <sheetViews>
    <sheetView topLeftCell="A11" zoomScale="130" zoomScaleNormal="130" workbookViewId="0">
      <selection sqref="A1:G38"/>
    </sheetView>
  </sheetViews>
  <sheetFormatPr baseColWidth="10" defaultRowHeight="12.75" x14ac:dyDescent="0.2"/>
  <sheetData>
    <row r="2" spans="1:7" x14ac:dyDescent="0.2">
      <c r="A2" s="6" t="s">
        <v>95</v>
      </c>
      <c r="B2" s="6" t="s">
        <v>86</v>
      </c>
      <c r="C2" s="6" t="s">
        <v>87</v>
      </c>
      <c r="D2" s="6" t="s">
        <v>96</v>
      </c>
      <c r="E2" s="6" t="s">
        <v>97</v>
      </c>
      <c r="F2" s="6" t="s">
        <v>98</v>
      </c>
    </row>
    <row r="3" spans="1:7" x14ac:dyDescent="0.2">
      <c r="A3" s="6" t="s">
        <v>78</v>
      </c>
      <c r="B3">
        <v>11</v>
      </c>
      <c r="C3">
        <v>11</v>
      </c>
      <c r="D3">
        <v>22</v>
      </c>
      <c r="E3" s="4">
        <f>4/24*3/23</f>
        <v>2.1739130434782608E-2</v>
      </c>
      <c r="F3" s="5">
        <f>E3/$G$3</f>
        <v>0.13636363636363641</v>
      </c>
      <c r="G3" s="4">
        <f>SUM(E3:E8)</f>
        <v>0.15942028985507242</v>
      </c>
    </row>
    <row r="4" spans="1:7" x14ac:dyDescent="0.2">
      <c r="A4" s="6" t="s">
        <v>78</v>
      </c>
      <c r="B4">
        <v>11</v>
      </c>
      <c r="C4">
        <v>10</v>
      </c>
      <c r="D4">
        <v>21</v>
      </c>
      <c r="E4" s="4">
        <f>4/24*4/23</f>
        <v>2.8985507246376808E-2</v>
      </c>
      <c r="F4" s="5">
        <f t="shared" ref="F4:F8" si="0">E4/$G$3</f>
        <v>0.18181818181818185</v>
      </c>
    </row>
    <row r="5" spans="1:7" x14ac:dyDescent="0.2">
      <c r="A5" s="6" t="s">
        <v>78</v>
      </c>
      <c r="B5">
        <v>10</v>
      </c>
      <c r="C5">
        <v>11</v>
      </c>
      <c r="D5">
        <v>21</v>
      </c>
      <c r="E5" s="4">
        <f>4/24*4/23</f>
        <v>2.8985507246376808E-2</v>
      </c>
      <c r="F5" s="5">
        <f t="shared" si="0"/>
        <v>0.18181818181818185</v>
      </c>
    </row>
    <row r="6" spans="1:7" x14ac:dyDescent="0.2">
      <c r="A6" s="6" t="s">
        <v>78</v>
      </c>
      <c r="B6">
        <v>11</v>
      </c>
      <c r="C6">
        <v>9</v>
      </c>
      <c r="D6">
        <v>20</v>
      </c>
      <c r="E6" s="4">
        <f>4/24*4/23</f>
        <v>2.8985507246376808E-2</v>
      </c>
      <c r="F6" s="5">
        <f t="shared" si="0"/>
        <v>0.18181818181818185</v>
      </c>
    </row>
    <row r="7" spans="1:7" x14ac:dyDescent="0.2">
      <c r="A7" s="6" t="s">
        <v>78</v>
      </c>
      <c r="B7">
        <v>10</v>
      </c>
      <c r="C7">
        <v>10</v>
      </c>
      <c r="D7">
        <v>20</v>
      </c>
      <c r="E7" s="4">
        <f>4/24*3/23</f>
        <v>2.1739130434782608E-2</v>
      </c>
      <c r="F7" s="5">
        <f t="shared" si="0"/>
        <v>0.13636363636363641</v>
      </c>
    </row>
    <row r="8" spans="1:7" x14ac:dyDescent="0.2">
      <c r="A8" s="6" t="s">
        <v>78</v>
      </c>
      <c r="B8">
        <v>9</v>
      </c>
      <c r="C8">
        <v>11</v>
      </c>
      <c r="D8">
        <v>20</v>
      </c>
      <c r="E8" s="4">
        <f t="shared" ref="E8:E14" si="1">4/24*4/23</f>
        <v>2.8985507246376808E-2</v>
      </c>
      <c r="F8" s="5">
        <f t="shared" si="0"/>
        <v>0.18181818181818185</v>
      </c>
      <c r="G8">
        <f>SUM(F3:F8)</f>
        <v>1.0000000000000002</v>
      </c>
    </row>
    <row r="9" spans="1:7" x14ac:dyDescent="0.2">
      <c r="A9" s="6" t="s">
        <v>6</v>
      </c>
      <c r="B9" s="6">
        <v>11</v>
      </c>
      <c r="C9">
        <v>8</v>
      </c>
      <c r="D9">
        <v>19</v>
      </c>
      <c r="E9" s="4">
        <f t="shared" si="1"/>
        <v>2.8985507246376808E-2</v>
      </c>
      <c r="F9" s="5">
        <f>E9/$G$9</f>
        <v>0.1142857142857143</v>
      </c>
      <c r="G9" s="4">
        <f>SUM(E9:E17)</f>
        <v>0.25362318840579706</v>
      </c>
    </row>
    <row r="10" spans="1:7" x14ac:dyDescent="0.2">
      <c r="A10" s="6" t="s">
        <v>6</v>
      </c>
      <c r="B10" s="6">
        <v>10</v>
      </c>
      <c r="C10">
        <v>9</v>
      </c>
      <c r="D10">
        <v>19</v>
      </c>
      <c r="E10" s="4">
        <f t="shared" si="1"/>
        <v>2.8985507246376808E-2</v>
      </c>
      <c r="F10" s="5">
        <f t="shared" ref="F10:F17" si="2">E10/$G$9</f>
        <v>0.1142857142857143</v>
      </c>
    </row>
    <row r="11" spans="1:7" x14ac:dyDescent="0.2">
      <c r="A11" s="6" t="s">
        <v>6</v>
      </c>
      <c r="B11">
        <v>8</v>
      </c>
      <c r="C11" s="6">
        <v>11</v>
      </c>
      <c r="D11">
        <v>19</v>
      </c>
      <c r="E11" s="4">
        <f t="shared" si="1"/>
        <v>2.8985507246376808E-2</v>
      </c>
      <c r="F11" s="5">
        <f t="shared" si="2"/>
        <v>0.1142857142857143</v>
      </c>
    </row>
    <row r="12" spans="1:7" x14ac:dyDescent="0.2">
      <c r="A12" s="6" t="s">
        <v>6</v>
      </c>
      <c r="B12">
        <v>9</v>
      </c>
      <c r="C12" s="6">
        <v>10</v>
      </c>
      <c r="D12">
        <v>19</v>
      </c>
      <c r="E12" s="4">
        <f t="shared" si="1"/>
        <v>2.8985507246376808E-2</v>
      </c>
      <c r="F12" s="5">
        <f t="shared" si="2"/>
        <v>0.1142857142857143</v>
      </c>
    </row>
    <row r="13" spans="1:7" x14ac:dyDescent="0.2">
      <c r="A13" s="6" t="s">
        <v>6</v>
      </c>
      <c r="B13" s="6">
        <v>11</v>
      </c>
      <c r="C13">
        <v>7</v>
      </c>
      <c r="D13">
        <v>18</v>
      </c>
      <c r="E13" s="4">
        <f t="shared" si="1"/>
        <v>2.8985507246376808E-2</v>
      </c>
      <c r="F13" s="5">
        <f t="shared" si="2"/>
        <v>0.1142857142857143</v>
      </c>
    </row>
    <row r="14" spans="1:7" x14ac:dyDescent="0.2">
      <c r="A14" s="6" t="s">
        <v>6</v>
      </c>
      <c r="B14" s="6">
        <v>10</v>
      </c>
      <c r="C14">
        <v>8</v>
      </c>
      <c r="D14">
        <v>18</v>
      </c>
      <c r="E14" s="4">
        <f t="shared" si="1"/>
        <v>2.8985507246376808E-2</v>
      </c>
      <c r="F14" s="5">
        <f t="shared" si="2"/>
        <v>0.1142857142857143</v>
      </c>
    </row>
    <row r="15" spans="1:7" x14ac:dyDescent="0.2">
      <c r="A15" s="6" t="s">
        <v>6</v>
      </c>
      <c r="B15" s="6">
        <v>9</v>
      </c>
      <c r="C15">
        <v>9</v>
      </c>
      <c r="D15">
        <v>18</v>
      </c>
      <c r="E15" s="4">
        <f>4/24*3/23</f>
        <v>2.1739130434782608E-2</v>
      </c>
      <c r="F15" s="5">
        <f t="shared" si="2"/>
        <v>8.5714285714285729E-2</v>
      </c>
    </row>
    <row r="16" spans="1:7" x14ac:dyDescent="0.2">
      <c r="A16" s="6" t="s">
        <v>6</v>
      </c>
      <c r="B16">
        <v>7</v>
      </c>
      <c r="C16" s="6">
        <v>11</v>
      </c>
      <c r="D16">
        <v>18</v>
      </c>
      <c r="E16" s="4">
        <f t="shared" ref="E16:E25" si="3">4/24*4/23</f>
        <v>2.8985507246376808E-2</v>
      </c>
      <c r="F16" s="5">
        <f t="shared" si="2"/>
        <v>0.1142857142857143</v>
      </c>
    </row>
    <row r="17" spans="1:7" x14ac:dyDescent="0.2">
      <c r="A17" s="6" t="s">
        <v>6</v>
      </c>
      <c r="B17">
        <v>8</v>
      </c>
      <c r="C17" s="6">
        <v>10</v>
      </c>
      <c r="D17">
        <v>18</v>
      </c>
      <c r="E17" s="4">
        <f t="shared" si="3"/>
        <v>2.8985507246376808E-2</v>
      </c>
      <c r="F17" s="5">
        <f t="shared" si="2"/>
        <v>0.1142857142857143</v>
      </c>
      <c r="G17">
        <f>SUM(F9:F17)</f>
        <v>1.0000000000000002</v>
      </c>
    </row>
    <row r="18" spans="1:7" x14ac:dyDescent="0.2">
      <c r="A18" s="6" t="s">
        <v>53</v>
      </c>
      <c r="B18" s="6">
        <v>11</v>
      </c>
      <c r="C18">
        <v>6</v>
      </c>
      <c r="D18">
        <v>17</v>
      </c>
      <c r="E18" s="4">
        <f t="shared" si="3"/>
        <v>2.8985507246376808E-2</v>
      </c>
      <c r="F18" s="5">
        <f>E18/$G$18</f>
        <v>9.3023255813953473E-2</v>
      </c>
      <c r="G18" s="4">
        <f>SUM(E18:E28)</f>
        <v>0.31159420289855072</v>
      </c>
    </row>
    <row r="19" spans="1:7" x14ac:dyDescent="0.2">
      <c r="A19" s="6" t="s">
        <v>53</v>
      </c>
      <c r="B19" s="6">
        <v>10</v>
      </c>
      <c r="C19">
        <v>7</v>
      </c>
      <c r="D19">
        <v>17</v>
      </c>
      <c r="E19" s="4">
        <f t="shared" si="3"/>
        <v>2.8985507246376808E-2</v>
      </c>
      <c r="F19" s="5">
        <f t="shared" ref="F19:F28" si="4">E19/$G$18</f>
        <v>9.3023255813953473E-2</v>
      </c>
    </row>
    <row r="20" spans="1:7" x14ac:dyDescent="0.2">
      <c r="A20" s="6" t="s">
        <v>53</v>
      </c>
      <c r="B20" s="6">
        <v>9</v>
      </c>
      <c r="C20">
        <v>8</v>
      </c>
      <c r="D20">
        <v>17</v>
      </c>
      <c r="E20" s="4">
        <f t="shared" si="3"/>
        <v>2.8985507246376808E-2</v>
      </c>
      <c r="F20" s="5">
        <f t="shared" si="4"/>
        <v>9.3023255813953473E-2</v>
      </c>
    </row>
    <row r="21" spans="1:7" x14ac:dyDescent="0.2">
      <c r="A21" s="6" t="s">
        <v>53</v>
      </c>
      <c r="B21" s="6">
        <v>8</v>
      </c>
      <c r="C21">
        <v>9</v>
      </c>
      <c r="D21">
        <v>17</v>
      </c>
      <c r="E21" s="4">
        <f t="shared" si="3"/>
        <v>2.8985507246376808E-2</v>
      </c>
      <c r="F21" s="5">
        <f t="shared" si="4"/>
        <v>9.3023255813953473E-2</v>
      </c>
    </row>
    <row r="22" spans="1:7" x14ac:dyDescent="0.2">
      <c r="A22" s="6" t="s">
        <v>53</v>
      </c>
      <c r="B22" s="6">
        <v>7</v>
      </c>
      <c r="C22">
        <v>10</v>
      </c>
      <c r="D22">
        <v>17</v>
      </c>
      <c r="E22" s="4">
        <f t="shared" si="3"/>
        <v>2.8985507246376808E-2</v>
      </c>
      <c r="F22" s="5">
        <f t="shared" si="4"/>
        <v>9.3023255813953473E-2</v>
      </c>
    </row>
    <row r="23" spans="1:7" x14ac:dyDescent="0.2">
      <c r="A23" s="6" t="s">
        <v>53</v>
      </c>
      <c r="B23" s="6">
        <v>6</v>
      </c>
      <c r="C23">
        <v>11</v>
      </c>
      <c r="D23">
        <v>17</v>
      </c>
      <c r="E23" s="4">
        <f t="shared" si="3"/>
        <v>2.8985507246376808E-2</v>
      </c>
      <c r="F23" s="5">
        <f t="shared" si="4"/>
        <v>9.3023255813953473E-2</v>
      </c>
    </row>
    <row r="24" spans="1:7" x14ac:dyDescent="0.2">
      <c r="A24" s="6" t="s">
        <v>53</v>
      </c>
      <c r="B24" s="6">
        <v>10</v>
      </c>
      <c r="C24">
        <v>6</v>
      </c>
      <c r="D24">
        <v>16</v>
      </c>
      <c r="E24" s="4">
        <f t="shared" si="3"/>
        <v>2.8985507246376808E-2</v>
      </c>
      <c r="F24" s="5">
        <f t="shared" si="4"/>
        <v>9.3023255813953473E-2</v>
      </c>
    </row>
    <row r="25" spans="1:7" x14ac:dyDescent="0.2">
      <c r="A25" s="6" t="s">
        <v>53</v>
      </c>
      <c r="B25" s="6">
        <v>9</v>
      </c>
      <c r="C25">
        <v>7</v>
      </c>
      <c r="D25">
        <v>16</v>
      </c>
      <c r="E25" s="4">
        <f t="shared" si="3"/>
        <v>2.8985507246376808E-2</v>
      </c>
      <c r="F25" s="5">
        <f t="shared" si="4"/>
        <v>9.3023255813953473E-2</v>
      </c>
    </row>
    <row r="26" spans="1:7" x14ac:dyDescent="0.2">
      <c r="A26" s="6" t="s">
        <v>53</v>
      </c>
      <c r="B26" s="6">
        <v>8</v>
      </c>
      <c r="C26">
        <v>8</v>
      </c>
      <c r="D26">
        <v>16</v>
      </c>
      <c r="E26" s="4">
        <f>4/24*3/23</f>
        <v>2.1739130434782608E-2</v>
      </c>
      <c r="F26" s="5">
        <f t="shared" si="4"/>
        <v>6.9767441860465115E-2</v>
      </c>
    </row>
    <row r="27" spans="1:7" x14ac:dyDescent="0.2">
      <c r="A27" s="6" t="s">
        <v>53</v>
      </c>
      <c r="B27" s="6">
        <v>7</v>
      </c>
      <c r="C27">
        <v>9</v>
      </c>
      <c r="D27">
        <v>16</v>
      </c>
      <c r="E27" s="4">
        <f t="shared" ref="E27:E33" si="5">4/24*4/23</f>
        <v>2.8985507246376808E-2</v>
      </c>
      <c r="F27" s="5">
        <f t="shared" si="4"/>
        <v>9.3023255813953473E-2</v>
      </c>
    </row>
    <row r="28" spans="1:7" x14ac:dyDescent="0.2">
      <c r="A28" s="6" t="s">
        <v>53</v>
      </c>
      <c r="B28" s="6">
        <v>6</v>
      </c>
      <c r="C28">
        <v>10</v>
      </c>
      <c r="D28">
        <v>16</v>
      </c>
      <c r="E28" s="4">
        <f t="shared" si="5"/>
        <v>2.8985507246376808E-2</v>
      </c>
      <c r="F28" s="5">
        <f t="shared" si="4"/>
        <v>9.3023255813953473E-2</v>
      </c>
      <c r="G28">
        <f>SUM(F18:F28)</f>
        <v>0.99999999999999967</v>
      </c>
    </row>
    <row r="29" spans="1:7" x14ac:dyDescent="0.2">
      <c r="A29" s="6" t="s">
        <v>24</v>
      </c>
      <c r="B29" s="6">
        <v>9</v>
      </c>
      <c r="C29">
        <v>6</v>
      </c>
      <c r="D29">
        <v>15</v>
      </c>
      <c r="E29" s="4">
        <f t="shared" si="5"/>
        <v>2.8985507246376808E-2</v>
      </c>
      <c r="F29" s="5">
        <f>E29/$G$29</f>
        <v>0.10526315789473685</v>
      </c>
      <c r="G29" s="4">
        <f>SUM(E29:E38)</f>
        <v>0.27536231884057966</v>
      </c>
    </row>
    <row r="30" spans="1:7" x14ac:dyDescent="0.2">
      <c r="A30" s="6" t="s">
        <v>24</v>
      </c>
      <c r="B30" s="6">
        <v>8</v>
      </c>
      <c r="C30">
        <v>7</v>
      </c>
      <c r="D30">
        <v>15</v>
      </c>
      <c r="E30" s="4">
        <f t="shared" si="5"/>
        <v>2.8985507246376808E-2</v>
      </c>
      <c r="F30" s="5">
        <f t="shared" ref="F30:F38" si="6">E30/$G$29</f>
        <v>0.10526315789473685</v>
      </c>
    </row>
    <row r="31" spans="1:7" x14ac:dyDescent="0.2">
      <c r="A31" s="6" t="s">
        <v>24</v>
      </c>
      <c r="B31" s="6">
        <v>7</v>
      </c>
      <c r="C31">
        <v>8</v>
      </c>
      <c r="D31">
        <v>15</v>
      </c>
      <c r="E31" s="4">
        <f t="shared" si="5"/>
        <v>2.8985507246376808E-2</v>
      </c>
      <c r="F31" s="5">
        <f t="shared" si="6"/>
        <v>0.10526315789473685</v>
      </c>
    </row>
    <row r="32" spans="1:7" x14ac:dyDescent="0.2">
      <c r="A32" s="6" t="s">
        <v>24</v>
      </c>
      <c r="B32" s="6">
        <v>6</v>
      </c>
      <c r="C32">
        <v>9</v>
      </c>
      <c r="D32">
        <v>15</v>
      </c>
      <c r="E32" s="4">
        <f t="shared" si="5"/>
        <v>2.8985507246376808E-2</v>
      </c>
      <c r="F32" s="5">
        <f t="shared" si="6"/>
        <v>0.10526315789473685</v>
      </c>
    </row>
    <row r="33" spans="1:7" x14ac:dyDescent="0.2">
      <c r="A33" s="6" t="s">
        <v>24</v>
      </c>
      <c r="B33" s="6">
        <v>8</v>
      </c>
      <c r="C33">
        <v>6</v>
      </c>
      <c r="D33">
        <v>14</v>
      </c>
      <c r="E33" s="4">
        <f t="shared" si="5"/>
        <v>2.8985507246376808E-2</v>
      </c>
      <c r="F33" s="5">
        <f t="shared" si="6"/>
        <v>0.10526315789473685</v>
      </c>
    </row>
    <row r="34" spans="1:7" x14ac:dyDescent="0.2">
      <c r="A34" s="6" t="s">
        <v>24</v>
      </c>
      <c r="B34" s="6">
        <v>7</v>
      </c>
      <c r="C34">
        <v>7</v>
      </c>
      <c r="D34">
        <v>14</v>
      </c>
      <c r="E34" s="4">
        <f>4/24*3/23</f>
        <v>2.1739130434782608E-2</v>
      </c>
      <c r="F34" s="5">
        <f t="shared" si="6"/>
        <v>7.8947368421052641E-2</v>
      </c>
    </row>
    <row r="35" spans="1:7" x14ac:dyDescent="0.2">
      <c r="A35" s="6" t="s">
        <v>24</v>
      </c>
      <c r="B35" s="6">
        <v>6</v>
      </c>
      <c r="C35">
        <v>8</v>
      </c>
      <c r="D35">
        <v>14</v>
      </c>
      <c r="E35" s="4">
        <f>4/24*4/23</f>
        <v>2.8985507246376808E-2</v>
      </c>
      <c r="F35" s="5">
        <f t="shared" si="6"/>
        <v>0.10526315789473685</v>
      </c>
    </row>
    <row r="36" spans="1:7" x14ac:dyDescent="0.2">
      <c r="A36" s="6" t="s">
        <v>24</v>
      </c>
      <c r="B36" s="6">
        <v>7</v>
      </c>
      <c r="C36">
        <v>6</v>
      </c>
      <c r="D36">
        <v>13</v>
      </c>
      <c r="E36" s="4">
        <f>4/24*4/23</f>
        <v>2.8985507246376808E-2</v>
      </c>
      <c r="F36" s="5">
        <f t="shared" si="6"/>
        <v>0.10526315789473685</v>
      </c>
    </row>
    <row r="37" spans="1:7" x14ac:dyDescent="0.2">
      <c r="A37" s="6" t="s">
        <v>24</v>
      </c>
      <c r="B37" s="6">
        <v>6</v>
      </c>
      <c r="C37">
        <v>7</v>
      </c>
      <c r="D37">
        <v>13</v>
      </c>
      <c r="E37" s="4">
        <f>4/24*4/23</f>
        <v>2.8985507246376808E-2</v>
      </c>
      <c r="F37" s="5">
        <f t="shared" si="6"/>
        <v>0.10526315789473685</v>
      </c>
    </row>
    <row r="38" spans="1:7" x14ac:dyDescent="0.2">
      <c r="A38" s="6" t="s">
        <v>24</v>
      </c>
      <c r="B38" s="6">
        <v>6</v>
      </c>
      <c r="C38">
        <v>6</v>
      </c>
      <c r="D38">
        <v>12</v>
      </c>
      <c r="E38" s="4">
        <f>4/24*3/23</f>
        <v>2.1739130434782608E-2</v>
      </c>
      <c r="F38" s="5">
        <f t="shared" si="6"/>
        <v>7.8947368421052641E-2</v>
      </c>
      <c r="G38">
        <f>SUM(F29:F38)</f>
        <v>1</v>
      </c>
    </row>
  </sheetData>
  <pageMargins left="0.7" right="0.7" top="0.78740157499999996" bottom="0.78740157499999996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A9DE4B-C0E0-42E6-9065-53FD11B9E5F1}">
  <dimension ref="A1:F37"/>
  <sheetViews>
    <sheetView zoomScale="190" zoomScaleNormal="190" workbookViewId="0">
      <selection activeCell="E11" sqref="E11"/>
    </sheetView>
  </sheetViews>
  <sheetFormatPr baseColWidth="10" defaultRowHeight="12.75" x14ac:dyDescent="0.2"/>
  <sheetData>
    <row r="1" spans="1:6" x14ac:dyDescent="0.2">
      <c r="A1" t="s">
        <v>95</v>
      </c>
      <c r="B1" t="s">
        <v>86</v>
      </c>
      <c r="C1" t="s">
        <v>87</v>
      </c>
      <c r="D1" t="s">
        <v>96</v>
      </c>
      <c r="E1" t="s">
        <v>97</v>
      </c>
      <c r="F1" t="s">
        <v>98</v>
      </c>
    </row>
    <row r="2" spans="1:6" x14ac:dyDescent="0.2">
      <c r="A2" t="s">
        <v>78</v>
      </c>
      <c r="B2">
        <v>11</v>
      </c>
      <c r="C2">
        <v>11</v>
      </c>
      <c r="D2">
        <v>22</v>
      </c>
      <c r="E2" s="4">
        <v>2.1739130434782608E-2</v>
      </c>
      <c r="F2" s="5">
        <v>0.13636363636363641</v>
      </c>
    </row>
    <row r="3" spans="1:6" x14ac:dyDescent="0.2">
      <c r="A3" t="s">
        <v>78</v>
      </c>
      <c r="B3">
        <v>11</v>
      </c>
      <c r="C3">
        <v>10</v>
      </c>
      <c r="D3">
        <v>21</v>
      </c>
      <c r="E3" s="4">
        <v>2.8985507246376808E-2</v>
      </c>
      <c r="F3" s="5">
        <v>0.18181818181818185</v>
      </c>
    </row>
    <row r="4" spans="1:6" x14ac:dyDescent="0.2">
      <c r="A4" t="s">
        <v>78</v>
      </c>
      <c r="B4">
        <v>10</v>
      </c>
      <c r="C4">
        <v>11</v>
      </c>
      <c r="D4">
        <v>21</v>
      </c>
      <c r="E4" s="4">
        <v>2.8985507246376808E-2</v>
      </c>
      <c r="F4" s="5">
        <v>0.18181818181818185</v>
      </c>
    </row>
    <row r="5" spans="1:6" x14ac:dyDescent="0.2">
      <c r="A5" t="s">
        <v>78</v>
      </c>
      <c r="B5">
        <v>11</v>
      </c>
      <c r="C5">
        <v>9</v>
      </c>
      <c r="D5">
        <v>20</v>
      </c>
      <c r="E5" s="4">
        <v>2.8985507246376808E-2</v>
      </c>
      <c r="F5" s="5">
        <v>0.18181818181818185</v>
      </c>
    </row>
    <row r="6" spans="1:6" x14ac:dyDescent="0.2">
      <c r="A6" t="s">
        <v>78</v>
      </c>
      <c r="B6">
        <v>10</v>
      </c>
      <c r="C6">
        <v>10</v>
      </c>
      <c r="D6">
        <v>20</v>
      </c>
      <c r="E6" s="4">
        <v>2.1739130434782608E-2</v>
      </c>
      <c r="F6" s="5">
        <v>0.13636363636363641</v>
      </c>
    </row>
    <row r="7" spans="1:6" x14ac:dyDescent="0.2">
      <c r="A7" t="s">
        <v>78</v>
      </c>
      <c r="B7">
        <v>9</v>
      </c>
      <c r="C7">
        <v>11</v>
      </c>
      <c r="D7">
        <v>20</v>
      </c>
      <c r="E7" s="4">
        <v>2.8985507246376808E-2</v>
      </c>
      <c r="F7" s="5">
        <v>0.18181818181818185</v>
      </c>
    </row>
    <row r="8" spans="1:6" x14ac:dyDescent="0.2">
      <c r="A8" t="s">
        <v>6</v>
      </c>
      <c r="B8">
        <v>11</v>
      </c>
      <c r="C8">
        <v>8</v>
      </c>
      <c r="D8">
        <v>19</v>
      </c>
      <c r="E8" s="4">
        <v>2.8985507246376808E-2</v>
      </c>
      <c r="F8" s="5">
        <v>0.1142857142857143</v>
      </c>
    </row>
    <row r="9" spans="1:6" x14ac:dyDescent="0.2">
      <c r="A9" t="s">
        <v>6</v>
      </c>
      <c r="B9">
        <v>10</v>
      </c>
      <c r="C9">
        <v>9</v>
      </c>
      <c r="D9">
        <v>19</v>
      </c>
      <c r="E9" s="4">
        <v>2.8985507246376808E-2</v>
      </c>
      <c r="F9" s="5">
        <v>0.1142857142857143</v>
      </c>
    </row>
    <row r="10" spans="1:6" x14ac:dyDescent="0.2">
      <c r="A10" t="s">
        <v>6</v>
      </c>
      <c r="B10">
        <v>8</v>
      </c>
      <c r="C10">
        <v>11</v>
      </c>
      <c r="D10">
        <v>19</v>
      </c>
      <c r="E10" s="4">
        <v>2.8985507246376808E-2</v>
      </c>
      <c r="F10" s="5">
        <v>0.1142857142857143</v>
      </c>
    </row>
    <row r="11" spans="1:6" x14ac:dyDescent="0.2">
      <c r="A11" t="s">
        <v>6</v>
      </c>
      <c r="B11">
        <v>9</v>
      </c>
      <c r="C11">
        <v>10</v>
      </c>
      <c r="D11">
        <v>19</v>
      </c>
      <c r="E11" s="4">
        <v>2.8985507246376808E-2</v>
      </c>
      <c r="F11" s="5">
        <v>0.1142857142857143</v>
      </c>
    </row>
    <row r="12" spans="1:6" x14ac:dyDescent="0.2">
      <c r="A12" t="s">
        <v>6</v>
      </c>
      <c r="B12">
        <v>11</v>
      </c>
      <c r="C12">
        <v>7</v>
      </c>
      <c r="D12">
        <v>18</v>
      </c>
      <c r="E12" s="4">
        <v>2.8985507246376808E-2</v>
      </c>
      <c r="F12" s="5">
        <v>0.1142857142857143</v>
      </c>
    </row>
    <row r="13" spans="1:6" x14ac:dyDescent="0.2">
      <c r="A13" t="s">
        <v>6</v>
      </c>
      <c r="B13">
        <v>10</v>
      </c>
      <c r="C13">
        <v>8</v>
      </c>
      <c r="D13">
        <v>18</v>
      </c>
      <c r="E13" s="4">
        <v>2.8985507246376808E-2</v>
      </c>
      <c r="F13" s="5">
        <v>0.1142857142857143</v>
      </c>
    </row>
    <row r="14" spans="1:6" x14ac:dyDescent="0.2">
      <c r="A14" t="s">
        <v>6</v>
      </c>
      <c r="B14">
        <v>9</v>
      </c>
      <c r="C14">
        <v>9</v>
      </c>
      <c r="D14">
        <v>18</v>
      </c>
      <c r="E14" s="4">
        <v>2.1739130434782608E-2</v>
      </c>
      <c r="F14" s="5">
        <v>8.5714285714285729E-2</v>
      </c>
    </row>
    <row r="15" spans="1:6" x14ac:dyDescent="0.2">
      <c r="A15" t="s">
        <v>6</v>
      </c>
      <c r="B15">
        <v>7</v>
      </c>
      <c r="C15">
        <v>11</v>
      </c>
      <c r="D15">
        <v>18</v>
      </c>
      <c r="E15" s="4">
        <v>2.8985507246376808E-2</v>
      </c>
      <c r="F15" s="5">
        <v>0.1142857142857143</v>
      </c>
    </row>
    <row r="16" spans="1:6" x14ac:dyDescent="0.2">
      <c r="A16" t="s">
        <v>6</v>
      </c>
      <c r="B16">
        <v>8</v>
      </c>
      <c r="C16">
        <v>10</v>
      </c>
      <c r="D16">
        <v>18</v>
      </c>
      <c r="E16" s="4">
        <v>2.8985507246376808E-2</v>
      </c>
      <c r="F16" s="5">
        <v>0.1142857142857143</v>
      </c>
    </row>
    <row r="17" spans="1:6" x14ac:dyDescent="0.2">
      <c r="A17" t="s">
        <v>53</v>
      </c>
      <c r="B17">
        <v>11</v>
      </c>
      <c r="C17">
        <v>6</v>
      </c>
      <c r="D17">
        <v>17</v>
      </c>
      <c r="E17" s="4">
        <v>2.8985507246376808E-2</v>
      </c>
      <c r="F17" s="5">
        <v>9.3023255813953473E-2</v>
      </c>
    </row>
    <row r="18" spans="1:6" x14ac:dyDescent="0.2">
      <c r="A18" t="s">
        <v>53</v>
      </c>
      <c r="B18">
        <v>10</v>
      </c>
      <c r="C18">
        <v>7</v>
      </c>
      <c r="D18">
        <v>17</v>
      </c>
      <c r="E18" s="4">
        <v>2.8985507246376808E-2</v>
      </c>
      <c r="F18" s="5">
        <v>9.3023255813953473E-2</v>
      </c>
    </row>
    <row r="19" spans="1:6" x14ac:dyDescent="0.2">
      <c r="A19" t="s">
        <v>53</v>
      </c>
      <c r="B19">
        <v>9</v>
      </c>
      <c r="C19">
        <v>8</v>
      </c>
      <c r="D19">
        <v>17</v>
      </c>
      <c r="E19" s="4">
        <v>2.8985507246376808E-2</v>
      </c>
      <c r="F19" s="5">
        <v>9.3023255813953473E-2</v>
      </c>
    </row>
    <row r="20" spans="1:6" x14ac:dyDescent="0.2">
      <c r="A20" t="s">
        <v>53</v>
      </c>
      <c r="B20">
        <v>8</v>
      </c>
      <c r="C20">
        <v>9</v>
      </c>
      <c r="D20">
        <v>17</v>
      </c>
      <c r="E20" s="4">
        <v>2.8985507246376808E-2</v>
      </c>
      <c r="F20" s="5">
        <v>9.3023255813953473E-2</v>
      </c>
    </row>
    <row r="21" spans="1:6" x14ac:dyDescent="0.2">
      <c r="A21" t="s">
        <v>53</v>
      </c>
      <c r="B21">
        <v>7</v>
      </c>
      <c r="C21">
        <v>10</v>
      </c>
      <c r="D21">
        <v>17</v>
      </c>
      <c r="E21" s="4">
        <v>2.8985507246376808E-2</v>
      </c>
      <c r="F21" s="5">
        <v>9.3023255813953473E-2</v>
      </c>
    </row>
    <row r="22" spans="1:6" x14ac:dyDescent="0.2">
      <c r="A22" t="s">
        <v>53</v>
      </c>
      <c r="B22">
        <v>6</v>
      </c>
      <c r="C22">
        <v>11</v>
      </c>
      <c r="D22">
        <v>17</v>
      </c>
      <c r="E22" s="4">
        <v>2.8985507246376808E-2</v>
      </c>
      <c r="F22" s="5">
        <v>9.3023255813953473E-2</v>
      </c>
    </row>
    <row r="23" spans="1:6" x14ac:dyDescent="0.2">
      <c r="A23" t="s">
        <v>53</v>
      </c>
      <c r="B23">
        <v>10</v>
      </c>
      <c r="C23">
        <v>6</v>
      </c>
      <c r="D23">
        <v>16</v>
      </c>
      <c r="E23" s="4">
        <v>2.8985507246376808E-2</v>
      </c>
      <c r="F23" s="5">
        <v>9.3023255813953473E-2</v>
      </c>
    </row>
    <row r="24" spans="1:6" x14ac:dyDescent="0.2">
      <c r="A24" t="s">
        <v>53</v>
      </c>
      <c r="B24">
        <v>9</v>
      </c>
      <c r="C24">
        <v>7</v>
      </c>
      <c r="D24">
        <v>16</v>
      </c>
      <c r="E24" s="4">
        <v>2.8985507246376808E-2</v>
      </c>
      <c r="F24" s="5">
        <v>9.3023255813953473E-2</v>
      </c>
    </row>
    <row r="25" spans="1:6" x14ac:dyDescent="0.2">
      <c r="A25" t="s">
        <v>53</v>
      </c>
      <c r="B25">
        <v>8</v>
      </c>
      <c r="C25">
        <v>8</v>
      </c>
      <c r="D25">
        <v>16</v>
      </c>
      <c r="E25" s="4">
        <v>2.1739130434782608E-2</v>
      </c>
      <c r="F25" s="5">
        <v>6.9767441860465115E-2</v>
      </c>
    </row>
    <row r="26" spans="1:6" x14ac:dyDescent="0.2">
      <c r="A26" t="s">
        <v>53</v>
      </c>
      <c r="B26">
        <v>7</v>
      </c>
      <c r="C26">
        <v>9</v>
      </c>
      <c r="D26">
        <v>16</v>
      </c>
      <c r="E26" s="4">
        <v>2.8985507246376808E-2</v>
      </c>
      <c r="F26" s="5">
        <v>9.3023255813953473E-2</v>
      </c>
    </row>
    <row r="27" spans="1:6" x14ac:dyDescent="0.2">
      <c r="A27" t="s">
        <v>53</v>
      </c>
      <c r="B27">
        <v>6</v>
      </c>
      <c r="C27">
        <v>10</v>
      </c>
      <c r="D27">
        <v>16</v>
      </c>
      <c r="E27" s="4">
        <v>2.8985507246376808E-2</v>
      </c>
      <c r="F27" s="5">
        <v>9.3023255813953473E-2</v>
      </c>
    </row>
    <row r="28" spans="1:6" x14ac:dyDescent="0.2">
      <c r="A28" t="s">
        <v>24</v>
      </c>
      <c r="B28">
        <v>9</v>
      </c>
      <c r="C28">
        <v>6</v>
      </c>
      <c r="D28">
        <v>15</v>
      </c>
      <c r="E28" s="4">
        <v>2.8985507246376808E-2</v>
      </c>
      <c r="F28" s="5">
        <v>0.10526315789473685</v>
      </c>
    </row>
    <row r="29" spans="1:6" x14ac:dyDescent="0.2">
      <c r="A29" t="s">
        <v>24</v>
      </c>
      <c r="B29">
        <v>8</v>
      </c>
      <c r="C29">
        <v>7</v>
      </c>
      <c r="D29">
        <v>15</v>
      </c>
      <c r="E29" s="4">
        <v>2.8985507246376808E-2</v>
      </c>
      <c r="F29" s="5">
        <v>0.10526315789473685</v>
      </c>
    </row>
    <row r="30" spans="1:6" x14ac:dyDescent="0.2">
      <c r="A30" t="s">
        <v>24</v>
      </c>
      <c r="B30">
        <v>7</v>
      </c>
      <c r="C30">
        <v>8</v>
      </c>
      <c r="D30">
        <v>15</v>
      </c>
      <c r="E30" s="4">
        <v>2.8985507246376808E-2</v>
      </c>
      <c r="F30" s="5">
        <v>0.10526315789473685</v>
      </c>
    </row>
    <row r="31" spans="1:6" x14ac:dyDescent="0.2">
      <c r="A31" t="s">
        <v>24</v>
      </c>
      <c r="B31">
        <v>6</v>
      </c>
      <c r="C31">
        <v>9</v>
      </c>
      <c r="D31">
        <v>15</v>
      </c>
      <c r="E31" s="4">
        <v>2.8985507246376808E-2</v>
      </c>
      <c r="F31" s="5">
        <v>0.10526315789473685</v>
      </c>
    </row>
    <row r="32" spans="1:6" x14ac:dyDescent="0.2">
      <c r="A32" t="s">
        <v>24</v>
      </c>
      <c r="B32">
        <v>8</v>
      </c>
      <c r="C32">
        <v>6</v>
      </c>
      <c r="D32">
        <v>14</v>
      </c>
      <c r="E32" s="4">
        <v>2.8985507246376808E-2</v>
      </c>
      <c r="F32" s="5">
        <v>0.10526315789473685</v>
      </c>
    </row>
    <row r="33" spans="1:6" x14ac:dyDescent="0.2">
      <c r="A33" t="s">
        <v>24</v>
      </c>
      <c r="B33">
        <v>7</v>
      </c>
      <c r="C33">
        <v>7</v>
      </c>
      <c r="D33">
        <v>14</v>
      </c>
      <c r="E33" s="4">
        <v>2.1739130434782608E-2</v>
      </c>
      <c r="F33" s="5">
        <v>7.8947368421052641E-2</v>
      </c>
    </row>
    <row r="34" spans="1:6" x14ac:dyDescent="0.2">
      <c r="A34" t="s">
        <v>24</v>
      </c>
      <c r="B34">
        <v>6</v>
      </c>
      <c r="C34">
        <v>8</v>
      </c>
      <c r="D34">
        <v>14</v>
      </c>
      <c r="E34" s="4">
        <v>2.8985507246376808E-2</v>
      </c>
      <c r="F34" s="5">
        <v>0.10526315789473685</v>
      </c>
    </row>
    <row r="35" spans="1:6" x14ac:dyDescent="0.2">
      <c r="A35" t="s">
        <v>24</v>
      </c>
      <c r="B35">
        <v>7</v>
      </c>
      <c r="C35">
        <v>6</v>
      </c>
      <c r="D35">
        <v>13</v>
      </c>
      <c r="E35" s="4">
        <v>2.8985507246376808E-2</v>
      </c>
      <c r="F35" s="5">
        <v>0.10526315789473685</v>
      </c>
    </row>
    <row r="36" spans="1:6" x14ac:dyDescent="0.2">
      <c r="A36" t="s">
        <v>24</v>
      </c>
      <c r="B36">
        <v>6</v>
      </c>
      <c r="C36">
        <v>7</v>
      </c>
      <c r="D36">
        <v>13</v>
      </c>
      <c r="E36" s="4">
        <v>2.8985507246376808E-2</v>
      </c>
      <c r="F36" s="5">
        <v>0.10526315789473685</v>
      </c>
    </row>
    <row r="37" spans="1:6" x14ac:dyDescent="0.2">
      <c r="A37" t="s">
        <v>24</v>
      </c>
      <c r="B37">
        <v>6</v>
      </c>
      <c r="C37">
        <v>6</v>
      </c>
      <c r="D37">
        <v>12</v>
      </c>
      <c r="E37" s="4">
        <v>2.1739130434782608E-2</v>
      </c>
      <c r="F37" s="5">
        <v>7.8947368421052641E-2</v>
      </c>
    </row>
  </sheetData>
  <pageMargins left="0.7" right="0.7" top="0.78740157499999996" bottom="0.78740157499999996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3E0F74-954B-4D86-9AAF-C93EBD1F9369}">
  <dimension ref="A1:I31"/>
  <sheetViews>
    <sheetView tabSelected="1" topLeftCell="A7" zoomScale="160" zoomScaleNormal="160" workbookViewId="0">
      <selection activeCell="E32" sqref="E32"/>
    </sheetView>
  </sheetViews>
  <sheetFormatPr baseColWidth="10" defaultRowHeight="12.75" x14ac:dyDescent="0.2"/>
  <sheetData>
    <row r="1" spans="1:9" x14ac:dyDescent="0.2">
      <c r="A1" s="6" t="s">
        <v>102</v>
      </c>
      <c r="B1" s="6"/>
      <c r="C1" s="6"/>
      <c r="D1" s="6"/>
      <c r="E1" s="6"/>
      <c r="F1" s="6"/>
      <c r="G1" s="6"/>
      <c r="H1" s="6"/>
      <c r="I1" s="6"/>
    </row>
    <row r="2" spans="1:9" x14ac:dyDescent="0.2">
      <c r="A2" s="6" t="s">
        <v>103</v>
      </c>
      <c r="B2" s="6"/>
      <c r="C2" s="6"/>
      <c r="D2" s="6"/>
      <c r="E2" s="6"/>
      <c r="F2" s="6"/>
      <c r="G2" s="6"/>
      <c r="H2" s="6"/>
      <c r="I2" s="6"/>
    </row>
    <row r="3" spans="1:9" x14ac:dyDescent="0.2">
      <c r="A3" s="6"/>
      <c r="B3" s="6"/>
      <c r="C3" s="6"/>
      <c r="D3" s="6"/>
      <c r="E3" s="6"/>
      <c r="F3" s="6"/>
      <c r="G3" s="6"/>
      <c r="H3" s="6"/>
      <c r="I3" s="6"/>
    </row>
    <row r="4" spans="1:9" x14ac:dyDescent="0.2">
      <c r="A4" s="6"/>
      <c r="B4" s="6"/>
      <c r="C4" s="6"/>
      <c r="D4" s="6"/>
      <c r="E4" s="6"/>
      <c r="F4" s="6"/>
      <c r="G4" s="6"/>
      <c r="H4" s="6"/>
      <c r="I4" s="6"/>
    </row>
    <row r="5" spans="1:9" x14ac:dyDescent="0.2">
      <c r="A5" s="6"/>
      <c r="B5" s="6"/>
      <c r="C5" s="6"/>
      <c r="D5" s="6"/>
      <c r="E5" s="6"/>
      <c r="F5" s="6"/>
      <c r="G5" s="6"/>
      <c r="H5" s="6"/>
      <c r="I5" s="6"/>
    </row>
    <row r="6" spans="1:9" x14ac:dyDescent="0.2">
      <c r="A6" s="6" t="s">
        <v>89</v>
      </c>
      <c r="B6" s="6" t="s">
        <v>90</v>
      </c>
      <c r="C6" s="6"/>
      <c r="D6" s="10" t="s">
        <v>88</v>
      </c>
      <c r="E6" s="10"/>
      <c r="F6" s="10"/>
      <c r="G6" s="10"/>
      <c r="H6" s="10"/>
      <c r="I6" s="10"/>
    </row>
    <row r="7" spans="1:9" x14ac:dyDescent="0.2">
      <c r="A7" s="6"/>
      <c r="B7" s="7"/>
      <c r="C7" s="6"/>
      <c r="D7" s="6"/>
      <c r="E7" s="6"/>
      <c r="F7" s="6"/>
      <c r="G7" s="6"/>
      <c r="H7" s="6"/>
      <c r="I7" s="6"/>
    </row>
    <row r="8" spans="1:9" x14ac:dyDescent="0.2">
      <c r="A8" s="6"/>
      <c r="B8" s="7"/>
      <c r="C8" s="6"/>
      <c r="D8" s="6"/>
      <c r="E8" s="6"/>
      <c r="F8" s="6"/>
      <c r="G8" s="6"/>
      <c r="H8" s="6"/>
      <c r="I8" s="6"/>
    </row>
    <row r="9" spans="1:9" x14ac:dyDescent="0.2">
      <c r="A9" s="6">
        <v>14</v>
      </c>
      <c r="B9" s="7">
        <f>B19</f>
        <v>3.1578947368421061E-2</v>
      </c>
      <c r="C9" s="6"/>
      <c r="D9" s="6"/>
      <c r="E9" s="6" t="s">
        <v>64</v>
      </c>
      <c r="F9" s="6"/>
      <c r="G9" s="6"/>
      <c r="H9" s="6"/>
      <c r="I9" s="6"/>
    </row>
    <row r="10" spans="1:9" x14ac:dyDescent="0.2">
      <c r="A10" s="6">
        <v>15</v>
      </c>
      <c r="B10" s="7">
        <f>B20</f>
        <v>8.4210526315789472E-2</v>
      </c>
      <c r="C10" s="6"/>
      <c r="D10" s="6"/>
      <c r="E10" s="6" t="s">
        <v>65</v>
      </c>
      <c r="F10" s="6"/>
      <c r="G10" s="6"/>
      <c r="H10" s="6"/>
      <c r="I10" s="6"/>
    </row>
    <row r="11" spans="1:9" x14ac:dyDescent="0.2">
      <c r="A11" s="6">
        <v>16</v>
      </c>
      <c r="B11" s="7">
        <f>B20+B19</f>
        <v>0.11578947368421053</v>
      </c>
      <c r="C11" s="6"/>
      <c r="D11" s="6"/>
      <c r="E11" s="6" t="s">
        <v>66</v>
      </c>
      <c r="F11" s="6" t="s">
        <v>69</v>
      </c>
      <c r="G11" s="6"/>
      <c r="H11" s="6"/>
      <c r="I11" s="6"/>
    </row>
    <row r="12" spans="1:9" x14ac:dyDescent="0.2">
      <c r="A12" s="6">
        <v>17</v>
      </c>
      <c r="B12" s="7">
        <f>B20*2</f>
        <v>0.16842105263157894</v>
      </c>
      <c r="C12" s="6"/>
      <c r="D12" s="6"/>
      <c r="E12" s="6" t="s">
        <v>67</v>
      </c>
      <c r="F12" s="6" t="s">
        <v>70</v>
      </c>
      <c r="G12" s="6"/>
      <c r="H12" s="6"/>
      <c r="I12" s="6"/>
    </row>
    <row r="13" spans="1:9" x14ac:dyDescent="0.2">
      <c r="A13" s="6">
        <v>18</v>
      </c>
      <c r="B13" s="7">
        <f>B20*2+B19</f>
        <v>0.2</v>
      </c>
      <c r="C13" s="6"/>
      <c r="D13" s="6"/>
      <c r="E13" s="6" t="s">
        <v>68</v>
      </c>
      <c r="F13" s="6" t="s">
        <v>71</v>
      </c>
      <c r="G13" s="6" t="s">
        <v>73</v>
      </c>
      <c r="H13" s="6"/>
      <c r="I13" s="6"/>
    </row>
    <row r="14" spans="1:9" x14ac:dyDescent="0.2">
      <c r="A14" s="6">
        <v>19</v>
      </c>
      <c r="B14" s="7">
        <f>B20*2</f>
        <v>0.16842105263157894</v>
      </c>
      <c r="C14" s="6"/>
      <c r="D14" s="6"/>
      <c r="E14" s="6"/>
      <c r="F14" s="6" t="s">
        <v>72</v>
      </c>
      <c r="G14" s="6" t="s">
        <v>74</v>
      </c>
      <c r="H14" s="6"/>
      <c r="I14" s="6"/>
    </row>
    <row r="15" spans="1:9" x14ac:dyDescent="0.2">
      <c r="A15" s="6">
        <v>20</v>
      </c>
      <c r="B15" s="7">
        <f>B20+B19</f>
        <v>0.11578947368421053</v>
      </c>
      <c r="C15" s="6"/>
      <c r="D15" s="6"/>
      <c r="E15" s="6"/>
      <c r="F15" s="6"/>
      <c r="G15" s="6" t="s">
        <v>75</v>
      </c>
      <c r="H15" s="6" t="s">
        <v>76</v>
      </c>
      <c r="I15" s="6"/>
    </row>
    <row r="16" spans="1:9" x14ac:dyDescent="0.2">
      <c r="A16" s="6">
        <v>21</v>
      </c>
      <c r="B16" s="7">
        <f>B20</f>
        <v>8.4210526315789472E-2</v>
      </c>
      <c r="C16" s="6"/>
      <c r="D16" s="6"/>
      <c r="E16" s="6"/>
      <c r="F16" s="6"/>
      <c r="G16" s="6"/>
      <c r="H16" s="6" t="s">
        <v>77</v>
      </c>
      <c r="I16" s="6"/>
    </row>
    <row r="17" spans="1:9" x14ac:dyDescent="0.2">
      <c r="A17" s="6">
        <v>22</v>
      </c>
      <c r="B17" s="7">
        <f>B19</f>
        <v>3.1578947368421061E-2</v>
      </c>
      <c r="C17" s="6"/>
      <c r="D17" s="6"/>
      <c r="E17" s="6"/>
      <c r="F17" s="6"/>
      <c r="G17" s="6"/>
      <c r="H17" s="6"/>
      <c r="I17" s="6" t="s">
        <v>81</v>
      </c>
    </row>
    <row r="18" spans="1:9" x14ac:dyDescent="0.2">
      <c r="A18" s="6"/>
      <c r="B18" s="6"/>
      <c r="C18" s="6"/>
      <c r="D18" s="6"/>
      <c r="E18" s="6"/>
      <c r="F18" s="6"/>
      <c r="G18" s="6"/>
      <c r="H18" s="6"/>
      <c r="I18" s="6"/>
    </row>
    <row r="19" spans="1:9" x14ac:dyDescent="0.2">
      <c r="A19" s="6" t="s">
        <v>62</v>
      </c>
      <c r="B19" s="8">
        <f>4/20*3/19</f>
        <v>3.1578947368421061E-2</v>
      </c>
      <c r="C19" s="6"/>
      <c r="D19" s="6"/>
      <c r="E19" s="6"/>
      <c r="F19" s="6"/>
      <c r="G19" s="6"/>
      <c r="H19" s="6"/>
      <c r="I19" s="6"/>
    </row>
    <row r="20" spans="1:9" x14ac:dyDescent="0.2">
      <c r="A20" s="6" t="s">
        <v>63</v>
      </c>
      <c r="B20" s="8">
        <f>4/20*4/19*2</f>
        <v>8.4210526315789472E-2</v>
      </c>
      <c r="C20" s="6"/>
      <c r="D20" s="6"/>
      <c r="E20" s="6"/>
      <c r="F20" s="6"/>
      <c r="G20" s="6"/>
      <c r="H20" s="6"/>
      <c r="I20" s="6"/>
    </row>
    <row r="21" spans="1:9" x14ac:dyDescent="0.2">
      <c r="A21" s="6"/>
      <c r="B21" s="6"/>
      <c r="C21" s="6"/>
      <c r="D21" s="6"/>
      <c r="E21" s="6"/>
      <c r="F21" s="6"/>
      <c r="G21" s="6"/>
      <c r="H21" s="6"/>
      <c r="I21" s="6"/>
    </row>
    <row r="22" spans="1:9" x14ac:dyDescent="0.2">
      <c r="A22" s="6" t="s">
        <v>82</v>
      </c>
      <c r="B22" s="8">
        <f>SUM(B7:B17)</f>
        <v>1.0000000000000002</v>
      </c>
      <c r="C22" s="6"/>
      <c r="D22" s="6"/>
      <c r="E22" s="6"/>
      <c r="F22" s="6"/>
      <c r="G22" s="6"/>
      <c r="H22" s="6"/>
      <c r="I22" s="6"/>
    </row>
    <row r="23" spans="1:9" x14ac:dyDescent="0.2">
      <c r="A23" s="6"/>
      <c r="B23" s="6"/>
      <c r="C23" s="6"/>
      <c r="D23" s="6"/>
      <c r="E23" s="6"/>
      <c r="F23" s="6"/>
      <c r="G23" s="6"/>
      <c r="H23" s="6"/>
      <c r="I23" s="6"/>
    </row>
    <row r="24" spans="1:9" x14ac:dyDescent="0.2">
      <c r="A24" s="6"/>
      <c r="B24" s="6"/>
      <c r="C24" s="6"/>
      <c r="D24" s="6"/>
      <c r="E24" s="6"/>
      <c r="F24" s="6"/>
      <c r="G24" s="6"/>
      <c r="H24" s="6"/>
      <c r="I24" s="6"/>
    </row>
    <row r="25" spans="1:9" x14ac:dyDescent="0.2">
      <c r="A25" s="6" t="s">
        <v>91</v>
      </c>
      <c r="B25" s="6" t="s">
        <v>92</v>
      </c>
      <c r="C25" s="6" t="s">
        <v>93</v>
      </c>
      <c r="D25" s="6" t="s">
        <v>94</v>
      </c>
      <c r="E25" s="6"/>
      <c r="F25" s="6"/>
      <c r="G25" s="6"/>
      <c r="H25" s="6"/>
      <c r="I25" s="6"/>
    </row>
    <row r="26" spans="1:9" x14ac:dyDescent="0.2">
      <c r="A26" s="6" t="s">
        <v>78</v>
      </c>
      <c r="B26" s="7">
        <f>SUM(B15:B17)</f>
        <v>0.23157894736842108</v>
      </c>
      <c r="C26" s="6" t="s">
        <v>79</v>
      </c>
      <c r="D26" s="9">
        <f>B31*B26</f>
        <v>3.7052631578947373</v>
      </c>
      <c r="E26" s="6"/>
      <c r="F26" s="6"/>
      <c r="G26" s="6"/>
      <c r="H26" s="6"/>
      <c r="I26" s="6"/>
    </row>
    <row r="27" spans="1:9" x14ac:dyDescent="0.2">
      <c r="A27" s="6" t="s">
        <v>6</v>
      </c>
      <c r="B27" s="7">
        <f>SUM(B14)</f>
        <v>0.16842105263157894</v>
      </c>
      <c r="C27" s="6" t="s">
        <v>100</v>
      </c>
      <c r="D27" s="9">
        <f>B31*B27</f>
        <v>2.6947368421052631</v>
      </c>
      <c r="E27" s="6"/>
      <c r="F27" s="6"/>
      <c r="G27" s="6"/>
      <c r="H27" s="6"/>
      <c r="I27" s="6"/>
    </row>
    <row r="28" spans="1:9" x14ac:dyDescent="0.2">
      <c r="A28" s="6" t="s">
        <v>53</v>
      </c>
      <c r="B28" s="7">
        <f>SUM(B12:B13)</f>
        <v>0.36842105263157898</v>
      </c>
      <c r="C28" s="6" t="s">
        <v>99</v>
      </c>
      <c r="D28" s="9">
        <f>B31*B28</f>
        <v>5.8947368421052637</v>
      </c>
      <c r="E28" s="6"/>
      <c r="F28" s="6"/>
      <c r="G28" s="6"/>
      <c r="H28" s="6"/>
      <c r="I28" s="6"/>
    </row>
    <row r="29" spans="1:9" x14ac:dyDescent="0.2">
      <c r="A29" s="6" t="s">
        <v>24</v>
      </c>
      <c r="B29" s="7">
        <f>SUM(B7:B11)</f>
        <v>0.23157894736842105</v>
      </c>
      <c r="C29" s="6" t="s">
        <v>104</v>
      </c>
      <c r="D29" s="9">
        <f>B31*B29</f>
        <v>3.7052631578947368</v>
      </c>
      <c r="E29" s="6"/>
      <c r="F29" s="6"/>
      <c r="G29" s="6"/>
      <c r="H29" s="6"/>
      <c r="I29" s="6"/>
    </row>
    <row r="30" spans="1:9" x14ac:dyDescent="0.2">
      <c r="A30" s="6"/>
      <c r="B30" s="7"/>
      <c r="C30" s="6"/>
      <c r="D30" s="6"/>
      <c r="E30" s="6"/>
      <c r="F30" s="6"/>
      <c r="G30" s="6"/>
      <c r="H30" s="6"/>
      <c r="I30" s="6"/>
    </row>
    <row r="31" spans="1:9" x14ac:dyDescent="0.2">
      <c r="A31" s="6" t="s">
        <v>83</v>
      </c>
      <c r="B31" s="6">
        <v>16</v>
      </c>
      <c r="C31" s="6"/>
      <c r="D31" s="6"/>
      <c r="E31" s="6"/>
      <c r="F31" s="6"/>
      <c r="G31" s="6"/>
      <c r="H31" s="6"/>
      <c r="I31" s="6"/>
    </row>
  </sheetData>
  <mergeCells count="1">
    <mergeCell ref="D6:I6"/>
  </mergeCells>
  <pageMargins left="0.7" right="0.7" top="0.78740157499999996" bottom="0.78740157499999996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085888-E3DB-48E5-A01C-E296C6B90E7C}">
  <dimension ref="A2:G38"/>
  <sheetViews>
    <sheetView topLeftCell="A5" zoomScale="175" zoomScaleNormal="175" workbookViewId="0">
      <selection activeCell="A2" sqref="A2:F27"/>
    </sheetView>
  </sheetViews>
  <sheetFormatPr baseColWidth="10" defaultRowHeight="12.75" x14ac:dyDescent="0.2"/>
  <sheetData>
    <row r="2" spans="1:7" x14ac:dyDescent="0.2">
      <c r="A2" s="6" t="s">
        <v>95</v>
      </c>
      <c r="B2" s="6" t="s">
        <v>86</v>
      </c>
      <c r="C2" s="6" t="s">
        <v>87</v>
      </c>
      <c r="D2" s="6" t="s">
        <v>96</v>
      </c>
      <c r="E2" s="6" t="s">
        <v>97</v>
      </c>
      <c r="F2" s="6" t="s">
        <v>98</v>
      </c>
    </row>
    <row r="3" spans="1:7" x14ac:dyDescent="0.2">
      <c r="A3" s="6" t="s">
        <v>78</v>
      </c>
      <c r="B3">
        <v>11</v>
      </c>
      <c r="C3">
        <v>11</v>
      </c>
      <c r="D3">
        <v>22</v>
      </c>
      <c r="E3" s="4">
        <f>4/20*3/19</f>
        <v>3.1578947368421061E-2</v>
      </c>
      <c r="F3" s="5">
        <f>E3/$G$3</f>
        <v>0.13636363636363641</v>
      </c>
      <c r="G3" s="4">
        <f>SUM(E3:E8)</f>
        <v>0.23157894736842105</v>
      </c>
    </row>
    <row r="4" spans="1:7" x14ac:dyDescent="0.2">
      <c r="A4" s="6" t="s">
        <v>78</v>
      </c>
      <c r="B4">
        <v>11</v>
      </c>
      <c r="C4">
        <v>10</v>
      </c>
      <c r="D4">
        <v>21</v>
      </c>
      <c r="E4" s="4">
        <f>4/20*4/19</f>
        <v>4.2105263157894736E-2</v>
      </c>
      <c r="F4" s="5">
        <f t="shared" ref="F4:F8" si="0">E4/$G$3</f>
        <v>0.18181818181818182</v>
      </c>
    </row>
    <row r="5" spans="1:7" x14ac:dyDescent="0.2">
      <c r="A5" s="6" t="s">
        <v>78</v>
      </c>
      <c r="B5">
        <v>10</v>
      </c>
      <c r="C5">
        <v>11</v>
      </c>
      <c r="D5">
        <v>21</v>
      </c>
      <c r="E5" s="4">
        <f>4/20*4/19</f>
        <v>4.2105263157894736E-2</v>
      </c>
      <c r="F5" s="5">
        <f t="shared" si="0"/>
        <v>0.18181818181818182</v>
      </c>
    </row>
    <row r="6" spans="1:7" x14ac:dyDescent="0.2">
      <c r="A6" s="6" t="s">
        <v>78</v>
      </c>
      <c r="B6">
        <v>11</v>
      </c>
      <c r="C6">
        <v>9</v>
      </c>
      <c r="D6">
        <v>20</v>
      </c>
      <c r="E6" s="4">
        <f>4/20*4/19</f>
        <v>4.2105263157894736E-2</v>
      </c>
      <c r="F6" s="5">
        <f t="shared" si="0"/>
        <v>0.18181818181818182</v>
      </c>
    </row>
    <row r="7" spans="1:7" x14ac:dyDescent="0.2">
      <c r="A7" s="6" t="s">
        <v>78</v>
      </c>
      <c r="B7">
        <v>10</v>
      </c>
      <c r="C7">
        <v>10</v>
      </c>
      <c r="D7">
        <v>20</v>
      </c>
      <c r="E7" s="4">
        <f>4/20*3/19</f>
        <v>3.1578947368421061E-2</v>
      </c>
      <c r="F7" s="5">
        <f t="shared" si="0"/>
        <v>0.13636363636363641</v>
      </c>
    </row>
    <row r="8" spans="1:7" x14ac:dyDescent="0.2">
      <c r="A8" s="6" t="s">
        <v>78</v>
      </c>
      <c r="B8">
        <v>9</v>
      </c>
      <c r="C8">
        <v>11</v>
      </c>
      <c r="D8">
        <v>20</v>
      </c>
      <c r="E8" s="4">
        <f t="shared" ref="E8:E26" si="1">4/20*4/19</f>
        <v>4.2105263157894736E-2</v>
      </c>
      <c r="F8" s="5">
        <f t="shared" si="0"/>
        <v>0.18181818181818182</v>
      </c>
    </row>
    <row r="9" spans="1:7" x14ac:dyDescent="0.2">
      <c r="A9" s="6" t="s">
        <v>6</v>
      </c>
      <c r="B9" s="6">
        <v>11</v>
      </c>
      <c r="C9">
        <v>8</v>
      </c>
      <c r="D9">
        <v>19</v>
      </c>
      <c r="E9" s="4">
        <f t="shared" si="1"/>
        <v>4.2105263157894736E-2</v>
      </c>
      <c r="F9" s="5">
        <f>E9/$G$9</f>
        <v>0.25</v>
      </c>
      <c r="G9" s="4">
        <f>SUM(E9:E12)</f>
        <v>0.16842105263157894</v>
      </c>
    </row>
    <row r="10" spans="1:7" x14ac:dyDescent="0.2">
      <c r="A10" s="6" t="s">
        <v>6</v>
      </c>
      <c r="B10" s="6">
        <v>10</v>
      </c>
      <c r="C10">
        <v>9</v>
      </c>
      <c r="D10">
        <v>19</v>
      </c>
      <c r="E10" s="4">
        <f t="shared" si="1"/>
        <v>4.2105263157894736E-2</v>
      </c>
      <c r="F10" s="5">
        <f t="shared" ref="F10:F12" si="2">E10/$G$9</f>
        <v>0.25</v>
      </c>
    </row>
    <row r="11" spans="1:7" x14ac:dyDescent="0.2">
      <c r="A11" s="6" t="s">
        <v>6</v>
      </c>
      <c r="B11">
        <v>8</v>
      </c>
      <c r="C11" s="6">
        <v>11</v>
      </c>
      <c r="D11">
        <v>19</v>
      </c>
      <c r="E11" s="4">
        <f t="shared" si="1"/>
        <v>4.2105263157894736E-2</v>
      </c>
      <c r="F11" s="5">
        <f t="shared" si="2"/>
        <v>0.25</v>
      </c>
    </row>
    <row r="12" spans="1:7" x14ac:dyDescent="0.2">
      <c r="A12" s="6" t="s">
        <v>6</v>
      </c>
      <c r="B12">
        <v>9</v>
      </c>
      <c r="C12" s="6">
        <v>10</v>
      </c>
      <c r="D12">
        <v>19</v>
      </c>
      <c r="E12" s="4">
        <f t="shared" si="1"/>
        <v>4.2105263157894736E-2</v>
      </c>
      <c r="F12" s="5">
        <f t="shared" si="2"/>
        <v>0.25</v>
      </c>
    </row>
    <row r="13" spans="1:7" x14ac:dyDescent="0.2">
      <c r="A13" s="6" t="s">
        <v>53</v>
      </c>
      <c r="B13" s="6">
        <v>11</v>
      </c>
      <c r="C13">
        <v>7</v>
      </c>
      <c r="D13">
        <v>18</v>
      </c>
      <c r="E13" s="4">
        <f t="shared" si="1"/>
        <v>4.2105263157894736E-2</v>
      </c>
      <c r="F13" s="5">
        <f>E13/$G$13</f>
        <v>0.11428571428571427</v>
      </c>
      <c r="G13" s="4">
        <f>SUM(E13:E21)</f>
        <v>0.36842105263157898</v>
      </c>
    </row>
    <row r="14" spans="1:7" x14ac:dyDescent="0.2">
      <c r="A14" s="6" t="s">
        <v>53</v>
      </c>
      <c r="B14" s="6">
        <v>10</v>
      </c>
      <c r="C14">
        <v>8</v>
      </c>
      <c r="D14">
        <v>18</v>
      </c>
      <c r="E14" s="4">
        <f t="shared" si="1"/>
        <v>4.2105263157894736E-2</v>
      </c>
      <c r="F14" s="5">
        <f t="shared" ref="F14:F21" si="3">E14/$G$13</f>
        <v>0.11428571428571427</v>
      </c>
    </row>
    <row r="15" spans="1:7" x14ac:dyDescent="0.2">
      <c r="A15" s="6" t="s">
        <v>53</v>
      </c>
      <c r="B15" s="6">
        <v>9</v>
      </c>
      <c r="C15">
        <v>9</v>
      </c>
      <c r="D15">
        <v>18</v>
      </c>
      <c r="E15" s="4">
        <f>4/20*3/19</f>
        <v>3.1578947368421061E-2</v>
      </c>
      <c r="F15" s="5">
        <f t="shared" si="3"/>
        <v>8.5714285714285729E-2</v>
      </c>
    </row>
    <row r="16" spans="1:7" x14ac:dyDescent="0.2">
      <c r="A16" s="6" t="s">
        <v>53</v>
      </c>
      <c r="B16">
        <v>7</v>
      </c>
      <c r="C16" s="6">
        <v>11</v>
      </c>
      <c r="D16">
        <v>18</v>
      </c>
      <c r="E16" s="4">
        <f t="shared" si="1"/>
        <v>4.2105263157894736E-2</v>
      </c>
      <c r="F16" s="5">
        <f t="shared" si="3"/>
        <v>0.11428571428571427</v>
      </c>
    </row>
    <row r="17" spans="1:7" x14ac:dyDescent="0.2">
      <c r="A17" s="6" t="s">
        <v>53</v>
      </c>
      <c r="B17">
        <v>8</v>
      </c>
      <c r="C17" s="6">
        <v>10</v>
      </c>
      <c r="D17">
        <v>18</v>
      </c>
      <c r="E17" s="4">
        <f t="shared" si="1"/>
        <v>4.2105263157894736E-2</v>
      </c>
      <c r="F17" s="5">
        <f t="shared" si="3"/>
        <v>0.11428571428571427</v>
      </c>
    </row>
    <row r="18" spans="1:7" x14ac:dyDescent="0.2">
      <c r="A18" s="6" t="s">
        <v>53</v>
      </c>
      <c r="B18" s="6">
        <v>10</v>
      </c>
      <c r="C18">
        <v>7</v>
      </c>
      <c r="D18">
        <v>17</v>
      </c>
      <c r="E18" s="4">
        <f t="shared" si="1"/>
        <v>4.2105263157894736E-2</v>
      </c>
      <c r="F18" s="5">
        <f t="shared" si="3"/>
        <v>0.11428571428571427</v>
      </c>
      <c r="G18" s="4"/>
    </row>
    <row r="19" spans="1:7" x14ac:dyDescent="0.2">
      <c r="A19" s="6" t="s">
        <v>53</v>
      </c>
      <c r="B19" s="6">
        <v>9</v>
      </c>
      <c r="C19">
        <v>8</v>
      </c>
      <c r="D19">
        <v>17</v>
      </c>
      <c r="E19" s="4">
        <f t="shared" si="1"/>
        <v>4.2105263157894736E-2</v>
      </c>
      <c r="F19" s="5">
        <f t="shared" si="3"/>
        <v>0.11428571428571427</v>
      </c>
    </row>
    <row r="20" spans="1:7" x14ac:dyDescent="0.2">
      <c r="A20" s="6" t="s">
        <v>53</v>
      </c>
      <c r="B20" s="6">
        <v>8</v>
      </c>
      <c r="C20">
        <v>9</v>
      </c>
      <c r="D20">
        <v>17</v>
      </c>
      <c r="E20" s="4">
        <f t="shared" si="1"/>
        <v>4.2105263157894736E-2</v>
      </c>
      <c r="F20" s="5">
        <f t="shared" si="3"/>
        <v>0.11428571428571427</v>
      </c>
    </row>
    <row r="21" spans="1:7" x14ac:dyDescent="0.2">
      <c r="A21" s="6" t="s">
        <v>53</v>
      </c>
      <c r="B21" s="6">
        <v>7</v>
      </c>
      <c r="C21">
        <v>10</v>
      </c>
      <c r="D21">
        <v>17</v>
      </c>
      <c r="E21" s="4">
        <f t="shared" si="1"/>
        <v>4.2105263157894736E-2</v>
      </c>
      <c r="F21" s="5">
        <f t="shared" si="3"/>
        <v>0.11428571428571427</v>
      </c>
    </row>
    <row r="22" spans="1:7" x14ac:dyDescent="0.2">
      <c r="A22" s="6" t="s">
        <v>24</v>
      </c>
      <c r="B22" s="6">
        <v>9</v>
      </c>
      <c r="C22">
        <v>7</v>
      </c>
      <c r="D22">
        <v>16</v>
      </c>
      <c r="E22" s="4">
        <f t="shared" si="1"/>
        <v>4.2105263157894736E-2</v>
      </c>
      <c r="F22" s="5">
        <f>E22/$G$22</f>
        <v>0.18181818181818182</v>
      </c>
      <c r="G22" s="4">
        <f>SUM(E22:E27)</f>
        <v>0.23157894736842105</v>
      </c>
    </row>
    <row r="23" spans="1:7" x14ac:dyDescent="0.2">
      <c r="A23" s="6" t="s">
        <v>24</v>
      </c>
      <c r="B23" s="6">
        <v>8</v>
      </c>
      <c r="C23">
        <v>8</v>
      </c>
      <c r="D23">
        <v>16</v>
      </c>
      <c r="E23" s="4">
        <f>4/20*3/19</f>
        <v>3.1578947368421061E-2</v>
      </c>
      <c r="F23" s="5">
        <f t="shared" ref="F23:F27" si="4">E23/$G$22</f>
        <v>0.13636363636363641</v>
      </c>
    </row>
    <row r="24" spans="1:7" x14ac:dyDescent="0.2">
      <c r="A24" s="6" t="s">
        <v>24</v>
      </c>
      <c r="B24" s="6">
        <v>7</v>
      </c>
      <c r="C24">
        <v>9</v>
      </c>
      <c r="D24">
        <v>16</v>
      </c>
      <c r="E24" s="4">
        <f t="shared" si="1"/>
        <v>4.2105263157894736E-2</v>
      </c>
      <c r="F24" s="5">
        <f t="shared" si="4"/>
        <v>0.18181818181818182</v>
      </c>
    </row>
    <row r="25" spans="1:7" x14ac:dyDescent="0.2">
      <c r="A25" s="6" t="s">
        <v>24</v>
      </c>
      <c r="B25" s="6">
        <v>8</v>
      </c>
      <c r="C25">
        <v>7</v>
      </c>
      <c r="D25">
        <v>15</v>
      </c>
      <c r="E25" s="4">
        <f t="shared" si="1"/>
        <v>4.2105263157894736E-2</v>
      </c>
      <c r="F25" s="5">
        <f t="shared" si="4"/>
        <v>0.18181818181818182</v>
      </c>
    </row>
    <row r="26" spans="1:7" x14ac:dyDescent="0.2">
      <c r="A26" s="6" t="s">
        <v>24</v>
      </c>
      <c r="B26" s="6">
        <v>7</v>
      </c>
      <c r="C26">
        <v>8</v>
      </c>
      <c r="D26">
        <v>15</v>
      </c>
      <c r="E26" s="4">
        <f t="shared" si="1"/>
        <v>4.2105263157894736E-2</v>
      </c>
      <c r="F26" s="5">
        <f t="shared" si="4"/>
        <v>0.18181818181818182</v>
      </c>
    </row>
    <row r="27" spans="1:7" x14ac:dyDescent="0.2">
      <c r="A27" s="6" t="s">
        <v>24</v>
      </c>
      <c r="B27" s="6">
        <v>7</v>
      </c>
      <c r="C27">
        <v>7</v>
      </c>
      <c r="D27">
        <v>14</v>
      </c>
      <c r="E27" s="4">
        <f>4/20*3/19</f>
        <v>3.1578947368421061E-2</v>
      </c>
      <c r="F27" s="5">
        <f t="shared" si="4"/>
        <v>0.13636363636363641</v>
      </c>
    </row>
    <row r="28" spans="1:7" x14ac:dyDescent="0.2">
      <c r="F28" s="5"/>
    </row>
    <row r="29" spans="1:7" x14ac:dyDescent="0.2">
      <c r="F29" s="5"/>
      <c r="G29" s="4"/>
    </row>
    <row r="30" spans="1:7" x14ac:dyDescent="0.2">
      <c r="A30" s="6"/>
      <c r="B30" s="6"/>
      <c r="E30" s="4"/>
      <c r="F30" s="5"/>
    </row>
    <row r="31" spans="1:7" x14ac:dyDescent="0.2">
      <c r="F31" s="5"/>
    </row>
    <row r="32" spans="1:7" x14ac:dyDescent="0.2">
      <c r="F32" s="5"/>
    </row>
    <row r="33" spans="1:6" x14ac:dyDescent="0.2">
      <c r="A33" s="6"/>
      <c r="B33" s="6"/>
      <c r="E33" s="4"/>
      <c r="F33" s="5"/>
    </row>
    <row r="34" spans="1:6" x14ac:dyDescent="0.2">
      <c r="F34" s="5"/>
    </row>
    <row r="35" spans="1:6" x14ac:dyDescent="0.2">
      <c r="F35" s="5"/>
    </row>
    <row r="36" spans="1:6" x14ac:dyDescent="0.2">
      <c r="A36" s="6"/>
      <c r="B36" s="6"/>
      <c r="E36" s="4"/>
      <c r="F36" s="5"/>
    </row>
    <row r="37" spans="1:6" x14ac:dyDescent="0.2">
      <c r="A37" s="6"/>
      <c r="B37" s="6"/>
      <c r="E37" s="4"/>
      <c r="F37" s="5"/>
    </row>
    <row r="38" spans="1:6" x14ac:dyDescent="0.2">
      <c r="A38" s="6"/>
      <c r="B38" s="6"/>
      <c r="E38" s="4">
        <f>SUM(E3:E30)</f>
        <v>1.0000000000000004</v>
      </c>
      <c r="F38" s="5"/>
    </row>
  </sheetData>
  <pageMargins left="0.7" right="0.7" top="0.78740157499999996" bottom="0.78740157499999996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2DDC2B-4FCA-4EAF-A382-47DFCDC22626}">
  <dimension ref="A1:F26"/>
  <sheetViews>
    <sheetView workbookViewId="0">
      <selection activeCell="H28" sqref="H28"/>
    </sheetView>
  </sheetViews>
  <sheetFormatPr baseColWidth="10" defaultRowHeight="12.75" x14ac:dyDescent="0.2"/>
  <sheetData>
    <row r="1" spans="1:6" x14ac:dyDescent="0.2">
      <c r="A1" t="s">
        <v>95</v>
      </c>
      <c r="B1" t="s">
        <v>86</v>
      </c>
      <c r="C1" t="s">
        <v>87</v>
      </c>
      <c r="D1" t="s">
        <v>96</v>
      </c>
      <c r="E1" t="s">
        <v>97</v>
      </c>
      <c r="F1" t="s">
        <v>98</v>
      </c>
    </row>
    <row r="2" spans="1:6" x14ac:dyDescent="0.2">
      <c r="A2" t="s">
        <v>78</v>
      </c>
      <c r="B2">
        <v>11</v>
      </c>
      <c r="C2">
        <v>11</v>
      </c>
      <c r="D2">
        <v>22</v>
      </c>
      <c r="E2">
        <v>3.1578947368421061E-2</v>
      </c>
      <c r="F2">
        <v>0.13636363636363641</v>
      </c>
    </row>
    <row r="3" spans="1:6" x14ac:dyDescent="0.2">
      <c r="A3" t="s">
        <v>78</v>
      </c>
      <c r="B3">
        <v>11</v>
      </c>
      <c r="C3">
        <v>10</v>
      </c>
      <c r="D3">
        <v>21</v>
      </c>
      <c r="E3">
        <v>4.2105263157894736E-2</v>
      </c>
      <c r="F3">
        <v>0.18181818181818182</v>
      </c>
    </row>
    <row r="4" spans="1:6" x14ac:dyDescent="0.2">
      <c r="A4" t="s">
        <v>78</v>
      </c>
      <c r="B4">
        <v>10</v>
      </c>
      <c r="C4">
        <v>11</v>
      </c>
      <c r="D4">
        <v>21</v>
      </c>
      <c r="E4">
        <v>4.2105263157894736E-2</v>
      </c>
      <c r="F4">
        <v>0.18181818181818182</v>
      </c>
    </row>
    <row r="5" spans="1:6" x14ac:dyDescent="0.2">
      <c r="A5" t="s">
        <v>78</v>
      </c>
      <c r="B5">
        <v>11</v>
      </c>
      <c r="C5">
        <v>9</v>
      </c>
      <c r="D5">
        <v>20</v>
      </c>
      <c r="E5">
        <v>4.2105263157894736E-2</v>
      </c>
      <c r="F5">
        <v>0.18181818181818182</v>
      </c>
    </row>
    <row r="6" spans="1:6" x14ac:dyDescent="0.2">
      <c r="A6" t="s">
        <v>78</v>
      </c>
      <c r="B6">
        <v>10</v>
      </c>
      <c r="C6">
        <v>10</v>
      </c>
      <c r="D6">
        <v>20</v>
      </c>
      <c r="E6">
        <v>3.1578947368421061E-2</v>
      </c>
      <c r="F6">
        <v>0.13636363636363641</v>
      </c>
    </row>
    <row r="7" spans="1:6" x14ac:dyDescent="0.2">
      <c r="A7" t="s">
        <v>78</v>
      </c>
      <c r="B7">
        <v>9</v>
      </c>
      <c r="C7">
        <v>11</v>
      </c>
      <c r="D7">
        <v>20</v>
      </c>
      <c r="E7">
        <v>4.2105263157894736E-2</v>
      </c>
      <c r="F7">
        <v>0.18181818181818182</v>
      </c>
    </row>
    <row r="8" spans="1:6" x14ac:dyDescent="0.2">
      <c r="A8" t="s">
        <v>6</v>
      </c>
      <c r="B8">
        <v>11</v>
      </c>
      <c r="C8">
        <v>8</v>
      </c>
      <c r="D8">
        <v>19</v>
      </c>
      <c r="E8">
        <v>4.2105263157894736E-2</v>
      </c>
      <c r="F8">
        <v>0.25</v>
      </c>
    </row>
    <row r="9" spans="1:6" x14ac:dyDescent="0.2">
      <c r="A9" t="s">
        <v>6</v>
      </c>
      <c r="B9">
        <v>10</v>
      </c>
      <c r="C9">
        <v>9</v>
      </c>
      <c r="D9">
        <v>19</v>
      </c>
      <c r="E9">
        <v>4.2105263157894736E-2</v>
      </c>
      <c r="F9">
        <v>0.25</v>
      </c>
    </row>
    <row r="10" spans="1:6" x14ac:dyDescent="0.2">
      <c r="A10" t="s">
        <v>6</v>
      </c>
      <c r="B10">
        <v>8</v>
      </c>
      <c r="C10">
        <v>11</v>
      </c>
      <c r="D10">
        <v>19</v>
      </c>
      <c r="E10">
        <v>4.2105263157894736E-2</v>
      </c>
      <c r="F10">
        <v>0.25</v>
      </c>
    </row>
    <row r="11" spans="1:6" x14ac:dyDescent="0.2">
      <c r="A11" t="s">
        <v>6</v>
      </c>
      <c r="B11">
        <v>9</v>
      </c>
      <c r="C11">
        <v>10</v>
      </c>
      <c r="D11">
        <v>19</v>
      </c>
      <c r="E11">
        <v>4.2105263157894736E-2</v>
      </c>
      <c r="F11">
        <v>0.25</v>
      </c>
    </row>
    <row r="12" spans="1:6" x14ac:dyDescent="0.2">
      <c r="A12" t="s">
        <v>53</v>
      </c>
      <c r="B12">
        <v>11</v>
      </c>
      <c r="C12">
        <v>7</v>
      </c>
      <c r="D12">
        <v>18</v>
      </c>
      <c r="E12">
        <v>4.2105263157894736E-2</v>
      </c>
      <c r="F12">
        <v>0.11428571428571427</v>
      </c>
    </row>
    <row r="13" spans="1:6" x14ac:dyDescent="0.2">
      <c r="A13" t="s">
        <v>53</v>
      </c>
      <c r="B13">
        <v>10</v>
      </c>
      <c r="C13">
        <v>8</v>
      </c>
      <c r="D13">
        <v>18</v>
      </c>
      <c r="E13">
        <v>4.2105263157894736E-2</v>
      </c>
      <c r="F13">
        <v>0.11428571428571427</v>
      </c>
    </row>
    <row r="14" spans="1:6" x14ac:dyDescent="0.2">
      <c r="A14" t="s">
        <v>53</v>
      </c>
      <c r="B14">
        <v>9</v>
      </c>
      <c r="C14">
        <v>9</v>
      </c>
      <c r="D14">
        <v>18</v>
      </c>
      <c r="E14">
        <v>3.1578947368421061E-2</v>
      </c>
      <c r="F14">
        <v>8.5714285714285729E-2</v>
      </c>
    </row>
    <row r="15" spans="1:6" x14ac:dyDescent="0.2">
      <c r="A15" t="s">
        <v>53</v>
      </c>
      <c r="B15">
        <v>7</v>
      </c>
      <c r="C15">
        <v>11</v>
      </c>
      <c r="D15">
        <v>18</v>
      </c>
      <c r="E15">
        <v>4.2105263157894736E-2</v>
      </c>
      <c r="F15">
        <v>0.11428571428571427</v>
      </c>
    </row>
    <row r="16" spans="1:6" x14ac:dyDescent="0.2">
      <c r="A16" t="s">
        <v>53</v>
      </c>
      <c r="B16">
        <v>8</v>
      </c>
      <c r="C16">
        <v>10</v>
      </c>
      <c r="D16">
        <v>18</v>
      </c>
      <c r="E16">
        <v>4.2105263157894736E-2</v>
      </c>
      <c r="F16">
        <v>0.11428571428571427</v>
      </c>
    </row>
    <row r="17" spans="1:6" x14ac:dyDescent="0.2">
      <c r="A17" t="s">
        <v>53</v>
      </c>
      <c r="B17">
        <v>10</v>
      </c>
      <c r="C17">
        <v>7</v>
      </c>
      <c r="D17">
        <v>17</v>
      </c>
      <c r="E17">
        <v>4.2105263157894736E-2</v>
      </c>
      <c r="F17">
        <v>0.11428571428571427</v>
      </c>
    </row>
    <row r="18" spans="1:6" x14ac:dyDescent="0.2">
      <c r="A18" t="s">
        <v>53</v>
      </c>
      <c r="B18">
        <v>9</v>
      </c>
      <c r="C18">
        <v>8</v>
      </c>
      <c r="D18">
        <v>17</v>
      </c>
      <c r="E18">
        <v>4.2105263157894736E-2</v>
      </c>
      <c r="F18">
        <v>0.11428571428571427</v>
      </c>
    </row>
    <row r="19" spans="1:6" x14ac:dyDescent="0.2">
      <c r="A19" t="s">
        <v>53</v>
      </c>
      <c r="B19">
        <v>8</v>
      </c>
      <c r="C19">
        <v>9</v>
      </c>
      <c r="D19">
        <v>17</v>
      </c>
      <c r="E19">
        <v>4.2105263157894736E-2</v>
      </c>
      <c r="F19">
        <v>0.11428571428571427</v>
      </c>
    </row>
    <row r="20" spans="1:6" x14ac:dyDescent="0.2">
      <c r="A20" t="s">
        <v>53</v>
      </c>
      <c r="B20">
        <v>7</v>
      </c>
      <c r="C20">
        <v>10</v>
      </c>
      <c r="D20">
        <v>17</v>
      </c>
      <c r="E20">
        <v>4.2105263157894736E-2</v>
      </c>
      <c r="F20">
        <v>0.11428571428571427</v>
      </c>
    </row>
    <row r="21" spans="1:6" x14ac:dyDescent="0.2">
      <c r="A21" t="s">
        <v>24</v>
      </c>
      <c r="B21">
        <v>9</v>
      </c>
      <c r="C21">
        <v>7</v>
      </c>
      <c r="D21">
        <v>16</v>
      </c>
      <c r="E21">
        <v>4.2105263157894736E-2</v>
      </c>
      <c r="F21">
        <v>0.18181818181818182</v>
      </c>
    </row>
    <row r="22" spans="1:6" x14ac:dyDescent="0.2">
      <c r="A22" t="s">
        <v>24</v>
      </c>
      <c r="B22">
        <v>8</v>
      </c>
      <c r="C22">
        <v>8</v>
      </c>
      <c r="D22">
        <v>16</v>
      </c>
      <c r="E22">
        <v>3.1578947368421061E-2</v>
      </c>
      <c r="F22">
        <v>0.13636363636363641</v>
      </c>
    </row>
    <row r="23" spans="1:6" x14ac:dyDescent="0.2">
      <c r="A23" t="s">
        <v>24</v>
      </c>
      <c r="B23">
        <v>7</v>
      </c>
      <c r="C23">
        <v>9</v>
      </c>
      <c r="D23">
        <v>16</v>
      </c>
      <c r="E23">
        <v>4.2105263157894736E-2</v>
      </c>
      <c r="F23">
        <v>0.18181818181818182</v>
      </c>
    </row>
    <row r="24" spans="1:6" x14ac:dyDescent="0.2">
      <c r="A24" t="s">
        <v>24</v>
      </c>
      <c r="B24">
        <v>8</v>
      </c>
      <c r="C24">
        <v>7</v>
      </c>
      <c r="D24">
        <v>15</v>
      </c>
      <c r="E24">
        <v>4.2105263157894736E-2</v>
      </c>
      <c r="F24">
        <v>0.18181818181818182</v>
      </c>
    </row>
    <row r="25" spans="1:6" x14ac:dyDescent="0.2">
      <c r="A25" t="s">
        <v>24</v>
      </c>
      <c r="B25">
        <v>7</v>
      </c>
      <c r="C25">
        <v>8</v>
      </c>
      <c r="D25">
        <v>15</v>
      </c>
      <c r="E25">
        <v>4.2105263157894736E-2</v>
      </c>
      <c r="F25">
        <v>0.18181818181818182</v>
      </c>
    </row>
    <row r="26" spans="1:6" x14ac:dyDescent="0.2">
      <c r="A26" t="s">
        <v>24</v>
      </c>
      <c r="B26">
        <v>7</v>
      </c>
      <c r="C26">
        <v>7</v>
      </c>
      <c r="D26">
        <v>14</v>
      </c>
      <c r="E26">
        <v>3.1578947368421061E-2</v>
      </c>
      <c r="F26">
        <v>0.13636363636363641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7</vt:i4>
      </vt:variant>
    </vt:vector>
  </HeadingPairs>
  <TitlesOfParts>
    <vt:vector size="7" baseType="lpstr">
      <vt:lpstr>Var 3 3K, bluff = Sieg, SP1=SP2</vt:lpstr>
      <vt:lpstr>Tabelle1</vt:lpstr>
      <vt:lpstr>Tabelle2</vt:lpstr>
      <vt:lpstr>Tabelle3</vt:lpstr>
      <vt:lpstr>Tabelle4</vt:lpstr>
      <vt:lpstr>Tabelle5</vt:lpstr>
      <vt:lpstr>Tabelle6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Ludwig Schmauder</dc:creator>
  <cp:lastModifiedBy>Ludwig Schmauder</cp:lastModifiedBy>
  <dcterms:created xsi:type="dcterms:W3CDTF">2025-09-02T09:51:38Z</dcterms:created>
  <dcterms:modified xsi:type="dcterms:W3CDTF">2025-10-04T08:38:31Z</dcterms:modified>
</cp:coreProperties>
</file>