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rianto\OneDrive - ETH Zürich\PhD Degree 2019-2022\ETH Semester 4\Courses Raka HS Fall 2020\MITx_Analytics Edge_2020-Raka\RPubs_MITxWeek8\"/>
    </mc:Choice>
  </mc:AlternateContent>
  <xr:revisionPtr revIDLastSave="1514" documentId="11_572779E3B2B0596E46A1BDFA67422D1BD357721D" xr6:coauthVersionLast="45" xr6:coauthVersionMax="45" xr10:uidLastSave="{238C3217-8D9B-4440-B40B-72EFA9AB4EC5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solver_adj" localSheetId="0" hidden="1">Sheet1!$G$7:$G$13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Sheet1!$G$15</definedName>
    <definedName name="solver_lhs2" localSheetId="0" hidden="1">Sheet1!$G$7:$G$13</definedName>
    <definedName name="solver_lhs3" localSheetId="0" hidden="1">Sheet1!$G$6:$G$13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Sheet1!$J$15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10000</definedName>
    <definedName name="solver_rhs2" localSheetId="0" hidden="1">75</definedName>
    <definedName name="solver_rhs3" localSheetId="0" hidden="1">75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10000</definedName>
    <definedName name="solver_ver" localSheetId="0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" l="1"/>
  <c r="J15" i="1" a="1"/>
  <c r="J1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G15" i="1"/>
  <c r="C17" i="1"/>
  <c r="C18" i="1"/>
  <c r="C19" i="1"/>
  <c r="C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<sst xmlns="http://schemas.openxmlformats.org/spreadsheetml/2006/main" count="29" uniqueCount="27">
  <si>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</si>
  <si>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</si>
  <si>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</si>
  <si>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</si>
  <si>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</si>
  <si>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</si>
  <si>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</si>
  <si>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</si>
  <si>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</si>
  <si>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</si>
  <si>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</si>
  <si>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</si>
  <si>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</si>
  <si>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</si>
  <si>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</si>
  <si>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</si>
  <si>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Intel stocks</t>
  </si>
  <si>
    <t>Sold shares</t>
  </si>
  <si>
    <t>Transaction</t>
  </si>
  <si>
    <t>Revenue total</t>
  </si>
  <si>
    <t>Cap gain tax</t>
  </si>
  <si>
    <t>Transaction cost</t>
  </si>
  <si>
    <t>Net</t>
  </si>
  <si>
    <t>Ans variables, nr shares</t>
  </si>
  <si>
    <t>Capital gains</t>
  </si>
  <si>
    <t>Objective</t>
  </si>
  <si>
    <t>Total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</si>
</sst>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16</xdr:row>
      <xdr:rowOff>86812</xdr:rowOff>
    </xdr:from>
    <xdr:to>
      <xdr:col>8</xdr:col>
      <xdr:colOff>578878</xdr:colOff>
      <xdr:row>28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88DE2A-D481-44EB-9073-965F59C15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3315787"/>
          <a:ext cx="6217678" cy="23992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B1" workbookViewId="0">
      <selection activeCell="J7" sqref="J7"/>
    </sheetView>
  </sheetViews>
  <sheetFormatPr defaultColWidth="26.375" defaultRowHeight="15.75" x14ac:dyDescent="0.25"/>
  <cols>
    <col min="1" max="1" width="10.5" style="3" customWidth="1"/>
    <col min="2" max="2" width="17" style="3" customWidth="1"/>
    <col min="3" max="3" width="20.625" style="3" customWidth="1"/>
    <col min="4" max="4" width="23.875" style="3" customWidth="1"/>
    <col min="5" max="5" width="13.125" style="3" customWidth="1"/>
    <col min="6" max="6" width="21.875" style="3" customWidth="1"/>
    <col min="7" max="16384" width="26.375" style="3"/>
  </cols>
  <sheetData>
    <row r="1" spans="1:11" x14ac:dyDescent="0.25">
      <c r="A1" s="1" t="s">
        <v>0</v>
      </c>
      <c r="B1" s="2"/>
      <c r="C1" s="2"/>
      <c r="D1" s="2"/>
      <c r="E1" s="2"/>
      <c r="F1" s="2"/>
    </row>
    <row r="2" spans="1:11" x14ac:dyDescent="0.25">
      <c r="A2" s="2"/>
      <c r="B2" s="2"/>
      <c r="C2" s="2"/>
      <c r="D2" s="2"/>
      <c r="E2" s="2"/>
      <c r="F2" s="2"/>
    </row>
    <row r="3" spans="1:11" x14ac:dyDescent="0.25">
      <c r="A3" s="1" t="s">
        <v>1</v>
      </c>
      <c r="B3" s="2"/>
      <c r="C3" s="2"/>
      <c r="D3" s="2"/>
      <c r="E3" s="2"/>
      <c r="F3" s="2"/>
    </row>
    <row r="4" spans="1:11" ht="16.5" thickBot="1" x14ac:dyDescent="0.3">
      <c r="A4" s="2"/>
      <c r="B4" s="2"/>
      <c r="C4" s="2"/>
      <c r="D4" s="2"/>
      <c r="E4" s="2"/>
      <c r="F4" s="2"/>
    </row>
    <row r="5" spans="1:11" ht="16.5" thickBot="1" x14ac:dyDescent="0.3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G5" s="20" t="s">
        <v>23</v>
      </c>
      <c r="H5" s="19" t="s">
        <v>26</v>
      </c>
      <c r="I5" s="19" t="s">
        <v>24</v>
      </c>
      <c r="J5" s="19" t="s">
        <v>18</v>
      </c>
      <c r="K5" s="19" t="s">
        <v>22</v>
      </c>
    </row>
    <row r="6" spans="1:11" x14ac:dyDescent="0.25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  <c r="G6" s="21">
        <v>100</v>
      </c>
      <c r="H6" s="3">
        <f>G6*E6</f>
        <v>3180</v>
      </c>
      <c r="I6" s="3">
        <f>0.3*(E6-D6)*G6</f>
        <v>483.6</v>
      </c>
      <c r="J6" s="3">
        <f>0.01*G6*E6</f>
        <v>31.8</v>
      </c>
      <c r="K6" s="3">
        <f>H6-I6-J6</f>
        <v>2664.6</v>
      </c>
    </row>
    <row r="7" spans="1:11" x14ac:dyDescent="0.25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  <c r="G7" s="21">
        <v>75</v>
      </c>
      <c r="H7" s="3">
        <f t="shared" ref="H7:H13" si="0">G7*E7</f>
        <v>1821</v>
      </c>
      <c r="I7" s="3">
        <f>0.3*(E7-D7)*G7</f>
        <v>49.05</v>
      </c>
      <c r="J7" s="3">
        <f>0.01*G7*E7</f>
        <v>18.21</v>
      </c>
      <c r="K7" s="3">
        <f t="shared" ref="K7:K13" si="1">H7-I7-J7</f>
        <v>1753.74</v>
      </c>
    </row>
    <row r="8" spans="1:11" x14ac:dyDescent="0.25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  <c r="G8" s="21">
        <v>75</v>
      </c>
      <c r="H8" s="3">
        <f t="shared" si="0"/>
        <v>2437.5</v>
      </c>
      <c r="I8" s="3">
        <f>0.3*(E8-D8)*G8</f>
        <v>47.474999999999987</v>
      </c>
      <c r="J8" s="3">
        <f>0.01*G8*E8</f>
        <v>24.375</v>
      </c>
      <c r="K8" s="3">
        <f t="shared" si="1"/>
        <v>2365.65</v>
      </c>
    </row>
    <row r="9" spans="1:11" x14ac:dyDescent="0.25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  <c r="G9" s="21">
        <v>0</v>
      </c>
      <c r="H9" s="3">
        <f t="shared" si="0"/>
        <v>0</v>
      </c>
      <c r="I9" s="3">
        <f>0.3*(E9-D9)*G9</f>
        <v>0</v>
      </c>
      <c r="J9" s="3">
        <f>0.01*G9*E9</f>
        <v>0</v>
      </c>
      <c r="K9" s="3">
        <f t="shared" si="1"/>
        <v>0</v>
      </c>
    </row>
    <row r="10" spans="1:11" x14ac:dyDescent="0.25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  <c r="G10" s="21">
        <v>0</v>
      </c>
      <c r="H10" s="3">
        <f t="shared" si="0"/>
        <v>0</v>
      </c>
      <c r="I10" s="3">
        <f>0.3*(E10-D10)*G10</f>
        <v>0</v>
      </c>
      <c r="J10" s="3">
        <f>0.01*G10*E10</f>
        <v>0</v>
      </c>
      <c r="K10" s="3">
        <f t="shared" si="1"/>
        <v>0</v>
      </c>
    </row>
    <row r="11" spans="1:11" x14ac:dyDescent="0.25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  <c r="G11" s="21">
        <v>0</v>
      </c>
      <c r="H11" s="3">
        <f t="shared" si="0"/>
        <v>0</v>
      </c>
      <c r="I11" s="3">
        <f>0.3*(E11-D11)*G11</f>
        <v>0</v>
      </c>
      <c r="J11" s="3">
        <f>0.01*G11*E11</f>
        <v>0</v>
      </c>
      <c r="K11" s="3">
        <f t="shared" si="1"/>
        <v>0</v>
      </c>
    </row>
    <row r="12" spans="1:11" x14ac:dyDescent="0.25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  <c r="G12" s="21">
        <v>75</v>
      </c>
      <c r="H12" s="3">
        <f t="shared" si="0"/>
        <v>1775.2500000000002</v>
      </c>
      <c r="I12" s="3">
        <f>0.3*(E12-D12)*G12</f>
        <v>25.425000000000058</v>
      </c>
      <c r="J12" s="3">
        <f>0.01*G12*E12</f>
        <v>17.752500000000001</v>
      </c>
      <c r="K12" s="3">
        <f t="shared" si="1"/>
        <v>1732.0725000000002</v>
      </c>
    </row>
    <row r="13" spans="1:11" ht="16.5" thickBot="1" x14ac:dyDescent="0.3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  <c r="G13" s="21">
        <v>54.350115187540396</v>
      </c>
      <c r="H13" s="3">
        <f t="shared" si="0"/>
        <v>1563.6528139455372</v>
      </c>
      <c r="I13" s="3">
        <f>0.3*(E13-D13)*G13</f>
        <v>64.078785806110119</v>
      </c>
      <c r="J13" s="3">
        <f>0.01*G13*E13</f>
        <v>15.63652813945537</v>
      </c>
      <c r="K13" s="3">
        <f t="shared" si="1"/>
        <v>1483.9374999999718</v>
      </c>
    </row>
    <row r="14" spans="1:11" x14ac:dyDescent="0.25">
      <c r="G14" s="3">
        <f>SUM(G6:G13)</f>
        <v>379.35011518754038</v>
      </c>
    </row>
    <row r="15" spans="1:11" x14ac:dyDescent="0.25">
      <c r="A15" s="18">
        <v>1.4</v>
      </c>
      <c r="B15" s="17" t="s">
        <v>16</v>
      </c>
      <c r="F15" s="3" t="s">
        <v>25</v>
      </c>
      <c r="G15" s="3">
        <f>SUM(K6:K13)</f>
        <v>9999.9999999999709</v>
      </c>
      <c r="I15" s="3" t="s">
        <v>25</v>
      </c>
      <c r="J15" s="3" cm="1">
        <f t="array" ref="J15">SUMPRODUCT((150-G6:G13),F6:F13)</f>
        <v>26507.525353162469</v>
      </c>
    </row>
    <row r="16" spans="1:11" x14ac:dyDescent="0.25">
      <c r="B16" s="17" t="s">
        <v>17</v>
      </c>
      <c r="C16" s="18">
        <v>50</v>
      </c>
    </row>
    <row r="17" spans="2:4" x14ac:dyDescent="0.25">
      <c r="B17" s="17" t="s">
        <v>19</v>
      </c>
      <c r="C17" s="3">
        <f>C16*E12</f>
        <v>1183.5</v>
      </c>
    </row>
    <row r="18" spans="2:4" x14ac:dyDescent="0.25">
      <c r="B18" s="17" t="s">
        <v>20</v>
      </c>
      <c r="C18" s="3">
        <f>0.3*(E12-D12)*C16</f>
        <v>16.950000000000038</v>
      </c>
    </row>
    <row r="19" spans="2:4" x14ac:dyDescent="0.25">
      <c r="B19" s="17" t="s">
        <v>21</v>
      </c>
      <c r="C19" s="3">
        <f>0.01*C17</f>
        <v>11.835000000000001</v>
      </c>
    </row>
    <row r="20" spans="2:4" x14ac:dyDescent="0.25">
      <c r="B20" s="17" t="s">
        <v>22</v>
      </c>
      <c r="C20" s="3">
        <f>C17-C18-C19</f>
        <v>1154.7149999999999</v>
      </c>
    </row>
    <row r="22" spans="2:4" x14ac:dyDescent="0.25">
      <c r="B22" s="17"/>
    </row>
    <row r="23" spans="2:4" x14ac:dyDescent="0.25">
      <c r="B23" s="17"/>
    </row>
    <row r="25" spans="2:4" x14ac:dyDescent="0.25">
      <c r="B25" s="17"/>
    </row>
    <row r="26" spans="2:4" x14ac:dyDescent="0.25">
      <c r="B26" s="3">
        <v>0</v>
      </c>
      <c r="D26" s="3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Lugas Raka Adrianto</cp:lastModifiedBy>
  <dcterms:created xsi:type="dcterms:W3CDTF">2014-01-19T04:00:32Z</dcterms:created>
  <dcterms:modified xsi:type="dcterms:W3CDTF">2020-11-11T14:22:22Z</dcterms:modified>
</cp:coreProperties>
</file>