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ka\OneDrive - ETH Zurich\PhD Degree 2019-2022\ETH Semester 4\Courses Raka HS Fall 2020\MITx_Analytics Edge_2020-Raka\RPubs_MITxWeek8\"/>
    </mc:Choice>
  </mc:AlternateContent>
  <xr:revisionPtr revIDLastSave="740" documentId="11_F25DC773A252ABDACC1048C6A9DC6D105ADE58F0" xr6:coauthVersionLast="45" xr6:coauthVersionMax="45" xr10:uidLastSave="{286F910D-BF93-41B9-BEBE-C14B48728536}"/>
  <bookViews>
    <workbookView xWindow="-120" yWindow="-120" windowWidth="29040" windowHeight="15840" activeTab="1" xr2:uid="{00000000-000D-0000-FFFF-FFFF00000000}"/>
  </bookViews>
  <sheets>
    <sheet name="Orig1" sheetId="1" r:id="rId1"/>
    <sheet name="Model2" sheetId="2" r:id="rId2"/>
  </sheets>
  <definedNames>
    <definedName name="solver_adj" localSheetId="1" hidden="1">Model2!$B$22:$D$24</definedName>
    <definedName name="solver_adj" localSheetId="0" hidden="1">Orig1!$B$22:$D$24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Model2!$B$28:$B$31</definedName>
    <definedName name="solver_lhs1" localSheetId="0" hidden="1">Orig1!$B$28:$B$31</definedName>
    <definedName name="solver_lhs2" localSheetId="1" hidden="1">Model2!$B$32:$B$34</definedName>
    <definedName name="solver_lhs2" localSheetId="0" hidden="1">Orig1!$B$32:$B$34</definedName>
    <definedName name="solver_lhs3" localSheetId="1" hidden="1">Model2!$B$35:$B$37</definedName>
    <definedName name="solver_lhs3" localSheetId="0" hidden="1">Orig1!$B$35:$B$37</definedName>
    <definedName name="solver_lhs4" localSheetId="1" hidden="1">Model2!$B$38:$B$40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Model2!$C$19</definedName>
    <definedName name="solver_opt" localSheetId="0" hidden="1">Orig1!$C$19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1" hidden="1">2</definedName>
    <definedName name="solver_rhs1" localSheetId="1" hidden="1">Model2!$D$28:$D$31</definedName>
    <definedName name="solver_rhs1" localSheetId="0" hidden="1">Orig1!$D$28:$D$31</definedName>
    <definedName name="solver_rhs2" localSheetId="1" hidden="1">Model2!$D$32:$D$34</definedName>
    <definedName name="solver_rhs2" localSheetId="0" hidden="1">Orig1!$D$32:$D$34</definedName>
    <definedName name="solver_rhs3" localSheetId="1" hidden="1">Model2!$D$35:$D$37</definedName>
    <definedName name="solver_rhs3" localSheetId="0" hidden="1">Orig1!$D$35:$D$37</definedName>
    <definedName name="solver_rhs4" localSheetId="1" hidden="1">Model2!$D$38:$D$40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" i="2" l="1"/>
  <c r="B39" i="2"/>
  <c r="B38" i="2"/>
  <c r="D37" i="2"/>
  <c r="B37" i="2"/>
  <c r="D36" i="2"/>
  <c r="B36" i="2"/>
  <c r="D35" i="2"/>
  <c r="B35" i="2"/>
  <c r="D34" i="2"/>
  <c r="B34" i="2"/>
  <c r="D33" i="2"/>
  <c r="B33" i="2"/>
  <c r="D32" i="2"/>
  <c r="B32" i="2"/>
  <c r="B31" i="2"/>
  <c r="B30" i="2"/>
  <c r="B29" i="2"/>
  <c r="B28" i="2"/>
  <c r="D25" i="2"/>
  <c r="C25" i="2"/>
  <c r="B25" i="2"/>
  <c r="C19" i="2"/>
  <c r="C25" i="1"/>
  <c r="D25" i="1"/>
  <c r="B25" i="1"/>
  <c r="B31" i="1"/>
  <c r="B29" i="1"/>
  <c r="B30" i="1"/>
  <c r="B28" i="1"/>
  <c r="D37" i="1"/>
  <c r="D36" i="1"/>
  <c r="D35" i="1"/>
  <c r="D33" i="1"/>
  <c r="D32" i="1" l="1"/>
  <c r="B32" i="1"/>
  <c r="B35" i="1"/>
  <c r="C19" i="1" l="1"/>
  <c r="B37" i="1"/>
  <c r="B36" i="1"/>
  <c r="B34" i="1"/>
  <c r="D34" i="1"/>
  <c r="B33" i="1"/>
</calcChain>
</file>

<file path=xl/sharedStrings.xml><?xml version="1.0" encoding="utf-8"?>
<sst xmlns="http://schemas.openxmlformats.org/spreadsheetml/2006/main" count="120" uniqueCount="44">
  <si>
    <t>Product or Oil</t>
  </si>
  <si>
    <t>Octane Rating</t>
  </si>
  <si>
    <t>Iron Content</t>
  </si>
  <si>
    <t>Super Gasoline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</si>
  <si>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</si>
  <si>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</si>
  <si>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</si>
  <si>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</si>
  <si>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</si>
  <si>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</si>
  <si>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</si>
  <si>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</si>
  <si>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Crude 2</t>
  </si>
  <si>
    <t>Crude 3</t>
  </si>
  <si>
    <t>Product</t>
  </si>
  <si>
    <t>Oil</t>
  </si>
  <si>
    <t>Sales Price per barrel</t>
  </si>
  <si>
    <t>Purchase Price per barrel</t>
  </si>
  <si>
    <t>Objective</t>
  </si>
  <si>
    <t>Maximize profit</t>
  </si>
  <si>
    <t>Crude1</t>
  </si>
  <si>
    <t>Crude2</t>
  </si>
  <si>
    <t>Crude3</t>
  </si>
  <si>
    <t>Total Crude</t>
  </si>
  <si>
    <t>&lt;=</t>
  </si>
  <si>
    <t>ANS</t>
  </si>
  <si>
    <t>Constraints (10)</t>
  </si>
  <si>
    <t>Variables (9)</t>
  </si>
  <si>
    <t>Supergas Octane</t>
  </si>
  <si>
    <t>RegGas Octane</t>
  </si>
  <si>
    <t>Diesel Octane</t>
  </si>
  <si>
    <t>Supergas Lead</t>
  </si>
  <si>
    <t>RegGas Lead</t>
  </si>
  <si>
    <t>Diesel Lead</t>
  </si>
  <si>
    <t>&gt;=</t>
  </si>
  <si>
    <t>Sum Crude 1</t>
  </si>
  <si>
    <t>Sum Crude 2</t>
  </si>
  <si>
    <t>Sum Crude 3</t>
  </si>
  <si>
    <t>ANS TOTAL</t>
  </si>
  <si>
    <t>Super gas demand</t>
  </si>
  <si>
    <t>Reg gas demand</t>
  </si>
  <si>
    <t>Diesel demand</t>
  </si>
  <si>
    <t>=</t>
  </si>
  <si>
    <r>
      <t xml:space="preserve">Constraints (10) + </t>
    </r>
    <r>
      <rPr>
        <sz val="11"/>
        <color rgb="FFFF0000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</si>
</sst>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" fillId="2" borderId="0" xfId="1"/>
    <xf numFmtId="0" fontId="3" fillId="0" borderId="0" xfId="0" applyFont="1"/>
    <xf numFmtId="0" fontId="0" fillId="4" borderId="0" xfId="0" applyFill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F26" sqref="F26"/>
    </sheetView>
  </sheetViews>
  <sheetFormatPr defaultRowHeight="15" x14ac:dyDescent="0.25"/>
  <cols>
    <col min="1" max="1" width="21.7109375" customWidth="1"/>
    <col min="2" max="2" width="23.140625" customWidth="1"/>
    <col min="3" max="3" width="21.28515625" customWidth="1"/>
    <col min="4" max="4" width="12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>
        <v>12</v>
      </c>
      <c r="C5" s="2">
        <v>0.5</v>
      </c>
    </row>
    <row r="6" spans="1:3" x14ac:dyDescent="0.25">
      <c r="A6" s="2" t="s">
        <v>12</v>
      </c>
      <c r="B6" s="2">
        <v>6</v>
      </c>
      <c r="C6" s="2">
        <v>2</v>
      </c>
    </row>
    <row r="7" spans="1:3" x14ac:dyDescent="0.25">
      <c r="A7" s="2" t="s">
        <v>13</v>
      </c>
      <c r="B7" s="2">
        <v>8</v>
      </c>
      <c r="C7" s="2">
        <v>3</v>
      </c>
    </row>
    <row r="9" spans="1:3" x14ac:dyDescent="0.25">
      <c r="A9" s="1" t="s">
        <v>14</v>
      </c>
      <c r="B9" s="1" t="s">
        <v>16</v>
      </c>
    </row>
    <row r="10" spans="1:3" x14ac:dyDescent="0.25">
      <c r="A10" s="2" t="s">
        <v>3</v>
      </c>
      <c r="B10" s="2">
        <v>70</v>
      </c>
    </row>
    <row r="11" spans="1:3" x14ac:dyDescent="0.25">
      <c r="A11" s="2" t="s">
        <v>6</v>
      </c>
      <c r="B11" s="2">
        <v>60</v>
      </c>
    </row>
    <row r="12" spans="1:3" x14ac:dyDescent="0.25">
      <c r="A12" s="2" t="s">
        <v>9</v>
      </c>
      <c r="B12" s="2">
        <v>50</v>
      </c>
    </row>
    <row r="14" spans="1:3" ht="30" x14ac:dyDescent="0.25">
      <c r="A14" s="1" t="s">
        <v>15</v>
      </c>
      <c r="B14" s="1" t="s">
        <v>17</v>
      </c>
    </row>
    <row r="15" spans="1:3" x14ac:dyDescent="0.25">
      <c r="A15" s="2" t="s">
        <v>11</v>
      </c>
      <c r="B15" s="2">
        <v>45</v>
      </c>
    </row>
    <row r="16" spans="1:3" x14ac:dyDescent="0.25">
      <c r="A16" s="2" t="s">
        <v>12</v>
      </c>
      <c r="B16" s="2">
        <v>35</v>
      </c>
    </row>
    <row r="17" spans="1:4" x14ac:dyDescent="0.25">
      <c r="A17" s="2" t="s">
        <v>13</v>
      </c>
      <c r="B17" s="2">
        <v>25</v>
      </c>
    </row>
    <row r="19" spans="1:4" x14ac:dyDescent="0.25">
      <c r="A19" s="3" t="s">
        <v>18</v>
      </c>
      <c r="B19" t="s">
        <v>19</v>
      </c>
      <c r="C19" s="6">
        <f>B10*SUM(B22:B24)-SUMPRODUCT(B22:B24,B15:B17)+B11*SUM(C22:C24)-SUMPRODUCT(C22:C24,B15:B17)+B12*SUM(D22:D24)-SUMPRODUCT(D22:D24,B15:B17)</f>
        <v>375000.00000000006</v>
      </c>
      <c r="D19" s="7" t="s">
        <v>25</v>
      </c>
    </row>
    <row r="21" spans="1:4" x14ac:dyDescent="0.25">
      <c r="A21" s="3" t="s">
        <v>27</v>
      </c>
      <c r="B21" t="s">
        <v>3</v>
      </c>
      <c r="C21" t="s">
        <v>6</v>
      </c>
      <c r="D21" t="s">
        <v>9</v>
      </c>
    </row>
    <row r="22" spans="1:4" x14ac:dyDescent="0.25">
      <c r="A22" s="4" t="s">
        <v>20</v>
      </c>
      <c r="B22" s="4">
        <v>2666.666666666667</v>
      </c>
      <c r="C22" s="4">
        <v>2333.333333333333</v>
      </c>
      <c r="D22" s="4">
        <v>0</v>
      </c>
    </row>
    <row r="23" spans="1:4" x14ac:dyDescent="0.25">
      <c r="A23" s="5" t="s">
        <v>21</v>
      </c>
      <c r="B23" s="4">
        <v>333.33333333333348</v>
      </c>
      <c r="C23" s="4">
        <v>4666.6666666666661</v>
      </c>
      <c r="D23" s="4">
        <v>0</v>
      </c>
    </row>
    <row r="24" spans="1:4" x14ac:dyDescent="0.25">
      <c r="A24" s="4" t="s">
        <v>22</v>
      </c>
      <c r="B24" s="4">
        <v>500</v>
      </c>
      <c r="C24" s="4">
        <v>3500</v>
      </c>
      <c r="D24" s="4">
        <v>0</v>
      </c>
    </row>
    <row r="25" spans="1:4" x14ac:dyDescent="0.25">
      <c r="A25" s="8" t="s">
        <v>38</v>
      </c>
      <c r="B25" s="8">
        <f>SUM(B22:B24)</f>
        <v>3500.0000000000005</v>
      </c>
      <c r="C25" s="8">
        <f t="shared" ref="C25:D25" si="0">SUM(C22:C24)</f>
        <v>10500</v>
      </c>
      <c r="D25" s="8">
        <f t="shared" si="0"/>
        <v>0</v>
      </c>
    </row>
    <row r="27" spans="1:4" x14ac:dyDescent="0.25">
      <c r="A27" t="s">
        <v>26</v>
      </c>
    </row>
    <row r="28" spans="1:4" x14ac:dyDescent="0.25">
      <c r="A28" t="s">
        <v>35</v>
      </c>
      <c r="B28">
        <f>SUM(B22:D22)</f>
        <v>5000</v>
      </c>
      <c r="C28" t="s">
        <v>24</v>
      </c>
      <c r="D28">
        <v>5000</v>
      </c>
    </row>
    <row r="29" spans="1:4" x14ac:dyDescent="0.25">
      <c r="A29" t="s">
        <v>36</v>
      </c>
      <c r="B29">
        <f t="shared" ref="B29:B30" si="1">SUM(B23:D23)</f>
        <v>5000</v>
      </c>
      <c r="C29" t="s">
        <v>24</v>
      </c>
      <c r="D29">
        <v>5000</v>
      </c>
    </row>
    <row r="30" spans="1:4" x14ac:dyDescent="0.25">
      <c r="A30" t="s">
        <v>37</v>
      </c>
      <c r="B30">
        <f t="shared" si="1"/>
        <v>4000</v>
      </c>
      <c r="C30" t="s">
        <v>24</v>
      </c>
      <c r="D30">
        <v>5000</v>
      </c>
    </row>
    <row r="31" spans="1:4" x14ac:dyDescent="0.25">
      <c r="A31" t="s">
        <v>23</v>
      </c>
      <c r="B31">
        <f>SUM(B22:D24)</f>
        <v>14000</v>
      </c>
      <c r="C31" t="s">
        <v>24</v>
      </c>
      <c r="D31">
        <v>14000</v>
      </c>
    </row>
    <row r="32" spans="1:4" x14ac:dyDescent="0.25">
      <c r="A32" t="s">
        <v>28</v>
      </c>
      <c r="B32">
        <f>SUMPRODUCT(B22:B24,B5:B7)</f>
        <v>38000.000000000007</v>
      </c>
      <c r="C32" t="s">
        <v>34</v>
      </c>
      <c r="D32">
        <f>10*(SUM(B22:B24))</f>
        <v>35000.000000000007</v>
      </c>
    </row>
    <row r="33" spans="1:4" x14ac:dyDescent="0.25">
      <c r="A33" t="s">
        <v>29</v>
      </c>
      <c r="B33">
        <f>SUMPRODUCT(C22:C24,B5:B7)</f>
        <v>84000</v>
      </c>
      <c r="C33" t="s">
        <v>34</v>
      </c>
      <c r="D33">
        <f>8*(SUM(C22:C24))</f>
        <v>84000</v>
      </c>
    </row>
    <row r="34" spans="1:4" x14ac:dyDescent="0.25">
      <c r="A34" t="s">
        <v>30</v>
      </c>
      <c r="B34">
        <f>SUMPRODUCT(D22:D24,B5:B7)</f>
        <v>0</v>
      </c>
      <c r="C34" t="s">
        <v>34</v>
      </c>
      <c r="D34">
        <f>6*(SUM(D22:D24))</f>
        <v>0</v>
      </c>
    </row>
    <row r="35" spans="1:4" x14ac:dyDescent="0.25">
      <c r="A35" t="s">
        <v>31</v>
      </c>
      <c r="B35">
        <f>SUMPRODUCT(B22:B24,C5:C7)</f>
        <v>3500.0000000000005</v>
      </c>
      <c r="C35" t="s">
        <v>24</v>
      </c>
      <c r="D35">
        <f>1*(SUM(B22:B24))</f>
        <v>3500.0000000000005</v>
      </c>
    </row>
    <row r="36" spans="1:4" x14ac:dyDescent="0.25">
      <c r="A36" t="s">
        <v>32</v>
      </c>
      <c r="B36">
        <f>SUMPRODUCT(C22:C24,C5:C7)</f>
        <v>21000</v>
      </c>
      <c r="C36" t="s">
        <v>24</v>
      </c>
      <c r="D36">
        <f>2*(SUM(C22:C24))</f>
        <v>21000</v>
      </c>
    </row>
    <row r="37" spans="1:4" x14ac:dyDescent="0.25">
      <c r="A37" t="s">
        <v>33</v>
      </c>
      <c r="B37">
        <f>SUMPRODUCT(D22:D24,C5:C7)</f>
        <v>0</v>
      </c>
      <c r="C37" t="s">
        <v>24</v>
      </c>
      <c r="D37">
        <f>1*(SUM(D22:D24))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0952-F39D-4383-9BD1-3BE5BEBB3970}">
  <dimension ref="A1:D40"/>
  <sheetViews>
    <sheetView tabSelected="1" workbookViewId="0">
      <selection activeCell="C19" sqref="C19"/>
    </sheetView>
  </sheetViews>
  <sheetFormatPr defaultRowHeight="15" x14ac:dyDescent="0.25"/>
  <cols>
    <col min="1" max="1" width="21.7109375" customWidth="1"/>
    <col min="2" max="2" width="23.140625" customWidth="1"/>
    <col min="3" max="3" width="21.28515625" customWidth="1"/>
    <col min="4" max="4" width="12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>
        <v>12</v>
      </c>
      <c r="C5" s="2">
        <v>0.5</v>
      </c>
    </row>
    <row r="6" spans="1:3" x14ac:dyDescent="0.25">
      <c r="A6" s="2" t="s">
        <v>12</v>
      </c>
      <c r="B6" s="2">
        <v>6</v>
      </c>
      <c r="C6" s="2">
        <v>2</v>
      </c>
    </row>
    <row r="7" spans="1:3" x14ac:dyDescent="0.25">
      <c r="A7" s="2" t="s">
        <v>13</v>
      </c>
      <c r="B7" s="2">
        <v>8</v>
      </c>
      <c r="C7" s="2">
        <v>3</v>
      </c>
    </row>
    <row r="9" spans="1:3" x14ac:dyDescent="0.25">
      <c r="A9" s="1" t="s">
        <v>14</v>
      </c>
      <c r="B9" s="1" t="s">
        <v>16</v>
      </c>
    </row>
    <row r="10" spans="1:3" x14ac:dyDescent="0.25">
      <c r="A10" s="2" t="s">
        <v>3</v>
      </c>
      <c r="B10" s="2">
        <v>70</v>
      </c>
    </row>
    <row r="11" spans="1:3" x14ac:dyDescent="0.25">
      <c r="A11" s="2" t="s">
        <v>6</v>
      </c>
      <c r="B11" s="2">
        <v>60</v>
      </c>
    </row>
    <row r="12" spans="1:3" x14ac:dyDescent="0.25">
      <c r="A12" s="2" t="s">
        <v>9</v>
      </c>
      <c r="B12" s="2">
        <v>50</v>
      </c>
    </row>
    <row r="14" spans="1:3" ht="30" x14ac:dyDescent="0.25">
      <c r="A14" s="1" t="s">
        <v>15</v>
      </c>
      <c r="B14" s="1" t="s">
        <v>17</v>
      </c>
    </row>
    <row r="15" spans="1:3" x14ac:dyDescent="0.25">
      <c r="A15" s="2" t="s">
        <v>11</v>
      </c>
      <c r="B15" s="2">
        <v>45</v>
      </c>
    </row>
    <row r="16" spans="1:3" x14ac:dyDescent="0.25">
      <c r="A16" s="2" t="s">
        <v>12</v>
      </c>
      <c r="B16" s="2">
        <v>35</v>
      </c>
    </row>
    <row r="17" spans="1:4" x14ac:dyDescent="0.25">
      <c r="A17" s="2" t="s">
        <v>13</v>
      </c>
      <c r="B17" s="2">
        <v>25</v>
      </c>
    </row>
    <row r="19" spans="1:4" x14ac:dyDescent="0.25">
      <c r="A19" s="3" t="s">
        <v>18</v>
      </c>
      <c r="B19" t="s">
        <v>19</v>
      </c>
      <c r="C19" s="6">
        <f>B10*SUM(B22:B24)-SUMPRODUCT(B22:B24,B15:B17)+B11*SUM(C22:C24)-SUMPRODUCT(C22:C24,B15:B17)+B12*SUM(D22:D24)-SUMPRODUCT(D22:D24,B15:B17)</f>
        <v>150000</v>
      </c>
      <c r="D19" s="7" t="s">
        <v>25</v>
      </c>
    </row>
    <row r="21" spans="1:4" x14ac:dyDescent="0.25">
      <c r="A21" s="3" t="s">
        <v>27</v>
      </c>
      <c r="B21" t="s">
        <v>3</v>
      </c>
      <c r="C21" t="s">
        <v>6</v>
      </c>
      <c r="D21" t="s">
        <v>9</v>
      </c>
    </row>
    <row r="22" spans="1:4" x14ac:dyDescent="0.25">
      <c r="A22" s="4" t="s">
        <v>20</v>
      </c>
      <c r="B22" s="4">
        <v>2400</v>
      </c>
      <c r="C22" s="4">
        <v>800</v>
      </c>
      <c r="D22" s="4">
        <v>800</v>
      </c>
    </row>
    <row r="23" spans="1:4" x14ac:dyDescent="0.25">
      <c r="A23" s="5" t="s">
        <v>21</v>
      </c>
      <c r="B23" s="4">
        <v>0</v>
      </c>
      <c r="C23" s="4">
        <v>0</v>
      </c>
      <c r="D23" s="4">
        <v>0</v>
      </c>
    </row>
    <row r="24" spans="1:4" x14ac:dyDescent="0.25">
      <c r="A24" s="4" t="s">
        <v>22</v>
      </c>
      <c r="B24" s="4">
        <v>599.99999999999989</v>
      </c>
      <c r="C24" s="4">
        <v>1200</v>
      </c>
      <c r="D24" s="4">
        <v>200.00000000000003</v>
      </c>
    </row>
    <row r="25" spans="1:4" x14ac:dyDescent="0.25">
      <c r="A25" s="8" t="s">
        <v>38</v>
      </c>
      <c r="B25" s="8">
        <f>SUM(B22:B24)</f>
        <v>3000</v>
      </c>
      <c r="C25" s="8">
        <f t="shared" ref="C25:D25" si="0">SUM(C22:C24)</f>
        <v>2000</v>
      </c>
      <c r="D25" s="8">
        <f t="shared" si="0"/>
        <v>1000</v>
      </c>
    </row>
    <row r="27" spans="1:4" x14ac:dyDescent="0.25">
      <c r="A27" t="s">
        <v>43</v>
      </c>
    </row>
    <row r="28" spans="1:4" x14ac:dyDescent="0.25">
      <c r="A28" t="s">
        <v>35</v>
      </c>
      <c r="B28">
        <f>SUM(B22:D22)</f>
        <v>4000</v>
      </c>
      <c r="C28" t="s">
        <v>24</v>
      </c>
      <c r="D28">
        <v>5000</v>
      </c>
    </row>
    <row r="29" spans="1:4" x14ac:dyDescent="0.25">
      <c r="A29" t="s">
        <v>36</v>
      </c>
      <c r="B29">
        <f t="shared" ref="B29:B30" si="1">SUM(B23:D23)</f>
        <v>0</v>
      </c>
      <c r="C29" t="s">
        <v>24</v>
      </c>
      <c r="D29">
        <v>5000</v>
      </c>
    </row>
    <row r="30" spans="1:4" x14ac:dyDescent="0.25">
      <c r="A30" t="s">
        <v>37</v>
      </c>
      <c r="B30">
        <f t="shared" si="1"/>
        <v>2000</v>
      </c>
      <c r="C30" t="s">
        <v>24</v>
      </c>
      <c r="D30">
        <v>5000</v>
      </c>
    </row>
    <row r="31" spans="1:4" x14ac:dyDescent="0.25">
      <c r="A31" t="s">
        <v>23</v>
      </c>
      <c r="B31">
        <f>SUM(B22:D24)</f>
        <v>6000</v>
      </c>
      <c r="C31" t="s">
        <v>24</v>
      </c>
      <c r="D31">
        <v>14000</v>
      </c>
    </row>
    <row r="32" spans="1:4" x14ac:dyDescent="0.25">
      <c r="A32" t="s">
        <v>28</v>
      </c>
      <c r="B32">
        <f>SUMPRODUCT(B22:B24,B5:B7)</f>
        <v>33600</v>
      </c>
      <c r="C32" t="s">
        <v>34</v>
      </c>
      <c r="D32">
        <f>10*(SUM(B22:B24))</f>
        <v>30000</v>
      </c>
    </row>
    <row r="33" spans="1:4" x14ac:dyDescent="0.25">
      <c r="A33" t="s">
        <v>29</v>
      </c>
      <c r="B33">
        <f>SUMPRODUCT(C22:C24,B5:B7)</f>
        <v>19200</v>
      </c>
      <c r="C33" t="s">
        <v>34</v>
      </c>
      <c r="D33">
        <f>8*(SUM(C22:C24))</f>
        <v>16000</v>
      </c>
    </row>
    <row r="34" spans="1:4" x14ac:dyDescent="0.25">
      <c r="A34" t="s">
        <v>30</v>
      </c>
      <c r="B34">
        <f>SUMPRODUCT(D22:D24,B5:B7)</f>
        <v>11200</v>
      </c>
      <c r="C34" t="s">
        <v>34</v>
      </c>
      <c r="D34">
        <f>6*(SUM(D22:D24))</f>
        <v>6000</v>
      </c>
    </row>
    <row r="35" spans="1:4" x14ac:dyDescent="0.25">
      <c r="A35" t="s">
        <v>31</v>
      </c>
      <c r="B35">
        <f>SUMPRODUCT(B22:B24,C5:C7)</f>
        <v>2999.9999999999995</v>
      </c>
      <c r="C35" t="s">
        <v>24</v>
      </c>
      <c r="D35">
        <f>1*(SUM(B22:B24))</f>
        <v>3000</v>
      </c>
    </row>
    <row r="36" spans="1:4" x14ac:dyDescent="0.25">
      <c r="A36" t="s">
        <v>32</v>
      </c>
      <c r="B36">
        <f>SUMPRODUCT(C22:C24,C5:C7)</f>
        <v>4000</v>
      </c>
      <c r="C36" t="s">
        <v>24</v>
      </c>
      <c r="D36">
        <f>2*(SUM(C22:C24))</f>
        <v>4000</v>
      </c>
    </row>
    <row r="37" spans="1:4" x14ac:dyDescent="0.25">
      <c r="A37" t="s">
        <v>33</v>
      </c>
      <c r="B37">
        <f>SUMPRODUCT(D22:D24,C5:C7)</f>
        <v>1000.0000000000001</v>
      </c>
      <c r="C37" t="s">
        <v>24</v>
      </c>
      <c r="D37">
        <f>1*(SUM(D22:D24))</f>
        <v>1000</v>
      </c>
    </row>
    <row r="38" spans="1:4" x14ac:dyDescent="0.25">
      <c r="A38" s="9" t="s">
        <v>39</v>
      </c>
      <c r="B38" s="9">
        <f>SUM(B22:B24)</f>
        <v>3000</v>
      </c>
      <c r="C38" s="9" t="s">
        <v>42</v>
      </c>
      <c r="D38" s="9">
        <v>3000</v>
      </c>
    </row>
    <row r="39" spans="1:4" x14ac:dyDescent="0.25">
      <c r="A39" s="9" t="s">
        <v>40</v>
      </c>
      <c r="B39" s="9">
        <f>SUM(C22:C24)</f>
        <v>2000</v>
      </c>
      <c r="C39" s="9" t="s">
        <v>42</v>
      </c>
      <c r="D39" s="9">
        <v>2000</v>
      </c>
    </row>
    <row r="40" spans="1:4" x14ac:dyDescent="0.25">
      <c r="A40" s="9" t="s">
        <v>41</v>
      </c>
      <c r="B40" s="9">
        <f>SUM(D22:D24)</f>
        <v>1000</v>
      </c>
      <c r="C40" s="9" t="s">
        <v>42</v>
      </c>
      <c r="D40" s="9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Lugas Raka Adrianto</dc:creator>
  <cp:lastModifiedBy>Lugas Raka Adrianto</cp:lastModifiedBy>
  <dcterms:created xsi:type="dcterms:W3CDTF">2015-06-05T18:17:20Z</dcterms:created>
  <dcterms:modified xsi:type="dcterms:W3CDTF">2020-11-15T08:57:16Z</dcterms:modified>
</cp:coreProperties>
</file>