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rianto\OneDrive - ETH Zürich\PhD Degree 2019-2022\ETH Semester 4\Courses Raka HS Fall 2020\MITx_Analytics Edge_2020-Raka\RPubs_MITxWeek9\"/>
    </mc:Choice>
  </mc:AlternateContent>
  <xr:revisionPtr revIDLastSave="493" documentId="11_13AFB40607953A684A40A79B97E9A7DEE66D5205" xr6:coauthVersionLast="45" xr6:coauthVersionMax="45" xr10:uidLastSave="{B0436126-87C9-415F-96FB-073CB867155A}"/>
  <bookViews>
    <workbookView xWindow="-120" yWindow="-120" windowWidth="29040" windowHeight="15840" tabRatio="500" activeTab="1" xr2:uid="{00000000-000D-0000-FFFF-FFFF00000000}"/>
  </bookViews>
  <sheets>
    <sheet name="Sheet1" sheetId="1" r:id="rId1"/>
    <sheet name="Model 2" sheetId="2" r:id="rId2"/>
  </sheets>
  <definedNames>
    <definedName name="solver_adj" localSheetId="1" hidden="1">'Model 2'!$B$23:$B$38</definedName>
    <definedName name="solver_adj" localSheetId="0" hidden="1">Sheet1!$B$23:$B$38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'Model 2'!$B$23:$B$38</definedName>
    <definedName name="solver_lhs1" localSheetId="0" hidden="1">Sheet1!$B$23:$B$38</definedName>
    <definedName name="solver_lhs2" localSheetId="1" hidden="1">'Model 2'!$B$23:$B$38</definedName>
    <definedName name="solver_lhs2" localSheetId="0" hidden="1">Sheet1!$B$23:$B$38</definedName>
    <definedName name="solver_lhs3" localSheetId="1" hidden="1">'Model 2'!$C$39</definedName>
    <definedName name="solver_lhs3" localSheetId="0" hidden="1">Sheet1!$C$39</definedName>
    <definedName name="solver_lhs4" localSheetId="1" hidden="1">'Model 2'!$D$42</definedName>
    <definedName name="solver_lhs4" localSheetId="0" hidden="1">Sheet1!$D$42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4</definedName>
    <definedName name="solver_num" localSheetId="0" hidden="1">3</definedName>
    <definedName name="solver_nwt" localSheetId="1" hidden="1">1</definedName>
    <definedName name="solver_nwt" localSheetId="0" hidden="1">1</definedName>
    <definedName name="solver_opt" localSheetId="1" hidden="1">'Model 2'!$E$23</definedName>
    <definedName name="solver_opt" localSheetId="0" hidden="1">Sheet1!$E$23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1</definedName>
    <definedName name="solver_rel1" localSheetId="0" hidden="1">1</definedName>
    <definedName name="solver_rel2" localSheetId="1" hidden="1">4</definedName>
    <definedName name="solver_rel2" localSheetId="0" hidden="1">4</definedName>
    <definedName name="solver_rel3" localSheetId="1" hidden="1">1</definedName>
    <definedName name="solver_rel3" localSheetId="0" hidden="1">1</definedName>
    <definedName name="solver_rel4" localSheetId="1" hidden="1">1</definedName>
    <definedName name="solver_rel4" localSheetId="0" hidden="1">1</definedName>
    <definedName name="solver_rhs1" localSheetId="1" hidden="1">'Model 2'!$G$23:$G$38</definedName>
    <definedName name="solver_rhs1" localSheetId="0" hidden="1">Sheet1!$G$23:$G$38</definedName>
    <definedName name="solver_rhs2" localSheetId="1" hidden="1">integer</definedName>
    <definedName name="solver_rhs2" localSheetId="0" hidden="1">integer</definedName>
    <definedName name="solver_rhs3" localSheetId="1" hidden="1">'Model 2'!$B$41</definedName>
    <definedName name="solver_rhs3" localSheetId="0" hidden="1">Sheet1!$B$41</definedName>
    <definedName name="solver_rhs4" localSheetId="1" hidden="1">'Model 2'!$B$42</definedName>
    <definedName name="solver_rhs4" localSheetId="0" hidden="1">Sheet1!$B$42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2" i="2" l="1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H19" i="2"/>
  <c r="D38" i="2"/>
  <c r="H18" i="2"/>
  <c r="D37" i="2"/>
  <c r="H17" i="2"/>
  <c r="D36" i="2"/>
  <c r="H16" i="2"/>
  <c r="D35" i="2"/>
  <c r="H15" i="2"/>
  <c r="D34" i="2"/>
  <c r="H14" i="2"/>
  <c r="D33" i="2"/>
  <c r="H13" i="2"/>
  <c r="D32" i="2"/>
  <c r="H12" i="2"/>
  <c r="D31" i="2"/>
  <c r="H11" i="2"/>
  <c r="D30" i="2"/>
  <c r="H10" i="2"/>
  <c r="D29" i="2"/>
  <c r="H9" i="2"/>
  <c r="D28" i="2"/>
  <c r="H8" i="2"/>
  <c r="D27" i="2"/>
  <c r="H7" i="2"/>
  <c r="D26" i="2"/>
  <c r="H6" i="2"/>
  <c r="D25" i="2"/>
  <c r="H5" i="2"/>
  <c r="D24" i="2"/>
  <c r="H4" i="2"/>
  <c r="D23" i="2"/>
  <c r="E23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D27" i="1"/>
  <c r="D23" i="1"/>
  <c r="D24" i="1"/>
  <c r="D25" i="1"/>
  <c r="D26" i="1"/>
  <c r="D28" i="1"/>
  <c r="D29" i="1"/>
  <c r="D30" i="1"/>
  <c r="D31" i="1"/>
  <c r="D32" i="1"/>
  <c r="D33" i="1"/>
  <c r="D34" i="1"/>
  <c r="D35" i="1"/>
  <c r="D36" i="1"/>
  <c r="D37" i="1"/>
  <c r="D38" i="1"/>
  <c r="E23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4" i="1"/>
</calcChain>
</file>

<file path=xl/sharedStrings.xml><?xml version="1.0" encoding="utf-8"?>
<sst xmlns="http://schemas.openxmlformats.org/spreadsheetml/2006/main" count="71" uniqueCount="25">
  <si>
    <t xml:space="preserve">SELECTING PROFITABLE HOTELS </t>
  </si>
  <si>
    <t>Hotel</t>
  </si>
  <si>
    <t>Location</t>
  </si>
  <si>
    <t>Price</t>
  </si>
  <si>
    <t>Price (normalized)</t>
  </si>
  <si>
    <t>Square Root of Median Income (normalized)</t>
  </si>
  <si>
    <t>College Students in Area (normalized)</t>
  </si>
  <si>
    <t>State Population Per Inn (normalized)</t>
  </si>
  <si>
    <t>Eureka, California</t>
  </si>
  <si>
    <t>Fresno, California</t>
  </si>
  <si>
    <t>Long Beach, California</t>
  </si>
  <si>
    <t>Los Angeles, California</t>
  </si>
  <si>
    <t>South Lake Tahoe, California</t>
  </si>
  <si>
    <t>Predicted profitability</t>
  </si>
  <si>
    <t>Variables</t>
  </si>
  <si>
    <t>Hotels</t>
  </si>
  <si>
    <t>Constraints</t>
  </si>
  <si>
    <t>Budget</t>
  </si>
  <si>
    <t>Objectives</t>
  </si>
  <si>
    <t>Profit</t>
  </si>
  <si>
    <t>Investment</t>
  </si>
  <si>
    <t>Min</t>
  </si>
  <si>
    <t>Max</t>
  </si>
  <si>
    <t xml:space="preserve">Max south lake tahoe </t>
  </si>
  <si>
    <t>Total south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</si>
</sst>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8" fontId="0" fillId="0" borderId="0" xfId="0" applyNumberFormat="1" applyFont="1" applyBorder="1" applyAlignment="1">
      <alignment horizontal="righ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left" vertical="center" wrapText="1"/>
    </xf>
    <xf numFmtId="8" fontId="0" fillId="0" borderId="7" xfId="0" applyNumberFormat="1" applyFont="1" applyBorder="1" applyAlignment="1">
      <alignment horizontal="right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 wrapText="1"/>
    </xf>
    <xf numFmtId="2" fontId="0" fillId="0" borderId="7" xfId="0" applyNumberFormat="1" applyFont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2" borderId="0" xfId="0" applyFill="1"/>
    <xf numFmtId="165" fontId="0" fillId="3" borderId="0" xfId="1" applyNumberFormat="1" applyFont="1" applyFill="1"/>
    <xf numFmtId="8" fontId="0" fillId="0" borderId="0" xfId="0" applyNumberFormat="1"/>
    <xf numFmtId="0" fontId="0" fillId="4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95249</xdr:colOff>
      <xdr:row>1</xdr:row>
      <xdr:rowOff>190501</xdr:rowOff>
    </xdr:from>
    <xdr:to>
      <xdr:col>14</xdr:col>
      <xdr:colOff>182040</xdr:colOff>
      <xdr:row>2</xdr:row>
      <xdr:rowOff>548685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7354C7-14DC-40A0-9A66-B934F74FF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91924" y="390526"/>
          <a:ext cx="5115991" cy="5677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95249</xdr:colOff>
      <xdr:row>1</xdr:row>
      <xdr:rowOff>190501</xdr:rowOff>
    </xdr:from>
    <xdr:to>
      <xdr:col>14</xdr:col>
      <xdr:colOff>182040</xdr:colOff>
      <xdr:row>2</xdr:row>
      <xdr:rowOff>548685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3A8F98-DF04-486B-B929-C74185751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91924" y="390526"/>
          <a:ext cx="5115991" cy="5677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opLeftCell="A19" workbookViewId="0">
      <selection activeCell="F47" sqref="F47"/>
    </sheetView>
  </sheetViews>
  <sheetFormatPr defaultColWidth="11" defaultRowHeight="15.75" x14ac:dyDescent="0.25"/>
  <cols>
    <col min="1" max="1" width="11.125" bestFit="1" customWidth="1"/>
    <col min="2" max="2" width="30.5" customWidth="1"/>
    <col min="3" max="3" width="14.375" bestFit="1" customWidth="1"/>
    <col min="4" max="4" width="19.125" customWidth="1"/>
    <col min="5" max="5" width="25" customWidth="1"/>
    <col min="6" max="7" width="19.875" customWidth="1"/>
  </cols>
  <sheetData>
    <row r="1" spans="1:9" x14ac:dyDescent="0.25">
      <c r="A1" s="2" t="s">
        <v>0</v>
      </c>
      <c r="B1" s="1"/>
      <c r="C1" s="1"/>
      <c r="D1" s="1"/>
      <c r="E1" s="1"/>
      <c r="F1" s="1"/>
      <c r="G1" s="1"/>
    </row>
    <row r="2" spans="1:9" ht="16.5" thickBot="1" x14ac:dyDescent="0.3">
      <c r="A2" s="1"/>
      <c r="B2" s="1"/>
      <c r="C2" s="1"/>
      <c r="D2" s="1"/>
      <c r="E2" s="1"/>
      <c r="F2" s="1"/>
      <c r="G2" s="1"/>
    </row>
    <row r="3" spans="1:9" ht="48" thickBot="1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6" t="s">
        <v>13</v>
      </c>
    </row>
    <row r="4" spans="1:9" x14ac:dyDescent="0.25">
      <c r="A4" s="6">
        <v>1</v>
      </c>
      <c r="B4" s="7" t="s">
        <v>8</v>
      </c>
      <c r="C4" s="8">
        <v>2925000</v>
      </c>
      <c r="D4" s="12">
        <v>-0.30182331820000002</v>
      </c>
      <c r="E4" s="12">
        <v>-0.81277973820000005</v>
      </c>
      <c r="F4" s="12">
        <v>-0.53641347309999998</v>
      </c>
      <c r="G4" s="13">
        <v>-0.99598662130000004</v>
      </c>
      <c r="H4">
        <f>39.05-5.41*(G4)+5.86*(D4)-3.09*(E4)+1.75*(F4)</f>
        <v>44.242368789693991</v>
      </c>
      <c r="I4">
        <f>_xlfn.RANK.EQ(H4,$H$4:$H$19,0)</f>
        <v>3</v>
      </c>
    </row>
    <row r="5" spans="1:9" x14ac:dyDescent="0.25">
      <c r="A5" s="6">
        <v>2</v>
      </c>
      <c r="B5" s="7" t="s">
        <v>9</v>
      </c>
      <c r="C5" s="8">
        <v>10000000</v>
      </c>
      <c r="D5" s="12">
        <v>1.699076193</v>
      </c>
      <c r="E5" s="12">
        <v>-0.40819856339999999</v>
      </c>
      <c r="F5" s="12">
        <v>0.31166914750000002</v>
      </c>
      <c r="G5" s="13">
        <v>-0.47427934350000001</v>
      </c>
      <c r="H5">
        <f t="shared" ref="H5:H19" si="0">39.05-5.41*(G5)+5.86*(D5)-3.09*(E5)+1.75*(F5)</f>
        <v>53.379192308345999</v>
      </c>
      <c r="I5">
        <f t="shared" ref="I5:I19" si="1">_xlfn.RANK.EQ(H5,$H$4:$H$19,0)</f>
        <v>1</v>
      </c>
    </row>
    <row r="6" spans="1:9" x14ac:dyDescent="0.25">
      <c r="A6" s="6">
        <v>3</v>
      </c>
      <c r="B6" s="7" t="s">
        <v>9</v>
      </c>
      <c r="C6" s="8">
        <v>3750000</v>
      </c>
      <c r="D6" s="12">
        <v>-6.8502880500000002E-2</v>
      </c>
      <c r="E6" s="12">
        <v>-0.40819856339999999</v>
      </c>
      <c r="F6" s="12">
        <v>0.31166914750000002</v>
      </c>
      <c r="G6" s="13">
        <v>-0.47427934350000001</v>
      </c>
      <c r="H6">
        <f t="shared" si="0"/>
        <v>43.021178937635995</v>
      </c>
      <c r="I6">
        <f t="shared" si="1"/>
        <v>4</v>
      </c>
    </row>
    <row r="7" spans="1:9" x14ac:dyDescent="0.25">
      <c r="A7" s="6">
        <v>4</v>
      </c>
      <c r="B7" s="7" t="s">
        <v>9</v>
      </c>
      <c r="C7" s="8">
        <v>3500000</v>
      </c>
      <c r="D7" s="12">
        <v>-0.13920604349999999</v>
      </c>
      <c r="E7" s="12">
        <v>-0.40819856339999999</v>
      </c>
      <c r="F7" s="12">
        <v>0.31166914750000002</v>
      </c>
      <c r="G7" s="13">
        <v>-0.47427934350000001</v>
      </c>
      <c r="H7">
        <f t="shared" si="0"/>
        <v>42.606858402455998</v>
      </c>
      <c r="I7">
        <f t="shared" si="1"/>
        <v>5</v>
      </c>
    </row>
    <row r="8" spans="1:9" x14ac:dyDescent="0.25">
      <c r="A8" s="6">
        <v>5</v>
      </c>
      <c r="B8" s="7" t="s">
        <v>9</v>
      </c>
      <c r="C8" s="8">
        <v>325000</v>
      </c>
      <c r="D8" s="12">
        <v>-1.0371362127999999</v>
      </c>
      <c r="E8" s="12">
        <v>-0.40819856339999999</v>
      </c>
      <c r="F8" s="12">
        <v>0.31166914750000002</v>
      </c>
      <c r="G8" s="13">
        <v>-0.47427934350000001</v>
      </c>
      <c r="H8">
        <f t="shared" si="0"/>
        <v>37.344987610357997</v>
      </c>
      <c r="I8">
        <f t="shared" si="1"/>
        <v>13</v>
      </c>
    </row>
    <row r="9" spans="1:9" x14ac:dyDescent="0.25">
      <c r="A9" s="6">
        <v>6</v>
      </c>
      <c r="B9" s="7" t="s">
        <v>10</v>
      </c>
      <c r="C9" s="8">
        <v>8950000</v>
      </c>
      <c r="D9" s="12">
        <v>1.4021229087</v>
      </c>
      <c r="E9" s="12">
        <v>0.65784481559999997</v>
      </c>
      <c r="F9" s="12">
        <v>0.48371113469999999</v>
      </c>
      <c r="G9" s="13">
        <v>-0.55727822859999998</v>
      </c>
      <c r="H9">
        <f t="shared" si="0"/>
        <v>49.095069467229003</v>
      </c>
      <c r="I9">
        <f t="shared" si="1"/>
        <v>2</v>
      </c>
    </row>
    <row r="10" spans="1:9" x14ac:dyDescent="0.25">
      <c r="A10" s="6">
        <v>7</v>
      </c>
      <c r="B10" s="7" t="s">
        <v>11</v>
      </c>
      <c r="C10" s="8">
        <v>1950000</v>
      </c>
      <c r="D10" s="12">
        <v>-0.57756565370000001</v>
      </c>
      <c r="E10" s="12">
        <v>0.16768586129999999</v>
      </c>
      <c r="F10" s="12">
        <v>3.106214504</v>
      </c>
      <c r="G10" s="13">
        <v>3.1065296996999998</v>
      </c>
      <c r="H10">
        <f t="shared" si="0"/>
        <v>23.776865664523996</v>
      </c>
      <c r="I10">
        <f t="shared" si="1"/>
        <v>15</v>
      </c>
    </row>
    <row r="11" spans="1:9" x14ac:dyDescent="0.25">
      <c r="A11" s="6">
        <v>8</v>
      </c>
      <c r="B11" s="7" t="s">
        <v>11</v>
      </c>
      <c r="C11" s="8">
        <v>1750000</v>
      </c>
      <c r="D11" s="12">
        <v>-0.63412818400000004</v>
      </c>
      <c r="E11" s="12">
        <v>0.16768586129999999</v>
      </c>
      <c r="F11" s="12">
        <v>3.106214504</v>
      </c>
      <c r="G11" s="13">
        <v>3.1065296996999998</v>
      </c>
      <c r="H11">
        <f t="shared" si="0"/>
        <v>23.445409236965993</v>
      </c>
      <c r="I11">
        <f t="shared" si="1"/>
        <v>16</v>
      </c>
    </row>
    <row r="12" spans="1:9" x14ac:dyDescent="0.25">
      <c r="A12" s="6">
        <v>9</v>
      </c>
      <c r="B12" s="7" t="s">
        <v>11</v>
      </c>
      <c r="C12" s="8">
        <v>4900000</v>
      </c>
      <c r="D12" s="12">
        <v>0.256731669</v>
      </c>
      <c r="E12" s="12">
        <v>0.16768586129999999</v>
      </c>
      <c r="F12" s="12">
        <v>3.106214504</v>
      </c>
      <c r="G12" s="13">
        <v>3.1065296996999998</v>
      </c>
      <c r="H12">
        <f t="shared" si="0"/>
        <v>28.665847975545994</v>
      </c>
      <c r="I12">
        <f t="shared" si="1"/>
        <v>14</v>
      </c>
    </row>
    <row r="13" spans="1:9" x14ac:dyDescent="0.25">
      <c r="A13" s="6">
        <v>10</v>
      </c>
      <c r="B13" s="7" t="s">
        <v>12</v>
      </c>
      <c r="C13" s="8">
        <v>1650000</v>
      </c>
      <c r="D13" s="12">
        <v>-0.6624094492</v>
      </c>
      <c r="E13" s="12">
        <v>-0.7910064456</v>
      </c>
      <c r="F13" s="12">
        <v>-0.59490488860000001</v>
      </c>
      <c r="G13" s="13">
        <v>-0.42685140910000002</v>
      </c>
      <c r="H13">
        <f t="shared" si="0"/>
        <v>38.880673112772996</v>
      </c>
      <c r="I13">
        <f t="shared" si="1"/>
        <v>9</v>
      </c>
    </row>
    <row r="14" spans="1:9" x14ac:dyDescent="0.25">
      <c r="A14" s="6">
        <v>11</v>
      </c>
      <c r="B14" s="7" t="s">
        <v>12</v>
      </c>
      <c r="C14" s="8">
        <v>1125000</v>
      </c>
      <c r="D14" s="12">
        <v>-0.81088609140000001</v>
      </c>
      <c r="E14" s="12">
        <v>-0.7910064456</v>
      </c>
      <c r="F14" s="12">
        <v>-0.59490488860000001</v>
      </c>
      <c r="G14" s="13">
        <v>-0.42685140910000002</v>
      </c>
      <c r="H14">
        <f t="shared" si="0"/>
        <v>38.010599989480994</v>
      </c>
      <c r="I14">
        <f t="shared" si="1"/>
        <v>11</v>
      </c>
    </row>
    <row r="15" spans="1:9" x14ac:dyDescent="0.25">
      <c r="A15" s="6">
        <v>12</v>
      </c>
      <c r="B15" s="7" t="s">
        <v>12</v>
      </c>
      <c r="C15" s="8">
        <v>2500000</v>
      </c>
      <c r="D15" s="12">
        <v>-0.42201869520000002</v>
      </c>
      <c r="E15" s="12">
        <v>-0.7910064456</v>
      </c>
      <c r="F15" s="12">
        <v>-0.59490488860000001</v>
      </c>
      <c r="G15" s="13">
        <v>-0.42685140910000002</v>
      </c>
      <c r="H15">
        <f t="shared" si="0"/>
        <v>40.289362931212992</v>
      </c>
      <c r="I15">
        <f t="shared" si="1"/>
        <v>7</v>
      </c>
    </row>
    <row r="16" spans="1:9" x14ac:dyDescent="0.25">
      <c r="A16" s="6">
        <v>13</v>
      </c>
      <c r="B16" s="7" t="s">
        <v>12</v>
      </c>
      <c r="C16" s="8">
        <v>1975000</v>
      </c>
      <c r="D16" s="12">
        <v>-0.57049533740000002</v>
      </c>
      <c r="E16" s="12">
        <v>-0.7910064456</v>
      </c>
      <c r="F16" s="12">
        <v>-0.59490488860000001</v>
      </c>
      <c r="G16" s="13">
        <v>-0.42685140910000002</v>
      </c>
      <c r="H16">
        <f t="shared" si="0"/>
        <v>39.419289807920997</v>
      </c>
      <c r="I16">
        <f t="shared" si="1"/>
        <v>8</v>
      </c>
    </row>
    <row r="17" spans="1:9" x14ac:dyDescent="0.25">
      <c r="A17" s="6">
        <v>14</v>
      </c>
      <c r="B17" s="7" t="s">
        <v>12</v>
      </c>
      <c r="C17" s="8">
        <v>3750000</v>
      </c>
      <c r="D17" s="12">
        <v>-6.8502880500000002E-2</v>
      </c>
      <c r="E17" s="12">
        <v>-0.7910064456</v>
      </c>
      <c r="F17" s="12">
        <v>-0.59490488860000001</v>
      </c>
      <c r="G17" s="13">
        <v>-0.42685140910000002</v>
      </c>
      <c r="H17">
        <f t="shared" si="0"/>
        <v>42.360965605354991</v>
      </c>
      <c r="I17">
        <f t="shared" si="1"/>
        <v>6</v>
      </c>
    </row>
    <row r="18" spans="1:9" x14ac:dyDescent="0.25">
      <c r="A18" s="6">
        <v>15</v>
      </c>
      <c r="B18" s="7" t="s">
        <v>12</v>
      </c>
      <c r="C18" s="8">
        <v>1475000</v>
      </c>
      <c r="D18" s="12">
        <v>-0.71190166330000004</v>
      </c>
      <c r="E18" s="12">
        <v>-0.7910064456</v>
      </c>
      <c r="F18" s="12">
        <v>-0.59490488860000001</v>
      </c>
      <c r="G18" s="13">
        <v>-0.42685140910000002</v>
      </c>
      <c r="H18">
        <f t="shared" si="0"/>
        <v>38.590648738146996</v>
      </c>
      <c r="I18">
        <f t="shared" si="1"/>
        <v>10</v>
      </c>
    </row>
    <row r="19" spans="1:9" ht="16.5" thickBot="1" x14ac:dyDescent="0.3">
      <c r="A19" s="9">
        <v>16</v>
      </c>
      <c r="B19" s="10" t="s">
        <v>12</v>
      </c>
      <c r="C19" s="11">
        <v>750000</v>
      </c>
      <c r="D19" s="14">
        <v>-0.91694083579999996</v>
      </c>
      <c r="E19" s="14">
        <v>-0.7910064456</v>
      </c>
      <c r="F19" s="14">
        <v>-0.59490488860000001</v>
      </c>
      <c r="G19" s="15">
        <v>-0.42685140910000002</v>
      </c>
      <c r="H19">
        <f t="shared" si="0"/>
        <v>37.389119187296991</v>
      </c>
      <c r="I19">
        <f t="shared" si="1"/>
        <v>12</v>
      </c>
    </row>
    <row r="22" spans="1:9" x14ac:dyDescent="0.25">
      <c r="A22" t="s">
        <v>14</v>
      </c>
      <c r="B22" s="17" t="s">
        <v>15</v>
      </c>
      <c r="C22" t="s">
        <v>20</v>
      </c>
      <c r="D22" t="s">
        <v>19</v>
      </c>
      <c r="E22" t="s">
        <v>18</v>
      </c>
      <c r="F22" t="s">
        <v>21</v>
      </c>
      <c r="G22" t="s">
        <v>22</v>
      </c>
    </row>
    <row r="23" spans="1:9" x14ac:dyDescent="0.25">
      <c r="A23">
        <v>1</v>
      </c>
      <c r="B23" s="18">
        <v>0</v>
      </c>
      <c r="C23" s="20">
        <f>B23*C4</f>
        <v>0</v>
      </c>
      <c r="D23">
        <f>B23*H4</f>
        <v>0</v>
      </c>
      <c r="E23" s="21">
        <f>SUM(D23:D38)</f>
        <v>269.92468137718998</v>
      </c>
      <c r="F23">
        <v>0</v>
      </c>
      <c r="G23">
        <v>1</v>
      </c>
    </row>
    <row r="24" spans="1:9" x14ac:dyDescent="0.25">
      <c r="A24">
        <v>2</v>
      </c>
      <c r="B24" s="18">
        <v>0</v>
      </c>
      <c r="C24" s="20">
        <f t="shared" ref="C24:C38" si="2">B24*C5</f>
        <v>0</v>
      </c>
      <c r="D24">
        <f t="shared" ref="D24:D38" si="3">B24*H5</f>
        <v>0</v>
      </c>
      <c r="F24">
        <v>0</v>
      </c>
      <c r="G24">
        <v>1</v>
      </c>
    </row>
    <row r="25" spans="1:9" x14ac:dyDescent="0.25">
      <c r="A25">
        <v>3</v>
      </c>
      <c r="B25" s="18">
        <v>0</v>
      </c>
      <c r="C25" s="20">
        <f t="shared" si="2"/>
        <v>0</v>
      </c>
      <c r="D25">
        <f t="shared" si="3"/>
        <v>0</v>
      </c>
      <c r="F25">
        <v>0</v>
      </c>
      <c r="G25">
        <v>1</v>
      </c>
    </row>
    <row r="26" spans="1:9" x14ac:dyDescent="0.25">
      <c r="A26">
        <v>4</v>
      </c>
      <c r="B26" s="18">
        <v>0</v>
      </c>
      <c r="C26" s="20">
        <f t="shared" si="2"/>
        <v>0</v>
      </c>
      <c r="D26">
        <f t="shared" si="3"/>
        <v>0</v>
      </c>
      <c r="F26">
        <v>0</v>
      </c>
      <c r="G26">
        <v>1</v>
      </c>
    </row>
    <row r="27" spans="1:9" x14ac:dyDescent="0.25">
      <c r="A27">
        <v>5</v>
      </c>
      <c r="B27" s="18">
        <v>1</v>
      </c>
      <c r="C27" s="20">
        <f t="shared" si="2"/>
        <v>325000</v>
      </c>
      <c r="D27">
        <f>B27*H8</f>
        <v>37.344987610357997</v>
      </c>
      <c r="F27">
        <v>0</v>
      </c>
      <c r="G27">
        <v>1</v>
      </c>
    </row>
    <row r="28" spans="1:9" x14ac:dyDescent="0.25">
      <c r="A28">
        <v>6</v>
      </c>
      <c r="B28" s="18">
        <v>0</v>
      </c>
      <c r="C28" s="20">
        <f t="shared" si="2"/>
        <v>0</v>
      </c>
      <c r="D28">
        <f t="shared" si="3"/>
        <v>0</v>
      </c>
      <c r="F28">
        <v>0</v>
      </c>
      <c r="G28">
        <v>1</v>
      </c>
    </row>
    <row r="29" spans="1:9" x14ac:dyDescent="0.25">
      <c r="A29">
        <v>7</v>
      </c>
      <c r="B29" s="18">
        <v>0</v>
      </c>
      <c r="C29" s="20">
        <f t="shared" si="2"/>
        <v>0</v>
      </c>
      <c r="D29">
        <f t="shared" si="3"/>
        <v>0</v>
      </c>
      <c r="F29">
        <v>0</v>
      </c>
      <c r="G29">
        <v>1</v>
      </c>
    </row>
    <row r="30" spans="1:9" x14ac:dyDescent="0.25">
      <c r="A30">
        <v>8</v>
      </c>
      <c r="B30" s="18">
        <v>0</v>
      </c>
      <c r="C30" s="20">
        <f t="shared" si="2"/>
        <v>0</v>
      </c>
      <c r="D30">
        <f>B30*H11</f>
        <v>0</v>
      </c>
      <c r="F30">
        <v>0</v>
      </c>
      <c r="G30">
        <v>1</v>
      </c>
    </row>
    <row r="31" spans="1:9" x14ac:dyDescent="0.25">
      <c r="A31">
        <v>9</v>
      </c>
      <c r="B31" s="18">
        <v>0</v>
      </c>
      <c r="C31" s="20">
        <f t="shared" si="2"/>
        <v>0</v>
      </c>
      <c r="D31">
        <f t="shared" si="3"/>
        <v>0</v>
      </c>
      <c r="F31">
        <v>0</v>
      </c>
      <c r="G31">
        <v>1</v>
      </c>
    </row>
    <row r="32" spans="1:9" x14ac:dyDescent="0.25">
      <c r="A32">
        <v>10</v>
      </c>
      <c r="B32" s="18">
        <v>1</v>
      </c>
      <c r="C32" s="20">
        <f t="shared" si="2"/>
        <v>1650000</v>
      </c>
      <c r="D32">
        <f t="shared" si="3"/>
        <v>38.880673112772996</v>
      </c>
      <c r="F32">
        <v>0</v>
      </c>
      <c r="G32">
        <v>1</v>
      </c>
    </row>
    <row r="33" spans="1:7" x14ac:dyDescent="0.25">
      <c r="A33">
        <v>11</v>
      </c>
      <c r="B33" s="18">
        <v>1</v>
      </c>
      <c r="C33" s="20">
        <f t="shared" si="2"/>
        <v>1125000</v>
      </c>
      <c r="D33">
        <f t="shared" si="3"/>
        <v>38.010599989480994</v>
      </c>
      <c r="F33">
        <v>0</v>
      </c>
      <c r="G33">
        <v>1</v>
      </c>
    </row>
    <row r="34" spans="1:7" x14ac:dyDescent="0.25">
      <c r="A34">
        <v>12</v>
      </c>
      <c r="B34" s="18">
        <v>1</v>
      </c>
      <c r="C34" s="20">
        <f t="shared" si="2"/>
        <v>2500000</v>
      </c>
      <c r="D34">
        <f t="shared" si="3"/>
        <v>40.289362931212992</v>
      </c>
      <c r="F34">
        <v>0</v>
      </c>
      <c r="G34">
        <v>1</v>
      </c>
    </row>
    <row r="35" spans="1:7" x14ac:dyDescent="0.25">
      <c r="A35">
        <v>13</v>
      </c>
      <c r="B35" s="18">
        <v>1</v>
      </c>
      <c r="C35" s="20">
        <f t="shared" si="2"/>
        <v>1975000</v>
      </c>
      <c r="D35">
        <f t="shared" si="3"/>
        <v>39.419289807920997</v>
      </c>
      <c r="F35">
        <v>0</v>
      </c>
      <c r="G35">
        <v>1</v>
      </c>
    </row>
    <row r="36" spans="1:7" x14ac:dyDescent="0.25">
      <c r="A36">
        <v>14</v>
      </c>
      <c r="B36" s="18">
        <v>0</v>
      </c>
      <c r="C36" s="20">
        <f t="shared" si="2"/>
        <v>0</v>
      </c>
      <c r="D36">
        <f t="shared" si="3"/>
        <v>0</v>
      </c>
      <c r="F36">
        <v>0</v>
      </c>
      <c r="G36">
        <v>1</v>
      </c>
    </row>
    <row r="37" spans="1:7" x14ac:dyDescent="0.25">
      <c r="A37">
        <v>15</v>
      </c>
      <c r="B37" s="18">
        <v>1</v>
      </c>
      <c r="C37" s="20">
        <f t="shared" si="2"/>
        <v>1475000</v>
      </c>
      <c r="D37">
        <f t="shared" si="3"/>
        <v>38.590648738146996</v>
      </c>
      <c r="F37">
        <v>0</v>
      </c>
      <c r="G37">
        <v>1</v>
      </c>
    </row>
    <row r="38" spans="1:7" x14ac:dyDescent="0.25">
      <c r="A38">
        <v>16</v>
      </c>
      <c r="B38" s="18">
        <v>1</v>
      </c>
      <c r="C38" s="20">
        <f t="shared" si="2"/>
        <v>750000</v>
      </c>
      <c r="D38">
        <f t="shared" si="3"/>
        <v>37.389119187296991</v>
      </c>
      <c r="F38">
        <v>0</v>
      </c>
      <c r="G38">
        <v>1</v>
      </c>
    </row>
    <row r="39" spans="1:7" x14ac:dyDescent="0.25">
      <c r="C39" s="20">
        <f>SUM(C23:C38)</f>
        <v>9800000</v>
      </c>
    </row>
    <row r="40" spans="1:7" x14ac:dyDescent="0.25">
      <c r="A40" t="s">
        <v>16</v>
      </c>
    </row>
    <row r="41" spans="1:7" x14ac:dyDescent="0.25">
      <c r="A41" t="s">
        <v>17</v>
      </c>
      <c r="B41" s="19">
        <v>10000000</v>
      </c>
    </row>
    <row r="42" spans="1:7" x14ac:dyDescent="0.25">
      <c r="A42" t="s">
        <v>23</v>
      </c>
      <c r="B42">
        <v>2</v>
      </c>
    </row>
  </sheetData>
  <conditionalFormatting sqref="H4:H1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{1788237A-698F-41AB-9CD8-5531B339F32F}</x14:id>
        </ext>
      </extLst>
    </cfRule>
  </conditionalFormatting>
  <pageMargins left="0.75" right="0.75" top="1" bottom="1" header="0.5" footer="0.5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88237A-698F-41AB-9CD8-5531B339F3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H4:H19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8BD9-FD95-4596-8940-2F1D6FFB772C}">
  <dimension ref="A1:I42"/>
  <sheetViews>
    <sheetView tabSelected="1" workbookViewId="0">
      <selection activeCell="K21" sqref="K21"/>
    </sheetView>
  </sheetViews>
  <sheetFormatPr defaultColWidth="11" defaultRowHeight="15.75" x14ac:dyDescent="0.25"/>
  <cols>
    <col min="1" max="1" width="11.125" bestFit="1" customWidth="1"/>
    <col min="2" max="2" width="30.5" customWidth="1"/>
    <col min="3" max="3" width="14.375" bestFit="1" customWidth="1"/>
    <col min="4" max="4" width="19.125" customWidth="1"/>
    <col min="5" max="5" width="25" customWidth="1"/>
    <col min="6" max="7" width="19.875" customWidth="1"/>
  </cols>
  <sheetData>
    <row r="1" spans="1:9" x14ac:dyDescent="0.25">
      <c r="A1" s="2" t="s">
        <v>0</v>
      </c>
      <c r="B1" s="1"/>
      <c r="C1" s="1"/>
      <c r="D1" s="1"/>
      <c r="E1" s="1"/>
      <c r="F1" s="1"/>
      <c r="G1" s="1"/>
    </row>
    <row r="2" spans="1:9" ht="16.5" thickBot="1" x14ac:dyDescent="0.3">
      <c r="A2" s="1"/>
      <c r="B2" s="1"/>
      <c r="C2" s="1"/>
      <c r="D2" s="1"/>
      <c r="E2" s="1"/>
      <c r="F2" s="1"/>
      <c r="G2" s="1"/>
    </row>
    <row r="3" spans="1:9" ht="48" thickBot="1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6" t="s">
        <v>13</v>
      </c>
    </row>
    <row r="4" spans="1:9" x14ac:dyDescent="0.25">
      <c r="A4" s="6">
        <v>1</v>
      </c>
      <c r="B4" s="7" t="s">
        <v>8</v>
      </c>
      <c r="C4" s="8">
        <v>2925000</v>
      </c>
      <c r="D4" s="12">
        <v>-0.30182331820000002</v>
      </c>
      <c r="E4" s="12">
        <v>-0.81277973820000005</v>
      </c>
      <c r="F4" s="12">
        <v>-0.53641347309999998</v>
      </c>
      <c r="G4" s="13">
        <v>-0.99598662130000004</v>
      </c>
      <c r="H4">
        <f>39.05-5.41*(G4)+5.86*(D4)-3.09*(E4)+1.75*(F4)</f>
        <v>44.242368789693991</v>
      </c>
      <c r="I4">
        <f>_xlfn.RANK.EQ(H4,$H$4:$H$19,0)</f>
        <v>3</v>
      </c>
    </row>
    <row r="5" spans="1:9" x14ac:dyDescent="0.25">
      <c r="A5" s="6">
        <v>2</v>
      </c>
      <c r="B5" s="7" t="s">
        <v>9</v>
      </c>
      <c r="C5" s="8">
        <v>10000000</v>
      </c>
      <c r="D5" s="12">
        <v>1.699076193</v>
      </c>
      <c r="E5" s="12">
        <v>-0.40819856339999999</v>
      </c>
      <c r="F5" s="12">
        <v>0.31166914750000002</v>
      </c>
      <c r="G5" s="13">
        <v>-0.47427934350000001</v>
      </c>
      <c r="H5">
        <f t="shared" ref="H5:H19" si="0">39.05-5.41*(G5)+5.86*(D5)-3.09*(E5)+1.75*(F5)</f>
        <v>53.379192308345999</v>
      </c>
      <c r="I5">
        <f t="shared" ref="I5:I19" si="1">_xlfn.RANK.EQ(H5,$H$4:$H$19,0)</f>
        <v>1</v>
      </c>
    </row>
    <row r="6" spans="1:9" x14ac:dyDescent="0.25">
      <c r="A6" s="6">
        <v>3</v>
      </c>
      <c r="B6" s="7" t="s">
        <v>9</v>
      </c>
      <c r="C6" s="8">
        <v>3750000</v>
      </c>
      <c r="D6" s="12">
        <v>-6.8502880500000002E-2</v>
      </c>
      <c r="E6" s="12">
        <v>-0.40819856339999999</v>
      </c>
      <c r="F6" s="12">
        <v>0.31166914750000002</v>
      </c>
      <c r="G6" s="13">
        <v>-0.47427934350000001</v>
      </c>
      <c r="H6">
        <f t="shared" si="0"/>
        <v>43.021178937635995</v>
      </c>
      <c r="I6">
        <f t="shared" si="1"/>
        <v>4</v>
      </c>
    </row>
    <row r="7" spans="1:9" x14ac:dyDescent="0.25">
      <c r="A7" s="6">
        <v>4</v>
      </c>
      <c r="B7" s="7" t="s">
        <v>9</v>
      </c>
      <c r="C7" s="8">
        <v>3500000</v>
      </c>
      <c r="D7" s="12">
        <v>-0.13920604349999999</v>
      </c>
      <c r="E7" s="12">
        <v>-0.40819856339999999</v>
      </c>
      <c r="F7" s="12">
        <v>0.31166914750000002</v>
      </c>
      <c r="G7" s="13">
        <v>-0.47427934350000001</v>
      </c>
      <c r="H7">
        <f t="shared" si="0"/>
        <v>42.606858402455998</v>
      </c>
      <c r="I7">
        <f t="shared" si="1"/>
        <v>5</v>
      </c>
    </row>
    <row r="8" spans="1:9" x14ac:dyDescent="0.25">
      <c r="A8" s="6">
        <v>5</v>
      </c>
      <c r="B8" s="7" t="s">
        <v>9</v>
      </c>
      <c r="C8" s="8">
        <v>325000</v>
      </c>
      <c r="D8" s="12">
        <v>-1.0371362127999999</v>
      </c>
      <c r="E8" s="12">
        <v>-0.40819856339999999</v>
      </c>
      <c r="F8" s="12">
        <v>0.31166914750000002</v>
      </c>
      <c r="G8" s="13">
        <v>-0.47427934350000001</v>
      </c>
      <c r="H8">
        <f t="shared" si="0"/>
        <v>37.344987610357997</v>
      </c>
      <c r="I8">
        <f t="shared" si="1"/>
        <v>13</v>
      </c>
    </row>
    <row r="9" spans="1:9" x14ac:dyDescent="0.25">
      <c r="A9" s="6">
        <v>6</v>
      </c>
      <c r="B9" s="7" t="s">
        <v>10</v>
      </c>
      <c r="C9" s="8">
        <v>8950000</v>
      </c>
      <c r="D9" s="12">
        <v>1.4021229087</v>
      </c>
      <c r="E9" s="12">
        <v>0.65784481559999997</v>
      </c>
      <c r="F9" s="12">
        <v>0.48371113469999999</v>
      </c>
      <c r="G9" s="13">
        <v>-0.55727822859999998</v>
      </c>
      <c r="H9">
        <f t="shared" si="0"/>
        <v>49.095069467229003</v>
      </c>
      <c r="I9">
        <f t="shared" si="1"/>
        <v>2</v>
      </c>
    </row>
    <row r="10" spans="1:9" x14ac:dyDescent="0.25">
      <c r="A10" s="6">
        <v>7</v>
      </c>
      <c r="B10" s="7" t="s">
        <v>11</v>
      </c>
      <c r="C10" s="8">
        <v>1950000</v>
      </c>
      <c r="D10" s="12">
        <v>-0.57756565370000001</v>
      </c>
      <c r="E10" s="12">
        <v>0.16768586129999999</v>
      </c>
      <c r="F10" s="12">
        <v>3.106214504</v>
      </c>
      <c r="G10" s="13">
        <v>3.1065296996999998</v>
      </c>
      <c r="H10">
        <f t="shared" si="0"/>
        <v>23.776865664523996</v>
      </c>
      <c r="I10">
        <f t="shared" si="1"/>
        <v>15</v>
      </c>
    </row>
    <row r="11" spans="1:9" x14ac:dyDescent="0.25">
      <c r="A11" s="6">
        <v>8</v>
      </c>
      <c r="B11" s="7" t="s">
        <v>11</v>
      </c>
      <c r="C11" s="8">
        <v>1750000</v>
      </c>
      <c r="D11" s="12">
        <v>-0.63412818400000004</v>
      </c>
      <c r="E11" s="12">
        <v>0.16768586129999999</v>
      </c>
      <c r="F11" s="12">
        <v>3.106214504</v>
      </c>
      <c r="G11" s="13">
        <v>3.1065296996999998</v>
      </c>
      <c r="H11">
        <f t="shared" si="0"/>
        <v>23.445409236965993</v>
      </c>
      <c r="I11">
        <f t="shared" si="1"/>
        <v>16</v>
      </c>
    </row>
    <row r="12" spans="1:9" x14ac:dyDescent="0.25">
      <c r="A12" s="6">
        <v>9</v>
      </c>
      <c r="B12" s="7" t="s">
        <v>11</v>
      </c>
      <c r="C12" s="8">
        <v>4900000</v>
      </c>
      <c r="D12" s="12">
        <v>0.256731669</v>
      </c>
      <c r="E12" s="12">
        <v>0.16768586129999999</v>
      </c>
      <c r="F12" s="12">
        <v>3.106214504</v>
      </c>
      <c r="G12" s="13">
        <v>3.1065296996999998</v>
      </c>
      <c r="H12">
        <f t="shared" si="0"/>
        <v>28.665847975545994</v>
      </c>
      <c r="I12">
        <f t="shared" si="1"/>
        <v>14</v>
      </c>
    </row>
    <row r="13" spans="1:9" x14ac:dyDescent="0.25">
      <c r="A13" s="6">
        <v>10</v>
      </c>
      <c r="B13" s="7" t="s">
        <v>12</v>
      </c>
      <c r="C13" s="8">
        <v>1650000</v>
      </c>
      <c r="D13" s="12">
        <v>-0.6624094492</v>
      </c>
      <c r="E13" s="12">
        <v>-0.7910064456</v>
      </c>
      <c r="F13" s="12">
        <v>-0.59490488860000001</v>
      </c>
      <c r="G13" s="13">
        <v>-0.42685140910000002</v>
      </c>
      <c r="H13">
        <f t="shared" si="0"/>
        <v>38.880673112772996</v>
      </c>
      <c r="I13">
        <f t="shared" si="1"/>
        <v>9</v>
      </c>
    </row>
    <row r="14" spans="1:9" x14ac:dyDescent="0.25">
      <c r="A14" s="6">
        <v>11</v>
      </c>
      <c r="B14" s="7" t="s">
        <v>12</v>
      </c>
      <c r="C14" s="8">
        <v>1125000</v>
      </c>
      <c r="D14" s="12">
        <v>-0.81088609140000001</v>
      </c>
      <c r="E14" s="12">
        <v>-0.7910064456</v>
      </c>
      <c r="F14" s="12">
        <v>-0.59490488860000001</v>
      </c>
      <c r="G14" s="13">
        <v>-0.42685140910000002</v>
      </c>
      <c r="H14">
        <f t="shared" si="0"/>
        <v>38.010599989480994</v>
      </c>
      <c r="I14">
        <f t="shared" si="1"/>
        <v>11</v>
      </c>
    </row>
    <row r="15" spans="1:9" x14ac:dyDescent="0.25">
      <c r="A15" s="6">
        <v>12</v>
      </c>
      <c r="B15" s="7" t="s">
        <v>12</v>
      </c>
      <c r="C15" s="8">
        <v>2500000</v>
      </c>
      <c r="D15" s="12">
        <v>-0.42201869520000002</v>
      </c>
      <c r="E15" s="12">
        <v>-0.7910064456</v>
      </c>
      <c r="F15" s="12">
        <v>-0.59490488860000001</v>
      </c>
      <c r="G15" s="13">
        <v>-0.42685140910000002</v>
      </c>
      <c r="H15">
        <f t="shared" si="0"/>
        <v>40.289362931212992</v>
      </c>
      <c r="I15">
        <f t="shared" si="1"/>
        <v>7</v>
      </c>
    </row>
    <row r="16" spans="1:9" x14ac:dyDescent="0.25">
      <c r="A16" s="6">
        <v>13</v>
      </c>
      <c r="B16" s="7" t="s">
        <v>12</v>
      </c>
      <c r="C16" s="8">
        <v>1975000</v>
      </c>
      <c r="D16" s="12">
        <v>-0.57049533740000002</v>
      </c>
      <c r="E16" s="12">
        <v>-0.7910064456</v>
      </c>
      <c r="F16" s="12">
        <v>-0.59490488860000001</v>
      </c>
      <c r="G16" s="13">
        <v>-0.42685140910000002</v>
      </c>
      <c r="H16">
        <f t="shared" si="0"/>
        <v>39.419289807920997</v>
      </c>
      <c r="I16">
        <f t="shared" si="1"/>
        <v>8</v>
      </c>
    </row>
    <row r="17" spans="1:9" x14ac:dyDescent="0.25">
      <c r="A17" s="6">
        <v>14</v>
      </c>
      <c r="B17" s="7" t="s">
        <v>12</v>
      </c>
      <c r="C17" s="8">
        <v>3750000</v>
      </c>
      <c r="D17" s="12">
        <v>-6.8502880500000002E-2</v>
      </c>
      <c r="E17" s="12">
        <v>-0.7910064456</v>
      </c>
      <c r="F17" s="12">
        <v>-0.59490488860000001</v>
      </c>
      <c r="G17" s="13">
        <v>-0.42685140910000002</v>
      </c>
      <c r="H17">
        <f t="shared" si="0"/>
        <v>42.360965605354991</v>
      </c>
      <c r="I17">
        <f t="shared" si="1"/>
        <v>6</v>
      </c>
    </row>
    <row r="18" spans="1:9" x14ac:dyDescent="0.25">
      <c r="A18" s="6">
        <v>15</v>
      </c>
      <c r="B18" s="7" t="s">
        <v>12</v>
      </c>
      <c r="C18" s="8">
        <v>1475000</v>
      </c>
      <c r="D18" s="12">
        <v>-0.71190166330000004</v>
      </c>
      <c r="E18" s="12">
        <v>-0.7910064456</v>
      </c>
      <c r="F18" s="12">
        <v>-0.59490488860000001</v>
      </c>
      <c r="G18" s="13">
        <v>-0.42685140910000002</v>
      </c>
      <c r="H18">
        <f t="shared" si="0"/>
        <v>38.590648738146996</v>
      </c>
      <c r="I18">
        <f t="shared" si="1"/>
        <v>10</v>
      </c>
    </row>
    <row r="19" spans="1:9" ht="16.5" thickBot="1" x14ac:dyDescent="0.3">
      <c r="A19" s="9">
        <v>16</v>
      </c>
      <c r="B19" s="10" t="s">
        <v>12</v>
      </c>
      <c r="C19" s="11">
        <v>750000</v>
      </c>
      <c r="D19" s="14">
        <v>-0.91694083579999996</v>
      </c>
      <c r="E19" s="14">
        <v>-0.7910064456</v>
      </c>
      <c r="F19" s="14">
        <v>-0.59490488860000001</v>
      </c>
      <c r="G19" s="15">
        <v>-0.42685140910000002</v>
      </c>
      <c r="H19">
        <f t="shared" si="0"/>
        <v>37.389119187296991</v>
      </c>
      <c r="I19">
        <f t="shared" si="1"/>
        <v>12</v>
      </c>
    </row>
    <row r="22" spans="1:9" x14ac:dyDescent="0.25">
      <c r="A22" t="s">
        <v>14</v>
      </c>
      <c r="B22" s="17" t="s">
        <v>15</v>
      </c>
      <c r="C22" t="s">
        <v>20</v>
      </c>
      <c r="D22" t="s">
        <v>19</v>
      </c>
      <c r="E22" t="s">
        <v>18</v>
      </c>
      <c r="F22" t="s">
        <v>21</v>
      </c>
      <c r="G22" t="s">
        <v>22</v>
      </c>
    </row>
    <row r="23" spans="1:9" x14ac:dyDescent="0.25">
      <c r="A23">
        <v>1</v>
      </c>
      <c r="B23" s="18">
        <v>1</v>
      </c>
      <c r="C23" s="20">
        <f>B23*C4</f>
        <v>2925000</v>
      </c>
      <c r="D23">
        <f>B23*H4</f>
        <v>44.242368789693991</v>
      </c>
      <c r="E23" s="21">
        <f>SUM(D23:D38)</f>
        <v>205.70090440379596</v>
      </c>
      <c r="F23">
        <v>0</v>
      </c>
      <c r="G23">
        <v>1</v>
      </c>
    </row>
    <row r="24" spans="1:9" x14ac:dyDescent="0.25">
      <c r="A24">
        <v>2</v>
      </c>
      <c r="B24" s="18">
        <v>0</v>
      </c>
      <c r="C24" s="20">
        <f t="shared" ref="C24:C38" si="2">B24*C5</f>
        <v>0</v>
      </c>
      <c r="D24">
        <f t="shared" ref="D24:D38" si="3">B24*H5</f>
        <v>0</v>
      </c>
      <c r="F24">
        <v>0</v>
      </c>
      <c r="G24">
        <v>1</v>
      </c>
    </row>
    <row r="25" spans="1:9" x14ac:dyDescent="0.25">
      <c r="A25">
        <v>3</v>
      </c>
      <c r="B25" s="18">
        <v>0</v>
      </c>
      <c r="C25" s="20">
        <f t="shared" si="2"/>
        <v>0</v>
      </c>
      <c r="D25">
        <f t="shared" si="3"/>
        <v>0</v>
      </c>
      <c r="F25">
        <v>0</v>
      </c>
      <c r="G25">
        <v>1</v>
      </c>
    </row>
    <row r="26" spans="1:9" x14ac:dyDescent="0.25">
      <c r="A26">
        <v>4</v>
      </c>
      <c r="B26" s="18">
        <v>0</v>
      </c>
      <c r="C26" s="20">
        <f t="shared" si="2"/>
        <v>0</v>
      </c>
      <c r="D26">
        <f t="shared" si="3"/>
        <v>0</v>
      </c>
      <c r="F26">
        <v>0</v>
      </c>
      <c r="G26">
        <v>1</v>
      </c>
    </row>
    <row r="27" spans="1:9" x14ac:dyDescent="0.25">
      <c r="A27">
        <v>5</v>
      </c>
      <c r="B27" s="18">
        <v>1</v>
      </c>
      <c r="C27" s="20">
        <f t="shared" si="2"/>
        <v>325000</v>
      </c>
      <c r="D27">
        <f>B27*H8</f>
        <v>37.344987610357997</v>
      </c>
      <c r="F27">
        <v>0</v>
      </c>
      <c r="G27">
        <v>1</v>
      </c>
    </row>
    <row r="28" spans="1:9" x14ac:dyDescent="0.25">
      <c r="A28">
        <v>6</v>
      </c>
      <c r="B28" s="18">
        <v>0</v>
      </c>
      <c r="C28" s="20">
        <f t="shared" si="2"/>
        <v>0</v>
      </c>
      <c r="D28">
        <f t="shared" si="3"/>
        <v>0</v>
      </c>
      <c r="F28">
        <v>0</v>
      </c>
      <c r="G28">
        <v>1</v>
      </c>
    </row>
    <row r="29" spans="1:9" x14ac:dyDescent="0.25">
      <c r="A29">
        <v>7</v>
      </c>
      <c r="B29" s="18">
        <v>1</v>
      </c>
      <c r="C29" s="20">
        <f t="shared" si="2"/>
        <v>1950000</v>
      </c>
      <c r="D29">
        <f t="shared" si="3"/>
        <v>23.776865664523996</v>
      </c>
      <c r="F29">
        <v>0</v>
      </c>
      <c r="G29">
        <v>1</v>
      </c>
    </row>
    <row r="30" spans="1:9" x14ac:dyDescent="0.25">
      <c r="A30">
        <v>8</v>
      </c>
      <c r="B30" s="18">
        <v>1</v>
      </c>
      <c r="C30" s="20">
        <f t="shared" si="2"/>
        <v>1750000</v>
      </c>
      <c r="D30">
        <f>B30*H11</f>
        <v>23.445409236965993</v>
      </c>
      <c r="F30">
        <v>0</v>
      </c>
      <c r="G30">
        <v>1</v>
      </c>
    </row>
    <row r="31" spans="1:9" x14ac:dyDescent="0.25">
      <c r="A31">
        <v>9</v>
      </c>
      <c r="B31" s="18">
        <v>0</v>
      </c>
      <c r="C31" s="20">
        <f t="shared" si="2"/>
        <v>0</v>
      </c>
      <c r="D31">
        <f t="shared" si="3"/>
        <v>0</v>
      </c>
      <c r="F31">
        <v>0</v>
      </c>
      <c r="G31">
        <v>1</v>
      </c>
    </row>
    <row r="32" spans="1:9" x14ac:dyDescent="0.25">
      <c r="A32">
        <v>10</v>
      </c>
      <c r="B32" s="18">
        <v>1</v>
      </c>
      <c r="C32" s="20">
        <f t="shared" si="2"/>
        <v>1650000</v>
      </c>
      <c r="D32">
        <f t="shared" si="3"/>
        <v>38.880673112772996</v>
      </c>
      <c r="F32">
        <v>0</v>
      </c>
      <c r="G32">
        <v>1</v>
      </c>
    </row>
    <row r="33" spans="1:7" x14ac:dyDescent="0.25">
      <c r="A33">
        <v>11</v>
      </c>
      <c r="B33" s="18">
        <v>1</v>
      </c>
      <c r="C33" s="20">
        <f t="shared" si="2"/>
        <v>1125000</v>
      </c>
      <c r="D33">
        <f t="shared" si="3"/>
        <v>38.010599989480994</v>
      </c>
      <c r="F33">
        <v>0</v>
      </c>
      <c r="G33">
        <v>1</v>
      </c>
    </row>
    <row r="34" spans="1:7" x14ac:dyDescent="0.25">
      <c r="A34">
        <v>12</v>
      </c>
      <c r="B34" s="18">
        <v>0</v>
      </c>
      <c r="C34" s="20">
        <f t="shared" si="2"/>
        <v>0</v>
      </c>
      <c r="D34">
        <f t="shared" si="3"/>
        <v>0</v>
      </c>
      <c r="F34">
        <v>0</v>
      </c>
      <c r="G34">
        <v>1</v>
      </c>
    </row>
    <row r="35" spans="1:7" x14ac:dyDescent="0.25">
      <c r="A35">
        <v>13</v>
      </c>
      <c r="B35" s="18">
        <v>0</v>
      </c>
      <c r="C35" s="20">
        <f t="shared" si="2"/>
        <v>0</v>
      </c>
      <c r="D35">
        <f t="shared" si="3"/>
        <v>0</v>
      </c>
      <c r="F35">
        <v>0</v>
      </c>
      <c r="G35">
        <v>1</v>
      </c>
    </row>
    <row r="36" spans="1:7" x14ac:dyDescent="0.25">
      <c r="A36">
        <v>14</v>
      </c>
      <c r="B36" s="18">
        <v>0</v>
      </c>
      <c r="C36" s="20">
        <f t="shared" si="2"/>
        <v>0</v>
      </c>
      <c r="D36">
        <f t="shared" si="3"/>
        <v>0</v>
      </c>
      <c r="F36">
        <v>0</v>
      </c>
      <c r="G36">
        <v>1</v>
      </c>
    </row>
    <row r="37" spans="1:7" x14ac:dyDescent="0.25">
      <c r="A37">
        <v>15</v>
      </c>
      <c r="B37" s="18">
        <v>0</v>
      </c>
      <c r="C37" s="20">
        <f t="shared" si="2"/>
        <v>0</v>
      </c>
      <c r="D37">
        <f t="shared" si="3"/>
        <v>0</v>
      </c>
      <c r="F37">
        <v>0</v>
      </c>
      <c r="G37">
        <v>1</v>
      </c>
    </row>
    <row r="38" spans="1:7" x14ac:dyDescent="0.25">
      <c r="A38">
        <v>16</v>
      </c>
      <c r="B38" s="18">
        <v>0</v>
      </c>
      <c r="C38" s="20">
        <f t="shared" si="2"/>
        <v>0</v>
      </c>
      <c r="D38">
        <f t="shared" si="3"/>
        <v>0</v>
      </c>
      <c r="F38">
        <v>0</v>
      </c>
      <c r="G38">
        <v>1</v>
      </c>
    </row>
    <row r="39" spans="1:7" x14ac:dyDescent="0.25">
      <c r="C39" s="20">
        <f>SUM(C23:C38)</f>
        <v>9725000</v>
      </c>
    </row>
    <row r="40" spans="1:7" x14ac:dyDescent="0.25">
      <c r="A40" t="s">
        <v>16</v>
      </c>
    </row>
    <row r="41" spans="1:7" x14ac:dyDescent="0.25">
      <c r="A41" t="s">
        <v>17</v>
      </c>
      <c r="B41" s="19">
        <v>10000000</v>
      </c>
      <c r="D41" t="s">
        <v>24</v>
      </c>
    </row>
    <row r="42" spans="1:7" x14ac:dyDescent="0.25">
      <c r="A42" t="s">
        <v>23</v>
      </c>
      <c r="B42">
        <v>2</v>
      </c>
      <c r="D42">
        <f>SUM(B32:B38)</f>
        <v>2</v>
      </c>
    </row>
  </sheetData>
  <conditionalFormatting sqref="H4:H1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{2B87F1E9-45D1-43D3-86FE-35F6C604995E}</x14:id>
        </ext>
      </extLst>
    </cfRule>
  </conditionalFormatting>
  <pageMargins left="0.75" right="0.75" top="1" bottom="1" header="0.5" footer="0.5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87F1E9-45D1-43D3-86FE-35F6C604995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H4:H19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Model 2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Lugas Raka Adrianto</cp:lastModifiedBy>
  <dcterms:created xsi:type="dcterms:W3CDTF">2014-01-19T14:37:26Z</dcterms:created>
  <dcterms:modified xsi:type="dcterms:W3CDTF">2020-11-23T10:17:19Z</dcterms:modified>
</cp:coreProperties>
</file>