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ea de Trabalho\forex\IR PARA TRADERS\"/>
    </mc:Choice>
  </mc:AlternateContent>
  <xr:revisionPtr revIDLastSave="0" documentId="13_ncr:1_{95EC11AD-3584-4F02-8510-39F7F89EB97E}" xr6:coauthVersionLast="47" xr6:coauthVersionMax="47" xr10:uidLastSave="{00000000-0000-0000-0000-000000000000}"/>
  <bookViews>
    <workbookView xWindow="-20610" yWindow="-120" windowWidth="20730" windowHeight="11160" firstSheet="6" activeTab="12" xr2:uid="{2CA8944F-47AA-4D40-8672-1902B6C68B08}"/>
  </bookViews>
  <sheets>
    <sheet name="JANEIRO" sheetId="16" r:id="rId1"/>
    <sheet name="FEVEREIRO" sheetId="5" r:id="rId2"/>
    <sheet name="MARÇO" sheetId="17" r:id="rId3"/>
    <sheet name="ABRIL" sheetId="18" r:id="rId4"/>
    <sheet name="MAIO" sheetId="19" r:id="rId5"/>
    <sheet name="JUNHO" sheetId="20" r:id="rId6"/>
    <sheet name="JULHO" sheetId="21" r:id="rId7"/>
    <sheet name="AGOSTO" sheetId="22" r:id="rId8"/>
    <sheet name="SETEMBRO" sheetId="23" r:id="rId9"/>
    <sheet name="OUTUBRO" sheetId="24" r:id="rId10"/>
    <sheet name="NOVEMBRO" sheetId="25" r:id="rId11"/>
    <sheet name="DEZEMBRO" sheetId="26" r:id="rId12"/>
    <sheet name="RELATÓRIO FINAL" sheetId="27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2" i="25" l="1"/>
  <c r="J38" i="26" l="1"/>
  <c r="G44" i="26" s="1"/>
  <c r="M6" i="27" s="1"/>
  <c r="I38" i="26"/>
  <c r="H38" i="26"/>
  <c r="G38" i="26"/>
  <c r="F38" i="26"/>
  <c r="E38" i="26"/>
  <c r="D38" i="26"/>
  <c r="G43" i="26" s="1"/>
  <c r="M5" i="27" s="1"/>
  <c r="C38" i="26"/>
  <c r="B38" i="26"/>
  <c r="K37" i="26"/>
  <c r="K36" i="26"/>
  <c r="K35" i="26"/>
  <c r="K34" i="26"/>
  <c r="K33" i="26"/>
  <c r="K32" i="26"/>
  <c r="K31" i="26"/>
  <c r="K30" i="26"/>
  <c r="K29" i="26"/>
  <c r="K28" i="26"/>
  <c r="K27" i="26"/>
  <c r="K26" i="26"/>
  <c r="K25" i="26"/>
  <c r="K24" i="26"/>
  <c r="K23" i="26"/>
  <c r="K22" i="26"/>
  <c r="K21" i="26"/>
  <c r="K20" i="26"/>
  <c r="K19" i="26"/>
  <c r="K18" i="26"/>
  <c r="K17" i="26"/>
  <c r="K16" i="26"/>
  <c r="K15" i="26"/>
  <c r="K14" i="26"/>
  <c r="K13" i="26"/>
  <c r="K12" i="26"/>
  <c r="K11" i="26"/>
  <c r="K10" i="26"/>
  <c r="K9" i="26"/>
  <c r="K8" i="26"/>
  <c r="K7" i="26"/>
  <c r="L7" i="26" s="1"/>
  <c r="L8" i="26" s="1"/>
  <c r="J37" i="25"/>
  <c r="G43" i="25" s="1"/>
  <c r="L6" i="27" s="1"/>
  <c r="I37" i="25"/>
  <c r="H37" i="25"/>
  <c r="G37" i="25"/>
  <c r="F37" i="25"/>
  <c r="E37" i="25"/>
  <c r="D37" i="25"/>
  <c r="C37" i="25"/>
  <c r="B37" i="25"/>
  <c r="K36" i="25"/>
  <c r="K35" i="25"/>
  <c r="K34" i="25"/>
  <c r="K33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L7" i="25"/>
  <c r="J38" i="24"/>
  <c r="G44" i="24" s="1"/>
  <c r="K6" i="27" s="1"/>
  <c r="I38" i="24"/>
  <c r="H38" i="24"/>
  <c r="G38" i="24"/>
  <c r="F38" i="24"/>
  <c r="E38" i="24"/>
  <c r="D38" i="24"/>
  <c r="G43" i="24" s="1"/>
  <c r="K5" i="27" s="1"/>
  <c r="C38" i="24"/>
  <c r="B38" i="24"/>
  <c r="K37" i="24"/>
  <c r="K36" i="24"/>
  <c r="K35" i="24"/>
  <c r="K34" i="24"/>
  <c r="K33" i="24"/>
  <c r="K32" i="24"/>
  <c r="K31" i="24"/>
  <c r="K30" i="24"/>
  <c r="K29" i="24"/>
  <c r="K28" i="24"/>
  <c r="K27" i="24"/>
  <c r="K26" i="24"/>
  <c r="K25" i="24"/>
  <c r="K24" i="24"/>
  <c r="K23" i="24"/>
  <c r="K22" i="24"/>
  <c r="K21" i="24"/>
  <c r="K20" i="24"/>
  <c r="K19" i="24"/>
  <c r="K18" i="24"/>
  <c r="K17" i="24"/>
  <c r="K16" i="24"/>
  <c r="K15" i="24"/>
  <c r="K14" i="24"/>
  <c r="K13" i="24"/>
  <c r="K12" i="24"/>
  <c r="K11" i="24"/>
  <c r="K10" i="24"/>
  <c r="K9" i="24"/>
  <c r="K8" i="24"/>
  <c r="K7" i="24"/>
  <c r="L7" i="24" s="1"/>
  <c r="J37" i="23"/>
  <c r="G43" i="23" s="1"/>
  <c r="J6" i="27" s="1"/>
  <c r="I37" i="23"/>
  <c r="H37" i="23"/>
  <c r="G37" i="23"/>
  <c r="F37" i="23"/>
  <c r="E37" i="23"/>
  <c r="D37" i="23"/>
  <c r="G42" i="23" s="1"/>
  <c r="J5" i="27" s="1"/>
  <c r="C37" i="23"/>
  <c r="B37" i="23"/>
  <c r="K36" i="23"/>
  <c r="K35" i="23"/>
  <c r="K34" i="23"/>
  <c r="K33" i="23"/>
  <c r="K32" i="23"/>
  <c r="K31" i="23"/>
  <c r="K30" i="23"/>
  <c r="K29" i="23"/>
  <c r="K28" i="23"/>
  <c r="K27" i="23"/>
  <c r="K26" i="23"/>
  <c r="K25" i="23"/>
  <c r="K24" i="23"/>
  <c r="K23" i="23"/>
  <c r="K22" i="23"/>
  <c r="K21" i="23"/>
  <c r="K20" i="23"/>
  <c r="K19" i="23"/>
  <c r="K18" i="23"/>
  <c r="K17" i="23"/>
  <c r="K16" i="23"/>
  <c r="K15" i="23"/>
  <c r="K14" i="23"/>
  <c r="K13" i="23"/>
  <c r="K12" i="23"/>
  <c r="K11" i="23"/>
  <c r="K10" i="23"/>
  <c r="K9" i="23"/>
  <c r="K8" i="23"/>
  <c r="K7" i="23"/>
  <c r="L7" i="23" s="1"/>
  <c r="L8" i="23" s="1"/>
  <c r="J38" i="22"/>
  <c r="G44" i="22" s="1"/>
  <c r="I6" i="27" s="1"/>
  <c r="I38" i="22"/>
  <c r="H38" i="22"/>
  <c r="G38" i="22"/>
  <c r="F38" i="22"/>
  <c r="E38" i="22"/>
  <c r="D38" i="22"/>
  <c r="C38" i="22"/>
  <c r="B38" i="22"/>
  <c r="K37" i="22"/>
  <c r="K36" i="22"/>
  <c r="K35" i="22"/>
  <c r="K34" i="22"/>
  <c r="K33" i="22"/>
  <c r="K32" i="22"/>
  <c r="K31" i="22"/>
  <c r="K30" i="22"/>
  <c r="K29" i="22"/>
  <c r="K28" i="22"/>
  <c r="K27" i="22"/>
  <c r="K26" i="22"/>
  <c r="K25" i="22"/>
  <c r="K24" i="22"/>
  <c r="K23" i="22"/>
  <c r="K22" i="22"/>
  <c r="K21" i="22"/>
  <c r="K20" i="22"/>
  <c r="K19" i="22"/>
  <c r="K18" i="22"/>
  <c r="K17" i="22"/>
  <c r="K16" i="22"/>
  <c r="K15" i="22"/>
  <c r="K14" i="22"/>
  <c r="K13" i="22"/>
  <c r="K12" i="22"/>
  <c r="K11" i="22"/>
  <c r="K10" i="22"/>
  <c r="K9" i="22"/>
  <c r="K8" i="22"/>
  <c r="K7" i="22"/>
  <c r="L7" i="22" s="1"/>
  <c r="J38" i="21"/>
  <c r="G44" i="21" s="1"/>
  <c r="H6" i="27" s="1"/>
  <c r="I38" i="21"/>
  <c r="H38" i="21"/>
  <c r="G38" i="21"/>
  <c r="F38" i="21"/>
  <c r="E38" i="21"/>
  <c r="D38" i="21"/>
  <c r="C38" i="21"/>
  <c r="B38" i="21"/>
  <c r="K37" i="21"/>
  <c r="K36" i="21"/>
  <c r="K35" i="21"/>
  <c r="K34" i="21"/>
  <c r="K33" i="21"/>
  <c r="K32" i="21"/>
  <c r="K31" i="21"/>
  <c r="K30" i="21"/>
  <c r="K29" i="21"/>
  <c r="K28" i="21"/>
  <c r="K27" i="21"/>
  <c r="K26" i="21"/>
  <c r="K25" i="21"/>
  <c r="K24" i="21"/>
  <c r="K23" i="21"/>
  <c r="K22" i="21"/>
  <c r="K21" i="21"/>
  <c r="K20" i="21"/>
  <c r="K19" i="21"/>
  <c r="K18" i="21"/>
  <c r="K17" i="21"/>
  <c r="K16" i="21"/>
  <c r="K15" i="21"/>
  <c r="K14" i="21"/>
  <c r="K13" i="21"/>
  <c r="K12" i="21"/>
  <c r="K11" i="21"/>
  <c r="K10" i="21"/>
  <c r="K9" i="21"/>
  <c r="K8" i="21"/>
  <c r="K7" i="21"/>
  <c r="L7" i="21" s="1"/>
  <c r="J38" i="20"/>
  <c r="G44" i="20" s="1"/>
  <c r="G6" i="27" s="1"/>
  <c r="I38" i="20"/>
  <c r="H38" i="20"/>
  <c r="G38" i="20"/>
  <c r="F38" i="20"/>
  <c r="E38" i="20"/>
  <c r="D38" i="20"/>
  <c r="C38" i="20"/>
  <c r="B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L7" i="20" s="1"/>
  <c r="L8" i="20" s="1"/>
  <c r="J38" i="19"/>
  <c r="G44" i="19" s="1"/>
  <c r="F6" i="27" s="1"/>
  <c r="I38" i="19"/>
  <c r="H38" i="19"/>
  <c r="G38" i="19"/>
  <c r="F38" i="19"/>
  <c r="E38" i="19"/>
  <c r="D38" i="19"/>
  <c r="C38" i="19"/>
  <c r="B38" i="19"/>
  <c r="K37" i="19"/>
  <c r="K36" i="19"/>
  <c r="K35" i="19"/>
  <c r="K34" i="19"/>
  <c r="K33" i="19"/>
  <c r="K32" i="19"/>
  <c r="K31" i="19"/>
  <c r="K30" i="19"/>
  <c r="K29" i="19"/>
  <c r="K28" i="19"/>
  <c r="K27" i="19"/>
  <c r="K26" i="19"/>
  <c r="K25" i="19"/>
  <c r="K24" i="19"/>
  <c r="K23" i="19"/>
  <c r="K22" i="19"/>
  <c r="K21" i="19"/>
  <c r="K20" i="19"/>
  <c r="K19" i="19"/>
  <c r="K18" i="19"/>
  <c r="K17" i="19"/>
  <c r="K16" i="19"/>
  <c r="K15" i="19"/>
  <c r="K14" i="19"/>
  <c r="K13" i="19"/>
  <c r="K12" i="19"/>
  <c r="K11" i="19"/>
  <c r="K10" i="19"/>
  <c r="K9" i="19"/>
  <c r="K8" i="19"/>
  <c r="K7" i="19"/>
  <c r="L7" i="19" s="1"/>
  <c r="L8" i="19" s="1"/>
  <c r="J37" i="18"/>
  <c r="G43" i="18" s="1"/>
  <c r="E6" i="27" s="1"/>
  <c r="I37" i="18"/>
  <c r="H37" i="18"/>
  <c r="G37" i="18"/>
  <c r="F37" i="18"/>
  <c r="E37" i="18"/>
  <c r="D37" i="18"/>
  <c r="C37" i="18"/>
  <c r="B37" i="18"/>
  <c r="K36" i="18"/>
  <c r="K35" i="18"/>
  <c r="K34" i="18"/>
  <c r="K33" i="18"/>
  <c r="K32" i="18"/>
  <c r="K31" i="18"/>
  <c r="K30" i="18"/>
  <c r="K29" i="18"/>
  <c r="K28" i="18"/>
  <c r="K27" i="18"/>
  <c r="K26" i="18"/>
  <c r="K25" i="18"/>
  <c r="K24" i="18"/>
  <c r="K23" i="18"/>
  <c r="K22" i="18"/>
  <c r="K21" i="18"/>
  <c r="K20" i="18"/>
  <c r="K19" i="18"/>
  <c r="K18" i="18"/>
  <c r="K17" i="18"/>
  <c r="K16" i="18"/>
  <c r="K15" i="18"/>
  <c r="K14" i="18"/>
  <c r="K13" i="18"/>
  <c r="K12" i="18"/>
  <c r="K11" i="18"/>
  <c r="K10" i="18"/>
  <c r="K9" i="18"/>
  <c r="K8" i="18"/>
  <c r="K7" i="18"/>
  <c r="L7" i="18" s="1"/>
  <c r="J38" i="17"/>
  <c r="G44" i="17" s="1"/>
  <c r="D6" i="27" s="1"/>
  <c r="I38" i="17"/>
  <c r="H38" i="17"/>
  <c r="G38" i="17"/>
  <c r="F38" i="17"/>
  <c r="E38" i="17"/>
  <c r="D38" i="17"/>
  <c r="C38" i="17"/>
  <c r="B38" i="17"/>
  <c r="K37" i="17"/>
  <c r="K36" i="17"/>
  <c r="K35" i="17"/>
  <c r="K34" i="17"/>
  <c r="K33" i="17"/>
  <c r="K32" i="17"/>
  <c r="K31" i="17"/>
  <c r="K30" i="17"/>
  <c r="K29" i="17"/>
  <c r="K28" i="17"/>
  <c r="K27" i="17"/>
  <c r="K26" i="17"/>
  <c r="K25" i="17"/>
  <c r="K24" i="17"/>
  <c r="K23" i="17"/>
  <c r="K22" i="17"/>
  <c r="K21" i="17"/>
  <c r="K20" i="17"/>
  <c r="K19" i="17"/>
  <c r="K18" i="17"/>
  <c r="K17" i="17"/>
  <c r="K16" i="17"/>
  <c r="K15" i="17"/>
  <c r="K14" i="17"/>
  <c r="K13" i="17"/>
  <c r="K12" i="17"/>
  <c r="K11" i="17"/>
  <c r="K10" i="17"/>
  <c r="K9" i="17"/>
  <c r="K8" i="17"/>
  <c r="K7" i="17"/>
  <c r="L7" i="17" s="1"/>
  <c r="J38" i="16"/>
  <c r="G44" i="16" s="1"/>
  <c r="B6" i="27" s="1"/>
  <c r="I38" i="16"/>
  <c r="H38" i="16"/>
  <c r="G38" i="16"/>
  <c r="F38" i="16"/>
  <c r="E38" i="16"/>
  <c r="D38" i="16"/>
  <c r="G43" i="16" s="1"/>
  <c r="B5" i="27" s="1"/>
  <c r="C38" i="16"/>
  <c r="B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J36" i="5"/>
  <c r="G42" i="5" s="1"/>
  <c r="C6" i="27" s="1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7" i="5"/>
  <c r="L7" i="5" s="1"/>
  <c r="G45" i="24" l="1"/>
  <c r="K7" i="27" s="1"/>
  <c r="G42" i="26"/>
  <c r="M4" i="27" s="1"/>
  <c r="M13" i="27" s="1"/>
  <c r="M18" i="27" s="1"/>
  <c r="L8" i="22"/>
  <c r="G45" i="26"/>
  <c r="M7" i="27" s="1"/>
  <c r="L8" i="24"/>
  <c r="G42" i="24"/>
  <c r="K4" i="27" s="1"/>
  <c r="G42" i="22"/>
  <c r="I4" i="27" s="1"/>
  <c r="G45" i="22"/>
  <c r="I7" i="27" s="1"/>
  <c r="G43" i="22"/>
  <c r="I5" i="27" s="1"/>
  <c r="G45" i="21"/>
  <c r="H7" i="27" s="1"/>
  <c r="G42" i="21"/>
  <c r="H4" i="27" s="1"/>
  <c r="L8" i="21"/>
  <c r="L9" i="21" s="1"/>
  <c r="L10" i="21" s="1"/>
  <c r="L11" i="21" s="1"/>
  <c r="L12" i="21" s="1"/>
  <c r="L13" i="21" s="1"/>
  <c r="L14" i="21" s="1"/>
  <c r="L15" i="21" s="1"/>
  <c r="L16" i="21" s="1"/>
  <c r="L17" i="21" s="1"/>
  <c r="L18" i="21" s="1"/>
  <c r="L19" i="21" s="1"/>
  <c r="L20" i="21" s="1"/>
  <c r="L21" i="21" s="1"/>
  <c r="L22" i="21" s="1"/>
  <c r="L23" i="21" s="1"/>
  <c r="L24" i="21" s="1"/>
  <c r="L25" i="21" s="1"/>
  <c r="L26" i="21" s="1"/>
  <c r="L27" i="21" s="1"/>
  <c r="L28" i="21" s="1"/>
  <c r="L29" i="21" s="1"/>
  <c r="L30" i="21" s="1"/>
  <c r="L31" i="21" s="1"/>
  <c r="L32" i="21" s="1"/>
  <c r="L33" i="21" s="1"/>
  <c r="L34" i="21" s="1"/>
  <c r="L35" i="21" s="1"/>
  <c r="L36" i="21" s="1"/>
  <c r="L37" i="21" s="1"/>
  <c r="G43" i="21"/>
  <c r="H5" i="27" s="1"/>
  <c r="G45" i="20"/>
  <c r="G7" i="27" s="1"/>
  <c r="G42" i="20"/>
  <c r="G4" i="27" s="1"/>
  <c r="G43" i="20"/>
  <c r="G5" i="27" s="1"/>
  <c r="G45" i="19"/>
  <c r="F7" i="27" s="1"/>
  <c r="G42" i="19"/>
  <c r="F4" i="27" s="1"/>
  <c r="G43" i="19"/>
  <c r="F5" i="27" s="1"/>
  <c r="G41" i="18"/>
  <c r="E4" i="27" s="1"/>
  <c r="G42" i="18"/>
  <c r="E5" i="27" s="1"/>
  <c r="G45" i="17"/>
  <c r="D7" i="27" s="1"/>
  <c r="L8" i="17"/>
  <c r="N6" i="27"/>
  <c r="K38" i="16"/>
  <c r="G42" i="17"/>
  <c r="D4" i="27" s="1"/>
  <c r="G43" i="17"/>
  <c r="D5" i="27" s="1"/>
  <c r="L9" i="17"/>
  <c r="L10" i="17" s="1"/>
  <c r="L11" i="17" s="1"/>
  <c r="L12" i="17" s="1"/>
  <c r="L13" i="17" s="1"/>
  <c r="L14" i="17" s="1"/>
  <c r="L15" i="17" s="1"/>
  <c r="L16" i="17" s="1"/>
  <c r="L17" i="17" s="1"/>
  <c r="L18" i="17" s="1"/>
  <c r="L19" i="17" s="1"/>
  <c r="L20" i="17" s="1"/>
  <c r="L21" i="17" s="1"/>
  <c r="L22" i="17" s="1"/>
  <c r="L23" i="17" s="1"/>
  <c r="L24" i="17" s="1"/>
  <c r="L25" i="17" s="1"/>
  <c r="L26" i="17" s="1"/>
  <c r="L27" i="17" s="1"/>
  <c r="L28" i="17" s="1"/>
  <c r="L29" i="17" s="1"/>
  <c r="L30" i="17" s="1"/>
  <c r="L31" i="17" s="1"/>
  <c r="L32" i="17" s="1"/>
  <c r="L33" i="17" s="1"/>
  <c r="L34" i="17" s="1"/>
  <c r="L35" i="17" s="1"/>
  <c r="L36" i="17" s="1"/>
  <c r="L37" i="17" s="1"/>
  <c r="G45" i="16"/>
  <c r="B7" i="27" s="1"/>
  <c r="G42" i="16"/>
  <c r="B4" i="27" s="1"/>
  <c r="L7" i="16"/>
  <c r="L8" i="18"/>
  <c r="L9" i="18" s="1"/>
  <c r="L10" i="18" s="1"/>
  <c r="L11" i="18" s="1"/>
  <c r="L12" i="18" s="1"/>
  <c r="L13" i="18" s="1"/>
  <c r="L14" i="18" s="1"/>
  <c r="L15" i="18" s="1"/>
  <c r="L16" i="18" s="1"/>
  <c r="L17" i="18" s="1"/>
  <c r="L18" i="18" s="1"/>
  <c r="L19" i="18" s="1"/>
  <c r="L20" i="18" s="1"/>
  <c r="L21" i="18" s="1"/>
  <c r="L22" i="18" s="1"/>
  <c r="L23" i="18" s="1"/>
  <c r="L24" i="18" s="1"/>
  <c r="L25" i="18" s="1"/>
  <c r="L26" i="18" s="1"/>
  <c r="L27" i="18" s="1"/>
  <c r="L28" i="18" s="1"/>
  <c r="L29" i="18" s="1"/>
  <c r="L30" i="18" s="1"/>
  <c r="L31" i="18" s="1"/>
  <c r="L32" i="18" s="1"/>
  <c r="L33" i="18" s="1"/>
  <c r="L34" i="18" s="1"/>
  <c r="L35" i="18" s="1"/>
  <c r="L36" i="18" s="1"/>
  <c r="G44" i="18"/>
  <c r="E7" i="27" s="1"/>
  <c r="G44" i="23"/>
  <c r="J7" i="27" s="1"/>
  <c r="G41" i="23"/>
  <c r="J4" i="27" s="1"/>
  <c r="G44" i="25"/>
  <c r="L7" i="27" s="1"/>
  <c r="G41" i="25"/>
  <c r="L4" i="27" s="1"/>
  <c r="L8" i="25"/>
  <c r="L9" i="25" s="1"/>
  <c r="L10" i="25" s="1"/>
  <c r="L11" i="25" s="1"/>
  <c r="L12" i="25" s="1"/>
  <c r="L13" i="25" s="1"/>
  <c r="L14" i="25" s="1"/>
  <c r="L15" i="25" s="1"/>
  <c r="L16" i="25" s="1"/>
  <c r="L17" i="25" s="1"/>
  <c r="L18" i="25" s="1"/>
  <c r="L19" i="25" s="1"/>
  <c r="L20" i="25" s="1"/>
  <c r="L21" i="25" s="1"/>
  <c r="L22" i="25" s="1"/>
  <c r="L23" i="25" s="1"/>
  <c r="L24" i="25" s="1"/>
  <c r="L25" i="25" s="1"/>
  <c r="L26" i="25" s="1"/>
  <c r="L27" i="25" s="1"/>
  <c r="L28" i="25" s="1"/>
  <c r="L29" i="25" s="1"/>
  <c r="L30" i="25" s="1"/>
  <c r="L31" i="25" s="1"/>
  <c r="L32" i="25" s="1"/>
  <c r="L33" i="25" s="1"/>
  <c r="L34" i="25" s="1"/>
  <c r="L35" i="25" s="1"/>
  <c r="L36" i="25" s="1"/>
  <c r="G42" i="25"/>
  <c r="L5" i="27" s="1"/>
  <c r="L9" i="26"/>
  <c r="L10" i="26" s="1"/>
  <c r="L11" i="26" s="1"/>
  <c r="L12" i="26" s="1"/>
  <c r="L13" i="26" s="1"/>
  <c r="L14" i="26" s="1"/>
  <c r="L15" i="26" s="1"/>
  <c r="L16" i="26" s="1"/>
  <c r="L17" i="26" s="1"/>
  <c r="L18" i="26" s="1"/>
  <c r="L19" i="26" s="1"/>
  <c r="L20" i="26" s="1"/>
  <c r="L21" i="26" s="1"/>
  <c r="L22" i="26" s="1"/>
  <c r="L23" i="26" s="1"/>
  <c r="L24" i="26" s="1"/>
  <c r="L25" i="26" s="1"/>
  <c r="L26" i="26" s="1"/>
  <c r="L27" i="26" s="1"/>
  <c r="L28" i="26" s="1"/>
  <c r="L29" i="26" s="1"/>
  <c r="L30" i="26" s="1"/>
  <c r="L31" i="26" s="1"/>
  <c r="L32" i="26" s="1"/>
  <c r="L33" i="26" s="1"/>
  <c r="L34" i="26" s="1"/>
  <c r="L35" i="26" s="1"/>
  <c r="L36" i="26" s="1"/>
  <c r="L37" i="26" s="1"/>
  <c r="L9" i="24"/>
  <c r="L10" i="24" s="1"/>
  <c r="L11" i="24" s="1"/>
  <c r="L12" i="24" s="1"/>
  <c r="L13" i="24" s="1"/>
  <c r="L14" i="24" s="1"/>
  <c r="L15" i="24" s="1"/>
  <c r="L16" i="24" s="1"/>
  <c r="L17" i="24" s="1"/>
  <c r="L18" i="24" s="1"/>
  <c r="L19" i="24" s="1"/>
  <c r="L20" i="24" s="1"/>
  <c r="L21" i="24" s="1"/>
  <c r="L22" i="24" s="1"/>
  <c r="L23" i="24" s="1"/>
  <c r="L24" i="24" s="1"/>
  <c r="L25" i="24" s="1"/>
  <c r="L26" i="24" s="1"/>
  <c r="L27" i="24" s="1"/>
  <c r="L28" i="24" s="1"/>
  <c r="L29" i="24" s="1"/>
  <c r="L30" i="24" s="1"/>
  <c r="L31" i="24" s="1"/>
  <c r="L32" i="24" s="1"/>
  <c r="L33" i="24" s="1"/>
  <c r="L34" i="24" s="1"/>
  <c r="L35" i="24" s="1"/>
  <c r="L36" i="24" s="1"/>
  <c r="L37" i="24" s="1"/>
  <c r="L9" i="23"/>
  <c r="L10" i="23" s="1"/>
  <c r="L11" i="23" s="1"/>
  <c r="L12" i="23" s="1"/>
  <c r="L13" i="23" s="1"/>
  <c r="L14" i="23" s="1"/>
  <c r="L15" i="23" s="1"/>
  <c r="L16" i="23" s="1"/>
  <c r="L17" i="23" s="1"/>
  <c r="L18" i="23" s="1"/>
  <c r="L19" i="23" s="1"/>
  <c r="L20" i="23" s="1"/>
  <c r="L21" i="23" s="1"/>
  <c r="L22" i="23" s="1"/>
  <c r="L23" i="23" s="1"/>
  <c r="L24" i="23" s="1"/>
  <c r="L25" i="23" s="1"/>
  <c r="L26" i="23" s="1"/>
  <c r="L27" i="23" s="1"/>
  <c r="L28" i="23" s="1"/>
  <c r="L29" i="23" s="1"/>
  <c r="L30" i="23" s="1"/>
  <c r="L31" i="23" s="1"/>
  <c r="L32" i="23" s="1"/>
  <c r="L33" i="23" s="1"/>
  <c r="L34" i="23" s="1"/>
  <c r="L35" i="23" s="1"/>
  <c r="L36" i="23" s="1"/>
  <c r="L9" i="22"/>
  <c r="L10" i="22" s="1"/>
  <c r="L11" i="22" s="1"/>
  <c r="L12" i="22" s="1"/>
  <c r="L13" i="22" s="1"/>
  <c r="L14" i="22" s="1"/>
  <c r="L15" i="22" s="1"/>
  <c r="L16" i="22" s="1"/>
  <c r="L17" i="22" s="1"/>
  <c r="L18" i="22" s="1"/>
  <c r="L19" i="22" s="1"/>
  <c r="L20" i="22" s="1"/>
  <c r="L21" i="22" s="1"/>
  <c r="L22" i="22" s="1"/>
  <c r="L23" i="22" s="1"/>
  <c r="L24" i="22" s="1"/>
  <c r="L25" i="22" s="1"/>
  <c r="L26" i="22" s="1"/>
  <c r="L27" i="22" s="1"/>
  <c r="L28" i="22" s="1"/>
  <c r="L29" i="22" s="1"/>
  <c r="L30" i="22" s="1"/>
  <c r="L31" i="22" s="1"/>
  <c r="L32" i="22" s="1"/>
  <c r="L33" i="22" s="1"/>
  <c r="L34" i="22" s="1"/>
  <c r="L35" i="22" s="1"/>
  <c r="L36" i="22" s="1"/>
  <c r="L37" i="22" s="1"/>
  <c r="L9" i="20"/>
  <c r="L10" i="20" s="1"/>
  <c r="L11" i="20" s="1"/>
  <c r="L12" i="20" s="1"/>
  <c r="L13" i="20" s="1"/>
  <c r="L14" i="20" s="1"/>
  <c r="L15" i="20" s="1"/>
  <c r="L16" i="20" s="1"/>
  <c r="L17" i="20" s="1"/>
  <c r="L18" i="20" s="1"/>
  <c r="L19" i="20" s="1"/>
  <c r="L20" i="20" s="1"/>
  <c r="L21" i="20" s="1"/>
  <c r="L22" i="20" s="1"/>
  <c r="L23" i="20" s="1"/>
  <c r="L24" i="20" s="1"/>
  <c r="L25" i="20" s="1"/>
  <c r="L26" i="20" s="1"/>
  <c r="L27" i="20" s="1"/>
  <c r="L28" i="20" s="1"/>
  <c r="L29" i="20" s="1"/>
  <c r="L30" i="20" s="1"/>
  <c r="L31" i="20" s="1"/>
  <c r="L32" i="20" s="1"/>
  <c r="L33" i="20" s="1"/>
  <c r="L34" i="20" s="1"/>
  <c r="L35" i="20" s="1"/>
  <c r="L36" i="20" s="1"/>
  <c r="L37" i="20" s="1"/>
  <c r="L9" i="19"/>
  <c r="L10" i="19" s="1"/>
  <c r="L11" i="19" s="1"/>
  <c r="L12" i="19" s="1"/>
  <c r="L13" i="19" s="1"/>
  <c r="L14" i="19" s="1"/>
  <c r="L15" i="19" s="1"/>
  <c r="L16" i="19" s="1"/>
  <c r="L17" i="19" s="1"/>
  <c r="L18" i="19" s="1"/>
  <c r="L19" i="19" s="1"/>
  <c r="L20" i="19" s="1"/>
  <c r="L21" i="19" s="1"/>
  <c r="L22" i="19" s="1"/>
  <c r="L23" i="19" s="1"/>
  <c r="L24" i="19" s="1"/>
  <c r="L25" i="19" s="1"/>
  <c r="L26" i="19" s="1"/>
  <c r="L27" i="19" s="1"/>
  <c r="L28" i="19" s="1"/>
  <c r="L29" i="19" s="1"/>
  <c r="L30" i="19" s="1"/>
  <c r="L31" i="19" s="1"/>
  <c r="L32" i="19" s="1"/>
  <c r="L33" i="19" s="1"/>
  <c r="L34" i="19" s="1"/>
  <c r="L35" i="19" s="1"/>
  <c r="L36" i="19" s="1"/>
  <c r="L37" i="19" s="1"/>
  <c r="M9" i="27" l="1"/>
  <c r="M17" i="27"/>
  <c r="M21" i="27" s="1"/>
  <c r="M28" i="27" s="1"/>
  <c r="M22" i="27"/>
  <c r="L13" i="27"/>
  <c r="L17" i="27" s="1"/>
  <c r="L21" i="27" s="1"/>
  <c r="L28" i="27" s="1"/>
  <c r="L9" i="27"/>
  <c r="K13" i="27"/>
  <c r="K9" i="27"/>
  <c r="J9" i="27"/>
  <c r="J13" i="27"/>
  <c r="I9" i="27"/>
  <c r="I13" i="27"/>
  <c r="I18" i="27" s="1"/>
  <c r="I22" i="27" s="1"/>
  <c r="I29" i="27" s="1"/>
  <c r="H9" i="27"/>
  <c r="H13" i="27"/>
  <c r="H18" i="27" s="1"/>
  <c r="H22" i="27" s="1"/>
  <c r="H29" i="27" s="1"/>
  <c r="G13" i="27"/>
  <c r="G18" i="27" s="1"/>
  <c r="G22" i="27" s="1"/>
  <c r="G9" i="27"/>
  <c r="F9" i="27"/>
  <c r="F13" i="27"/>
  <c r="F18" i="27" s="1"/>
  <c r="F22" i="27" s="1"/>
  <c r="F29" i="27" s="1"/>
  <c r="E13" i="27"/>
  <c r="E18" i="27" s="1"/>
  <c r="E22" i="27" s="1"/>
  <c r="E29" i="27" s="1"/>
  <c r="E9" i="27"/>
  <c r="D13" i="27"/>
  <c r="D18" i="27" s="1"/>
  <c r="D9" i="27"/>
  <c r="B13" i="27"/>
  <c r="B18" i="27" s="1"/>
  <c r="B22" i="27" s="1"/>
  <c r="B9" i="27"/>
  <c r="I36" i="5"/>
  <c r="H36" i="5"/>
  <c r="G36" i="5"/>
  <c r="F36" i="5"/>
  <c r="E36" i="5"/>
  <c r="D36" i="5"/>
  <c r="C36" i="5"/>
  <c r="B36" i="5"/>
  <c r="M23" i="27" l="1"/>
  <c r="M29" i="27"/>
  <c r="L18" i="27"/>
  <c r="K17" i="27"/>
  <c r="K21" i="27" s="1"/>
  <c r="K28" i="27" s="1"/>
  <c r="K18" i="27"/>
  <c r="J17" i="27"/>
  <c r="J21" i="27" s="1"/>
  <c r="J28" i="27" s="1"/>
  <c r="J18" i="27"/>
  <c r="J22" i="27" s="1"/>
  <c r="I17" i="27"/>
  <c r="I21" i="27" s="1"/>
  <c r="I28" i="27" s="1"/>
  <c r="H17" i="27"/>
  <c r="G29" i="27"/>
  <c r="G17" i="27"/>
  <c r="G21" i="27" s="1"/>
  <c r="G28" i="27" s="1"/>
  <c r="F17" i="27"/>
  <c r="E17" i="27"/>
  <c r="D17" i="27"/>
  <c r="D21" i="27" s="1"/>
  <c r="D28" i="27" s="1"/>
  <c r="D22" i="27"/>
  <c r="D29" i="27" s="1"/>
  <c r="G41" i="5"/>
  <c r="C5" i="27" s="1"/>
  <c r="N5" i="27" s="1"/>
  <c r="G40" i="5"/>
  <c r="C4" i="27" s="1"/>
  <c r="B17" i="27"/>
  <c r="B21" i="27" s="1"/>
  <c r="B28" i="27" s="1"/>
  <c r="B29" i="27"/>
  <c r="G43" i="5"/>
  <c r="C7" i="27" s="1"/>
  <c r="N7" i="27" s="1"/>
  <c r="L22" i="27" l="1"/>
  <c r="L29" i="27" s="1"/>
  <c r="K22" i="27"/>
  <c r="K29" i="27" s="1"/>
  <c r="J23" i="27"/>
  <c r="J29" i="27"/>
  <c r="I23" i="27"/>
  <c r="H21" i="27"/>
  <c r="H28" i="27" s="1"/>
  <c r="G23" i="27"/>
  <c r="F21" i="27"/>
  <c r="F28" i="27" s="1"/>
  <c r="E21" i="27"/>
  <c r="E28" i="27" s="1"/>
  <c r="D23" i="27"/>
  <c r="C13" i="27"/>
  <c r="N4" i="27"/>
  <c r="C9" i="27"/>
  <c r="N9" i="27" s="1"/>
  <c r="B23" i="27"/>
  <c r="L8" i="5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L34" i="5" s="1"/>
  <c r="L35" i="5" s="1"/>
  <c r="L8" i="16"/>
  <c r="C17" i="27" l="1"/>
  <c r="C21" i="27" s="1"/>
  <c r="C28" i="27" s="1"/>
  <c r="L23" i="27"/>
  <c r="K23" i="27"/>
  <c r="H23" i="27"/>
  <c r="F23" i="27"/>
  <c r="E23" i="27"/>
  <c r="C18" i="27"/>
  <c r="C22" i="27" s="1"/>
  <c r="C29" i="27" s="1"/>
  <c r="L9" i="16"/>
  <c r="L10" i="16" s="1"/>
  <c r="L11" i="16" s="1"/>
  <c r="L12" i="16" s="1"/>
  <c r="L13" i="16" s="1"/>
  <c r="L14" i="16" s="1"/>
  <c r="L15" i="16" s="1"/>
  <c r="L16" i="16" s="1"/>
  <c r="L17" i="16" s="1"/>
  <c r="L18" i="16" s="1"/>
  <c r="L19" i="16" s="1"/>
  <c r="L20" i="16" s="1"/>
  <c r="L21" i="16" s="1"/>
  <c r="L22" i="16" s="1"/>
  <c r="L23" i="16" s="1"/>
  <c r="L24" i="16" s="1"/>
  <c r="L25" i="16" s="1"/>
  <c r="L26" i="16" s="1"/>
  <c r="L27" i="16" s="1"/>
  <c r="L28" i="16" s="1"/>
  <c r="L29" i="16" s="1"/>
  <c r="L30" i="16" s="1"/>
  <c r="L31" i="16" s="1"/>
  <c r="L32" i="16" s="1"/>
  <c r="L33" i="16" s="1"/>
  <c r="L34" i="16" s="1"/>
  <c r="L35" i="16" s="1"/>
  <c r="L36" i="16" s="1"/>
  <c r="L37" i="16" s="1"/>
  <c r="C23" i="27" l="1"/>
  <c r="L38" i="16"/>
</calcChain>
</file>

<file path=xl/sharedStrings.xml><?xml version="1.0" encoding="utf-8"?>
<sst xmlns="http://schemas.openxmlformats.org/spreadsheetml/2006/main" count="355" uniqueCount="54">
  <si>
    <t>LUCRO</t>
  </si>
  <si>
    <t>LUCRO LIQ</t>
  </si>
  <si>
    <t>SALDO</t>
  </si>
  <si>
    <t xml:space="preserve">TAXAS </t>
  </si>
  <si>
    <t>ACUMULADO</t>
  </si>
  <si>
    <t>DATA</t>
  </si>
  <si>
    <t>OUTROS</t>
  </si>
  <si>
    <t>IRRF</t>
  </si>
  <si>
    <t>TOTAL</t>
  </si>
  <si>
    <t>APURAÇÃO MENSAL</t>
  </si>
  <si>
    <t>JANEIRO</t>
  </si>
  <si>
    <t>WIN (MINI ÍNDICE)</t>
  </si>
  <si>
    <t>WDO (MINI DÓLAR)</t>
  </si>
  <si>
    <t>PREJUÍZO</t>
  </si>
  <si>
    <t>Total</t>
  </si>
  <si>
    <t>REGISTRO</t>
  </si>
  <si>
    <t>EMOLUMENTOS</t>
  </si>
  <si>
    <t>OPERACIONAIS</t>
  </si>
  <si>
    <t>DESPESAS</t>
  </si>
  <si>
    <t>RELATÓRIO GERAL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</si>
  <si>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</si>
  <si>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</si>
  <si>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</si>
  <si>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</si>
  <si>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</si>
  <si>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</si>
  <si>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</si>
  <si>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</si>
  <si>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</si>
  <si>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</si>
  <si>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</si>
  <si>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</si>
  <si>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WIN - Mini Índice</t>
  </si>
  <si>
    <t>WDO - Mini Dólar</t>
  </si>
  <si>
    <t>LUCRO LÍQUIDO</t>
  </si>
  <si>
    <t>MODELO DE DIVISÃO DE DESPESAS DOS ATIVOS</t>
  </si>
  <si>
    <t>TOTAL DE MOVIMENTADO</t>
  </si>
  <si>
    <t>%</t>
  </si>
  <si>
    <t xml:space="preserve">RATEIO DESPESAS </t>
  </si>
  <si>
    <t>DESPESAS POR ATIVO</t>
  </si>
  <si>
    <t>$</t>
  </si>
  <si>
    <t>RESULTADO FINAL PARA PREENCHIMENTO NA DIRPF</t>
  </si>
  <si>
    <t>RELATÓRIO DAY TRADE 2021</t>
  </si>
  <si>
    <t xml:space="preserve">FEVEREIRO 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</si>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</sst>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6">
    <xf numFmtId="0" fontId="0" fillId="0" borderId="0" xfId="0"/>
    <xf numFmtId="43" fontId="0" fillId="0" borderId="0" xfId="1" applyFont="1"/>
    <xf numFmtId="0" fontId="0" fillId="0" borderId="0" xfId="0" applyAlignment="1"/>
    <xf numFmtId="0" fontId="0" fillId="0" borderId="0" xfId="0" applyBorder="1"/>
    <xf numFmtId="16" fontId="0" fillId="0" borderId="3" xfId="0" applyNumberFormat="1" applyBorder="1"/>
    <xf numFmtId="0" fontId="0" fillId="2" borderId="4" xfId="0" applyFill="1" applyBorder="1"/>
    <xf numFmtId="0" fontId="0" fillId="2" borderId="13" xfId="0" applyFill="1" applyBorder="1"/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Fill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19" xfId="0" applyFont="1" applyFill="1" applyBorder="1" applyAlignment="1">
      <alignment horizontal="center"/>
    </xf>
    <xf numFmtId="9" fontId="3" fillId="0" borderId="15" xfId="0" applyNumberFormat="1" applyFont="1" applyBorder="1" applyAlignment="1">
      <alignment horizontal="center"/>
    </xf>
    <xf numFmtId="43" fontId="0" fillId="0" borderId="22" xfId="1" applyFont="1" applyBorder="1"/>
    <xf numFmtId="43" fontId="0" fillId="0" borderId="23" xfId="1" applyFont="1" applyBorder="1"/>
    <xf numFmtId="43" fontId="0" fillId="0" borderId="24" xfId="1" applyFont="1" applyBorder="1"/>
    <xf numFmtId="43" fontId="0" fillId="0" borderId="25" xfId="1" applyFont="1" applyBorder="1"/>
    <xf numFmtId="43" fontId="0" fillId="0" borderId="26" xfId="1" applyFont="1" applyBorder="1"/>
    <xf numFmtId="43" fontId="0" fillId="0" borderId="27" xfId="1" applyFont="1" applyBorder="1"/>
    <xf numFmtId="43" fontId="0" fillId="0" borderId="28" xfId="1" applyFont="1" applyBorder="1"/>
    <xf numFmtId="43" fontId="0" fillId="0" borderId="29" xfId="1" applyFont="1" applyBorder="1"/>
    <xf numFmtId="43" fontId="0" fillId="0" borderId="30" xfId="1" applyFont="1" applyBorder="1"/>
    <xf numFmtId="43" fontId="0" fillId="0" borderId="31" xfId="1" applyFont="1" applyBorder="1"/>
    <xf numFmtId="43" fontId="0" fillId="0" borderId="32" xfId="1" applyFont="1" applyBorder="1"/>
    <xf numFmtId="43" fontId="0" fillId="0" borderId="33" xfId="1" applyFont="1" applyBorder="1"/>
    <xf numFmtId="0" fontId="0" fillId="0" borderId="30" xfId="0" applyBorder="1"/>
    <xf numFmtId="0" fontId="3" fillId="0" borderId="33" xfId="0" applyFont="1" applyBorder="1" applyAlignment="1">
      <alignment horizontal="center"/>
    </xf>
    <xf numFmtId="0" fontId="4" fillId="0" borderId="0" xfId="0" applyFont="1" applyBorder="1" applyAlignment="1"/>
    <xf numFmtId="43" fontId="0" fillId="0" borderId="6" xfId="0" applyNumberFormat="1" applyBorder="1"/>
    <xf numFmtId="43" fontId="0" fillId="0" borderId="7" xfId="0" applyNumberFormat="1" applyBorder="1"/>
    <xf numFmtId="43" fontId="0" fillId="0" borderId="14" xfId="0" applyNumberFormat="1" applyBorder="1"/>
    <xf numFmtId="43" fontId="0" fillId="0" borderId="34" xfId="1" applyFont="1" applyBorder="1"/>
    <xf numFmtId="0" fontId="3" fillId="5" borderId="3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43" fontId="0" fillId="0" borderId="0" xfId="0" applyNumberFormat="1" applyBorder="1"/>
    <xf numFmtId="0" fontId="0" fillId="5" borderId="3" xfId="0" applyFill="1" applyBorder="1"/>
    <xf numFmtId="0" fontId="0" fillId="5" borderId="0" xfId="0" applyFill="1" applyBorder="1"/>
    <xf numFmtId="0" fontId="3" fillId="0" borderId="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10" fontId="0" fillId="0" borderId="0" xfId="2" applyNumberFormat="1" applyFont="1" applyBorder="1" applyAlignment="1">
      <alignment horizontal="center"/>
    </xf>
    <xf numFmtId="0" fontId="3" fillId="0" borderId="3" xfId="0" applyFont="1" applyBorder="1"/>
    <xf numFmtId="0" fontId="0" fillId="0" borderId="0" xfId="0" applyBorder="1" applyAlignment="1">
      <alignment horizontal="center"/>
    </xf>
    <xf numFmtId="43" fontId="0" fillId="0" borderId="0" xfId="0" applyNumberFormat="1" applyBorder="1" applyAlignment="1">
      <alignment horizontal="center"/>
    </xf>
    <xf numFmtId="43" fontId="3" fillId="0" borderId="0" xfId="0" applyNumberFormat="1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43" fontId="0" fillId="0" borderId="12" xfId="0" applyNumberFormat="1" applyBorder="1"/>
    <xf numFmtId="0" fontId="3" fillId="0" borderId="35" xfId="0" applyFont="1" applyBorder="1" applyAlignment="1">
      <alignment horizontal="right"/>
    </xf>
    <xf numFmtId="43" fontId="0" fillId="0" borderId="36" xfId="0" applyNumberFormat="1" applyBorder="1"/>
    <xf numFmtId="43" fontId="0" fillId="0" borderId="37" xfId="0" applyNumberFormat="1" applyBorder="1"/>
    <xf numFmtId="0" fontId="3" fillId="0" borderId="26" xfId="0" applyFont="1" applyBorder="1" applyAlignment="1">
      <alignment horizontal="right"/>
    </xf>
    <xf numFmtId="43" fontId="0" fillId="0" borderId="28" xfId="0" applyNumberFormat="1" applyBorder="1"/>
    <xf numFmtId="43" fontId="0" fillId="0" borderId="27" xfId="0" applyNumberFormat="1" applyBorder="1"/>
    <xf numFmtId="0" fontId="3" fillId="0" borderId="38" xfId="0" applyFont="1" applyBorder="1" applyAlignment="1">
      <alignment horizontal="right"/>
    </xf>
    <xf numFmtId="43" fontId="0" fillId="0" borderId="39" xfId="0" applyNumberFormat="1" applyBorder="1"/>
    <xf numFmtId="43" fontId="0" fillId="0" borderId="40" xfId="0" applyNumberFormat="1" applyBorder="1"/>
    <xf numFmtId="0" fontId="3" fillId="0" borderId="41" xfId="0" applyFont="1" applyBorder="1" applyAlignment="1">
      <alignment horizontal="right"/>
    </xf>
    <xf numFmtId="43" fontId="0" fillId="0" borderId="42" xfId="0" applyNumberFormat="1" applyBorder="1"/>
    <xf numFmtId="43" fontId="0" fillId="0" borderId="43" xfId="0" applyNumberFormat="1" applyBorder="1"/>
    <xf numFmtId="0" fontId="7" fillId="2" borderId="4" xfId="0" applyFont="1" applyFill="1" applyBorder="1" applyAlignment="1"/>
    <xf numFmtId="0" fontId="0" fillId="2" borderId="4" xfId="0" applyFill="1" applyBorder="1" applyAlignment="1"/>
    <xf numFmtId="0" fontId="4" fillId="0" borderId="8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3" fillId="0" borderId="1" xfId="0" applyFont="1" applyBorder="1" applyAlignment="1">
      <alignment horizontal="right" indent="1"/>
    </xf>
    <xf numFmtId="0" fontId="3" fillId="0" borderId="5" xfId="0" applyFont="1" applyBorder="1" applyAlignment="1">
      <alignment horizontal="right" indent="1"/>
    </xf>
    <xf numFmtId="0" fontId="3" fillId="0" borderId="3" xfId="0" applyFont="1" applyBorder="1" applyAlignment="1">
      <alignment horizontal="right" indent="1"/>
    </xf>
    <xf numFmtId="0" fontId="3" fillId="0" borderId="0" xfId="0" applyFont="1" applyBorder="1" applyAlignment="1">
      <alignment horizontal="right" indent="1"/>
    </xf>
    <xf numFmtId="0" fontId="3" fillId="0" borderId="11" xfId="0" applyFont="1" applyBorder="1" applyAlignment="1">
      <alignment horizontal="right" indent="1"/>
    </xf>
    <xf numFmtId="0" fontId="3" fillId="0" borderId="12" xfId="0" applyFont="1" applyBorder="1" applyAlignment="1">
      <alignment horizontal="right" indent="1"/>
    </xf>
    <xf numFmtId="0" fontId="6" fillId="3" borderId="1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5" borderId="41" xfId="0" applyFont="1" applyFill="1" applyBorder="1" applyAlignment="1">
      <alignment horizontal="center"/>
    </xf>
    <xf numFmtId="0" fontId="3" fillId="5" borderId="42" xfId="0" applyFont="1" applyFill="1" applyBorder="1" applyAlignment="1">
      <alignment horizontal="center"/>
    </xf>
    <xf numFmtId="0" fontId="3" fillId="5" borderId="43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3" fillId="0" borderId="3" xfId="0" applyFont="1" applyBorder="1" applyAlignment="1">
      <alignment horizontal="center" wrapText="1"/>
    </xf>
    <xf numFmtId="43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colors>
    <mruColors>
      <color rgb="FFC981C0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ED8BC-CF58-4F20-8229-EA2E83D199FB}">
  <dimension ref="A1:M45"/>
  <sheetViews>
    <sheetView zoomScaleNormal="100" workbookViewId="0">
      <selection activeCell="L10" sqref="L10"/>
    </sheetView>
  </sheetViews>
  <sheetFormatPr defaultColWidth="13.85546875" defaultRowHeight="15" x14ac:dyDescent="0.25"/>
  <cols>
    <col min="1" max="1" width="8.28515625" customWidth="1"/>
    <col min="2" max="5" width="11.42578125" customWidth="1"/>
    <col min="6" max="6" width="11.85546875" customWidth="1"/>
    <col min="7" max="7" width="16.140625" customWidth="1"/>
    <col min="8" max="8" width="14.7109375" customWidth="1"/>
    <col min="9" max="9" width="11.85546875" customWidth="1"/>
    <col min="10" max="10" width="11.42578125" customWidth="1"/>
    <col min="11" max="12" width="13.7109375" customWidth="1"/>
    <col min="13" max="13" width="1.42578125" customWidth="1"/>
  </cols>
  <sheetData>
    <row r="1" spans="1:13" x14ac:dyDescent="0.25">
      <c r="A1" s="77" t="s">
        <v>9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9"/>
    </row>
    <row r="2" spans="1:13" x14ac:dyDescent="0.25">
      <c r="A2" s="80"/>
      <c r="B2" s="81"/>
      <c r="C2" s="81"/>
      <c r="D2" s="81"/>
      <c r="E2" s="81"/>
      <c r="F2" s="81"/>
      <c r="G2" s="81"/>
      <c r="H2" s="81"/>
      <c r="I2" s="81"/>
      <c r="J2" s="81"/>
      <c r="K2" s="81"/>
      <c r="L2" s="82"/>
    </row>
    <row r="3" spans="1:13" x14ac:dyDescent="0.25">
      <c r="A3" s="80"/>
      <c r="B3" s="81"/>
      <c r="C3" s="81"/>
      <c r="D3" s="81"/>
      <c r="E3" s="81"/>
      <c r="F3" s="81"/>
      <c r="G3" s="81"/>
      <c r="H3" s="81"/>
      <c r="I3" s="81"/>
      <c r="J3" s="81"/>
      <c r="K3" s="81"/>
      <c r="L3" s="82"/>
    </row>
    <row r="4" spans="1:13" ht="19.5" thickBot="1" x14ac:dyDescent="0.35">
      <c r="A4" s="83" t="s">
        <v>10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5"/>
    </row>
    <row r="5" spans="1:13" x14ac:dyDescent="0.25">
      <c r="A5" s="86" t="s">
        <v>5</v>
      </c>
      <c r="B5" s="88" t="s">
        <v>11</v>
      </c>
      <c r="C5" s="89"/>
      <c r="D5" s="88" t="s">
        <v>12</v>
      </c>
      <c r="E5" s="89"/>
      <c r="F5" s="88" t="s">
        <v>3</v>
      </c>
      <c r="G5" s="90"/>
      <c r="H5" s="90"/>
      <c r="I5" s="89"/>
      <c r="J5" s="7" t="s">
        <v>7</v>
      </c>
      <c r="K5" s="91" t="s">
        <v>4</v>
      </c>
      <c r="L5" s="92"/>
      <c r="M5" s="2"/>
    </row>
    <row r="6" spans="1:13" ht="15.75" thickBot="1" x14ac:dyDescent="0.3">
      <c r="A6" s="87"/>
      <c r="B6" s="9" t="s">
        <v>0</v>
      </c>
      <c r="C6" s="13" t="s">
        <v>13</v>
      </c>
      <c r="D6" s="14" t="s">
        <v>0</v>
      </c>
      <c r="E6" s="13" t="s">
        <v>13</v>
      </c>
      <c r="F6" s="12" t="s">
        <v>15</v>
      </c>
      <c r="G6" s="10" t="s">
        <v>16</v>
      </c>
      <c r="H6" s="15" t="s">
        <v>17</v>
      </c>
      <c r="I6" s="13" t="s">
        <v>6</v>
      </c>
      <c r="J6" s="17">
        <v>0.01</v>
      </c>
      <c r="K6" s="16" t="s">
        <v>1</v>
      </c>
      <c r="L6" s="11" t="s">
        <v>2</v>
      </c>
    </row>
    <row r="7" spans="1:13" x14ac:dyDescent="0.25">
      <c r="A7" s="4">
        <v>43831</v>
      </c>
      <c r="B7" s="18"/>
      <c r="C7" s="19"/>
      <c r="D7" s="18"/>
      <c r="E7" s="19"/>
      <c r="F7" s="18"/>
      <c r="G7" s="20"/>
      <c r="H7" s="20"/>
      <c r="I7" s="19"/>
      <c r="J7" s="21"/>
      <c r="K7" s="18">
        <f>B7+D7-C7-E7-F7-G7-H7-I7-J7</f>
        <v>0</v>
      </c>
      <c r="L7" s="19">
        <f>K7</f>
        <v>0</v>
      </c>
    </row>
    <row r="8" spans="1:13" x14ac:dyDescent="0.25">
      <c r="A8" s="4">
        <v>43832</v>
      </c>
      <c r="B8" s="22">
        <v>3183</v>
      </c>
      <c r="C8" s="23"/>
      <c r="D8" s="22">
        <v>1270</v>
      </c>
      <c r="E8" s="23"/>
      <c r="F8" s="22">
        <v>49</v>
      </c>
      <c r="G8" s="24">
        <v>23.66</v>
      </c>
      <c r="H8" s="24"/>
      <c r="I8" s="23"/>
      <c r="J8" s="25">
        <v>43.8</v>
      </c>
      <c r="K8" s="22">
        <f t="shared" ref="K8:K37" si="0">B8+D8-C8-E8-F8-G8-H8-I8-J8</f>
        <v>4336.54</v>
      </c>
      <c r="L8" s="23">
        <f>K8+L7</f>
        <v>4336.54</v>
      </c>
    </row>
    <row r="9" spans="1:13" x14ac:dyDescent="0.25">
      <c r="A9" s="4">
        <v>43833</v>
      </c>
      <c r="B9" s="22"/>
      <c r="C9" s="23">
        <v>650</v>
      </c>
      <c r="D9" s="22">
        <v>1500</v>
      </c>
      <c r="E9" s="23"/>
      <c r="F9" s="22">
        <v>25</v>
      </c>
      <c r="G9" s="24">
        <v>16</v>
      </c>
      <c r="H9" s="24"/>
      <c r="I9" s="23"/>
      <c r="J9" s="25">
        <v>23</v>
      </c>
      <c r="K9" s="22">
        <f t="shared" si="0"/>
        <v>786</v>
      </c>
      <c r="L9" s="23">
        <f t="shared" ref="L9:L37" si="1">K9+L8</f>
        <v>5122.54</v>
      </c>
    </row>
    <row r="10" spans="1:13" x14ac:dyDescent="0.25">
      <c r="A10" s="4">
        <v>43834</v>
      </c>
      <c r="B10" s="22">
        <v>700</v>
      </c>
      <c r="C10" s="23"/>
      <c r="D10" s="22"/>
      <c r="E10" s="23">
        <v>3000</v>
      </c>
      <c r="F10" s="22">
        <v>16</v>
      </c>
      <c r="G10" s="24">
        <v>7</v>
      </c>
      <c r="H10" s="24"/>
      <c r="I10" s="23"/>
      <c r="J10" s="25"/>
      <c r="K10" s="22">
        <f t="shared" si="0"/>
        <v>-2323</v>
      </c>
      <c r="L10" s="23">
        <f t="shared" si="1"/>
        <v>2799.54</v>
      </c>
    </row>
    <row r="11" spans="1:13" x14ac:dyDescent="0.25">
      <c r="A11" s="4">
        <v>43835</v>
      </c>
      <c r="B11" s="22"/>
      <c r="C11" s="23"/>
      <c r="D11" s="22"/>
      <c r="E11" s="23"/>
      <c r="F11" s="22"/>
      <c r="G11" s="24"/>
      <c r="H11" s="24"/>
      <c r="I11" s="23"/>
      <c r="J11" s="25"/>
      <c r="K11" s="22">
        <f t="shared" si="0"/>
        <v>0</v>
      </c>
      <c r="L11" s="23">
        <f t="shared" si="1"/>
        <v>2799.54</v>
      </c>
    </row>
    <row r="12" spans="1:13" x14ac:dyDescent="0.25">
      <c r="A12" s="4">
        <v>43836</v>
      </c>
      <c r="B12" s="22"/>
      <c r="C12" s="23"/>
      <c r="D12" s="22"/>
      <c r="E12" s="23"/>
      <c r="F12" s="22"/>
      <c r="G12" s="24"/>
      <c r="H12" s="24"/>
      <c r="I12" s="23"/>
      <c r="J12" s="25"/>
      <c r="K12" s="22">
        <f t="shared" si="0"/>
        <v>0</v>
      </c>
      <c r="L12" s="23">
        <f t="shared" si="1"/>
        <v>2799.54</v>
      </c>
    </row>
    <row r="13" spans="1:13" x14ac:dyDescent="0.25">
      <c r="A13" s="4">
        <v>43837</v>
      </c>
      <c r="B13" s="22"/>
      <c r="C13" s="23"/>
      <c r="D13" s="22"/>
      <c r="E13" s="23"/>
      <c r="F13" s="22"/>
      <c r="G13" s="24"/>
      <c r="H13" s="24"/>
      <c r="I13" s="23"/>
      <c r="J13" s="25"/>
      <c r="K13" s="22">
        <f t="shared" si="0"/>
        <v>0</v>
      </c>
      <c r="L13" s="23">
        <f t="shared" si="1"/>
        <v>2799.54</v>
      </c>
    </row>
    <row r="14" spans="1:13" x14ac:dyDescent="0.25">
      <c r="A14" s="4">
        <v>43838</v>
      </c>
      <c r="B14" s="22"/>
      <c r="C14" s="23"/>
      <c r="D14" s="22"/>
      <c r="E14" s="23"/>
      <c r="F14" s="22"/>
      <c r="G14" s="24"/>
      <c r="H14" s="24"/>
      <c r="I14" s="23"/>
      <c r="J14" s="25"/>
      <c r="K14" s="22">
        <f t="shared" si="0"/>
        <v>0</v>
      </c>
      <c r="L14" s="23">
        <f t="shared" si="1"/>
        <v>2799.54</v>
      </c>
    </row>
    <row r="15" spans="1:13" x14ac:dyDescent="0.25">
      <c r="A15" s="4">
        <v>43839</v>
      </c>
      <c r="B15" s="22"/>
      <c r="C15" s="23"/>
      <c r="D15" s="22"/>
      <c r="E15" s="23"/>
      <c r="F15" s="22"/>
      <c r="G15" s="24"/>
      <c r="H15" s="24"/>
      <c r="I15" s="23"/>
      <c r="J15" s="25"/>
      <c r="K15" s="22">
        <f t="shared" si="0"/>
        <v>0</v>
      </c>
      <c r="L15" s="23">
        <f t="shared" si="1"/>
        <v>2799.54</v>
      </c>
    </row>
    <row r="16" spans="1:13" x14ac:dyDescent="0.25">
      <c r="A16" s="4">
        <v>43840</v>
      </c>
      <c r="B16" s="22"/>
      <c r="C16" s="23"/>
      <c r="D16" s="22"/>
      <c r="E16" s="23"/>
      <c r="F16" s="22"/>
      <c r="G16" s="24"/>
      <c r="H16" s="24"/>
      <c r="I16" s="23"/>
      <c r="J16" s="25"/>
      <c r="K16" s="22">
        <f t="shared" si="0"/>
        <v>0</v>
      </c>
      <c r="L16" s="23">
        <f t="shared" si="1"/>
        <v>2799.54</v>
      </c>
    </row>
    <row r="17" spans="1:12" x14ac:dyDescent="0.25">
      <c r="A17" s="4">
        <v>43841</v>
      </c>
      <c r="B17" s="22"/>
      <c r="C17" s="23"/>
      <c r="D17" s="22"/>
      <c r="E17" s="23"/>
      <c r="F17" s="22"/>
      <c r="G17" s="24"/>
      <c r="H17" s="24"/>
      <c r="I17" s="23"/>
      <c r="J17" s="25"/>
      <c r="K17" s="22">
        <f t="shared" si="0"/>
        <v>0</v>
      </c>
      <c r="L17" s="23">
        <f t="shared" si="1"/>
        <v>2799.54</v>
      </c>
    </row>
    <row r="18" spans="1:12" x14ac:dyDescent="0.25">
      <c r="A18" s="4">
        <v>43842</v>
      </c>
      <c r="B18" s="22"/>
      <c r="C18" s="23"/>
      <c r="D18" s="22"/>
      <c r="E18" s="23"/>
      <c r="F18" s="22"/>
      <c r="G18" s="24"/>
      <c r="H18" s="24"/>
      <c r="I18" s="23"/>
      <c r="J18" s="25"/>
      <c r="K18" s="22">
        <f t="shared" si="0"/>
        <v>0</v>
      </c>
      <c r="L18" s="23">
        <f t="shared" si="1"/>
        <v>2799.54</v>
      </c>
    </row>
    <row r="19" spans="1:12" x14ac:dyDescent="0.25">
      <c r="A19" s="4">
        <v>43843</v>
      </c>
      <c r="B19" s="22"/>
      <c r="C19" s="23"/>
      <c r="D19" s="22"/>
      <c r="E19" s="23"/>
      <c r="F19" s="22"/>
      <c r="G19" s="24"/>
      <c r="H19" s="24"/>
      <c r="I19" s="23"/>
      <c r="J19" s="25"/>
      <c r="K19" s="22">
        <f t="shared" si="0"/>
        <v>0</v>
      </c>
      <c r="L19" s="23">
        <f t="shared" si="1"/>
        <v>2799.54</v>
      </c>
    </row>
    <row r="20" spans="1:12" x14ac:dyDescent="0.25">
      <c r="A20" s="4">
        <v>43844</v>
      </c>
      <c r="B20" s="22"/>
      <c r="C20" s="23"/>
      <c r="D20" s="22"/>
      <c r="E20" s="23"/>
      <c r="F20" s="22"/>
      <c r="G20" s="24"/>
      <c r="H20" s="24"/>
      <c r="I20" s="23"/>
      <c r="J20" s="25"/>
      <c r="K20" s="22">
        <f t="shared" si="0"/>
        <v>0</v>
      </c>
      <c r="L20" s="23">
        <f t="shared" si="1"/>
        <v>2799.54</v>
      </c>
    </row>
    <row r="21" spans="1:12" x14ac:dyDescent="0.25">
      <c r="A21" s="4">
        <v>43845</v>
      </c>
      <c r="B21" s="22"/>
      <c r="C21" s="23"/>
      <c r="D21" s="22"/>
      <c r="E21" s="23"/>
      <c r="F21" s="22"/>
      <c r="G21" s="24"/>
      <c r="H21" s="24"/>
      <c r="I21" s="23"/>
      <c r="J21" s="25"/>
      <c r="K21" s="22">
        <f t="shared" si="0"/>
        <v>0</v>
      </c>
      <c r="L21" s="23">
        <f t="shared" si="1"/>
        <v>2799.54</v>
      </c>
    </row>
    <row r="22" spans="1:12" x14ac:dyDescent="0.25">
      <c r="A22" s="4">
        <v>43846</v>
      </c>
      <c r="B22" s="22"/>
      <c r="C22" s="23"/>
      <c r="D22" s="22"/>
      <c r="E22" s="23"/>
      <c r="F22" s="22"/>
      <c r="G22" s="24"/>
      <c r="H22" s="24"/>
      <c r="I22" s="23"/>
      <c r="J22" s="25"/>
      <c r="K22" s="22">
        <f t="shared" si="0"/>
        <v>0</v>
      </c>
      <c r="L22" s="23">
        <f t="shared" si="1"/>
        <v>2799.54</v>
      </c>
    </row>
    <row r="23" spans="1:12" x14ac:dyDescent="0.25">
      <c r="A23" s="4">
        <v>43847</v>
      </c>
      <c r="B23" s="22"/>
      <c r="C23" s="23"/>
      <c r="D23" s="22"/>
      <c r="E23" s="23"/>
      <c r="F23" s="22"/>
      <c r="G23" s="24"/>
      <c r="H23" s="24"/>
      <c r="I23" s="23"/>
      <c r="J23" s="25"/>
      <c r="K23" s="22">
        <f t="shared" si="0"/>
        <v>0</v>
      </c>
      <c r="L23" s="23">
        <f t="shared" si="1"/>
        <v>2799.54</v>
      </c>
    </row>
    <row r="24" spans="1:12" x14ac:dyDescent="0.25">
      <c r="A24" s="4">
        <v>43848</v>
      </c>
      <c r="B24" s="22"/>
      <c r="C24" s="23"/>
      <c r="D24" s="22"/>
      <c r="E24" s="23"/>
      <c r="F24" s="22"/>
      <c r="G24" s="24"/>
      <c r="H24" s="24"/>
      <c r="I24" s="23"/>
      <c r="J24" s="25"/>
      <c r="K24" s="22">
        <f t="shared" si="0"/>
        <v>0</v>
      </c>
      <c r="L24" s="23">
        <f t="shared" si="1"/>
        <v>2799.54</v>
      </c>
    </row>
    <row r="25" spans="1:12" x14ac:dyDescent="0.25">
      <c r="A25" s="4">
        <v>43849</v>
      </c>
      <c r="B25" s="22"/>
      <c r="C25" s="23"/>
      <c r="D25" s="22"/>
      <c r="E25" s="23"/>
      <c r="F25" s="22"/>
      <c r="G25" s="24"/>
      <c r="H25" s="24"/>
      <c r="I25" s="23"/>
      <c r="J25" s="25"/>
      <c r="K25" s="22">
        <f t="shared" si="0"/>
        <v>0</v>
      </c>
      <c r="L25" s="23">
        <f t="shared" si="1"/>
        <v>2799.54</v>
      </c>
    </row>
    <row r="26" spans="1:12" x14ac:dyDescent="0.25">
      <c r="A26" s="4">
        <v>43850</v>
      </c>
      <c r="B26" s="22"/>
      <c r="C26" s="23"/>
      <c r="D26" s="22"/>
      <c r="E26" s="23"/>
      <c r="F26" s="22"/>
      <c r="G26" s="24"/>
      <c r="H26" s="24"/>
      <c r="I26" s="23"/>
      <c r="J26" s="25"/>
      <c r="K26" s="22">
        <f t="shared" si="0"/>
        <v>0</v>
      </c>
      <c r="L26" s="23">
        <f t="shared" si="1"/>
        <v>2799.54</v>
      </c>
    </row>
    <row r="27" spans="1:12" x14ac:dyDescent="0.25">
      <c r="A27" s="4">
        <v>43851</v>
      </c>
      <c r="B27" s="22"/>
      <c r="C27" s="23"/>
      <c r="D27" s="22"/>
      <c r="E27" s="23"/>
      <c r="F27" s="22"/>
      <c r="G27" s="24"/>
      <c r="H27" s="24"/>
      <c r="I27" s="23"/>
      <c r="J27" s="25"/>
      <c r="K27" s="22">
        <f t="shared" si="0"/>
        <v>0</v>
      </c>
      <c r="L27" s="23">
        <f t="shared" si="1"/>
        <v>2799.54</v>
      </c>
    </row>
    <row r="28" spans="1:12" x14ac:dyDescent="0.25">
      <c r="A28" s="4">
        <v>43852</v>
      </c>
      <c r="B28" s="22"/>
      <c r="C28" s="23"/>
      <c r="D28" s="22"/>
      <c r="E28" s="23"/>
      <c r="F28" s="22"/>
      <c r="G28" s="24"/>
      <c r="H28" s="24"/>
      <c r="I28" s="23"/>
      <c r="J28" s="25"/>
      <c r="K28" s="22">
        <f t="shared" si="0"/>
        <v>0</v>
      </c>
      <c r="L28" s="23">
        <f t="shared" si="1"/>
        <v>2799.54</v>
      </c>
    </row>
    <row r="29" spans="1:12" x14ac:dyDescent="0.25">
      <c r="A29" s="4">
        <v>43853</v>
      </c>
      <c r="B29" s="22"/>
      <c r="C29" s="23"/>
      <c r="D29" s="22"/>
      <c r="E29" s="23"/>
      <c r="F29" s="22"/>
      <c r="G29" s="24"/>
      <c r="H29" s="24"/>
      <c r="I29" s="23"/>
      <c r="J29" s="25"/>
      <c r="K29" s="22">
        <f t="shared" si="0"/>
        <v>0</v>
      </c>
      <c r="L29" s="23">
        <f t="shared" si="1"/>
        <v>2799.54</v>
      </c>
    </row>
    <row r="30" spans="1:12" x14ac:dyDescent="0.25">
      <c r="A30" s="4">
        <v>43854</v>
      </c>
      <c r="B30" s="22"/>
      <c r="C30" s="23"/>
      <c r="D30" s="22"/>
      <c r="E30" s="23"/>
      <c r="F30" s="22"/>
      <c r="G30" s="24"/>
      <c r="H30" s="24"/>
      <c r="I30" s="23"/>
      <c r="J30" s="25"/>
      <c r="K30" s="22">
        <f t="shared" si="0"/>
        <v>0</v>
      </c>
      <c r="L30" s="23">
        <f t="shared" si="1"/>
        <v>2799.54</v>
      </c>
    </row>
    <row r="31" spans="1:12" x14ac:dyDescent="0.25">
      <c r="A31" s="4">
        <v>43855</v>
      </c>
      <c r="B31" s="22"/>
      <c r="C31" s="23"/>
      <c r="D31" s="22"/>
      <c r="E31" s="23"/>
      <c r="F31" s="22"/>
      <c r="G31" s="24"/>
      <c r="H31" s="24"/>
      <c r="I31" s="23"/>
      <c r="J31" s="25"/>
      <c r="K31" s="22">
        <f t="shared" si="0"/>
        <v>0</v>
      </c>
      <c r="L31" s="23">
        <f t="shared" si="1"/>
        <v>2799.54</v>
      </c>
    </row>
    <row r="32" spans="1:12" x14ac:dyDescent="0.25">
      <c r="A32" s="4">
        <v>43856</v>
      </c>
      <c r="B32" s="22"/>
      <c r="C32" s="23"/>
      <c r="D32" s="22"/>
      <c r="E32" s="23"/>
      <c r="F32" s="22"/>
      <c r="G32" s="24"/>
      <c r="H32" s="24"/>
      <c r="I32" s="23"/>
      <c r="J32" s="25"/>
      <c r="K32" s="22">
        <f t="shared" si="0"/>
        <v>0</v>
      </c>
      <c r="L32" s="23">
        <f t="shared" si="1"/>
        <v>2799.54</v>
      </c>
    </row>
    <row r="33" spans="1:12" x14ac:dyDescent="0.25">
      <c r="A33" s="4">
        <v>43857</v>
      </c>
      <c r="B33" s="22"/>
      <c r="C33" s="23"/>
      <c r="D33" s="22"/>
      <c r="E33" s="23"/>
      <c r="F33" s="22"/>
      <c r="G33" s="24"/>
      <c r="H33" s="24"/>
      <c r="I33" s="23"/>
      <c r="J33" s="25"/>
      <c r="K33" s="22">
        <f t="shared" si="0"/>
        <v>0</v>
      </c>
      <c r="L33" s="23">
        <f t="shared" si="1"/>
        <v>2799.54</v>
      </c>
    </row>
    <row r="34" spans="1:12" x14ac:dyDescent="0.25">
      <c r="A34" s="4">
        <v>43858</v>
      </c>
      <c r="B34" s="22"/>
      <c r="C34" s="23"/>
      <c r="D34" s="22"/>
      <c r="E34" s="23"/>
      <c r="F34" s="22"/>
      <c r="G34" s="24"/>
      <c r="H34" s="24"/>
      <c r="I34" s="23"/>
      <c r="J34" s="25"/>
      <c r="K34" s="22">
        <f t="shared" si="0"/>
        <v>0</v>
      </c>
      <c r="L34" s="23">
        <f t="shared" si="1"/>
        <v>2799.54</v>
      </c>
    </row>
    <row r="35" spans="1:12" x14ac:dyDescent="0.25">
      <c r="A35" s="4">
        <v>43859</v>
      </c>
      <c r="B35" s="22"/>
      <c r="C35" s="23"/>
      <c r="D35" s="22"/>
      <c r="E35" s="23"/>
      <c r="F35" s="22"/>
      <c r="G35" s="24"/>
      <c r="H35" s="24"/>
      <c r="I35" s="23"/>
      <c r="J35" s="25"/>
      <c r="K35" s="22">
        <f t="shared" si="0"/>
        <v>0</v>
      </c>
      <c r="L35" s="23">
        <f t="shared" si="1"/>
        <v>2799.54</v>
      </c>
    </row>
    <row r="36" spans="1:12" x14ac:dyDescent="0.25">
      <c r="A36" s="4">
        <v>43860</v>
      </c>
      <c r="B36" s="22"/>
      <c r="C36" s="23"/>
      <c r="D36" s="22"/>
      <c r="E36" s="23"/>
      <c r="F36" s="22"/>
      <c r="G36" s="24"/>
      <c r="H36" s="24"/>
      <c r="I36" s="23"/>
      <c r="J36" s="25"/>
      <c r="K36" s="22">
        <f t="shared" si="0"/>
        <v>0</v>
      </c>
      <c r="L36" s="23">
        <f t="shared" si="1"/>
        <v>2799.54</v>
      </c>
    </row>
    <row r="37" spans="1:12" x14ac:dyDescent="0.25">
      <c r="A37" s="4">
        <v>43861</v>
      </c>
      <c r="B37" s="22"/>
      <c r="C37" s="23"/>
      <c r="D37" s="22"/>
      <c r="E37" s="23"/>
      <c r="F37" s="22"/>
      <c r="G37" s="24"/>
      <c r="H37" s="24"/>
      <c r="I37" s="23"/>
      <c r="J37" s="25"/>
      <c r="K37" s="22">
        <f t="shared" si="0"/>
        <v>0</v>
      </c>
      <c r="L37" s="23">
        <f t="shared" si="1"/>
        <v>2799.54</v>
      </c>
    </row>
    <row r="38" spans="1:12" ht="15.75" thickBot="1" x14ac:dyDescent="0.3">
      <c r="A38" s="31" t="s">
        <v>14</v>
      </c>
      <c r="B38" s="26">
        <f t="shared" ref="B38:J38" si="2">SUM(B7:B37)</f>
        <v>3883</v>
      </c>
      <c r="C38" s="27">
        <f t="shared" si="2"/>
        <v>650</v>
      </c>
      <c r="D38" s="26">
        <f t="shared" si="2"/>
        <v>2770</v>
      </c>
      <c r="E38" s="27">
        <f t="shared" si="2"/>
        <v>3000</v>
      </c>
      <c r="F38" s="26">
        <f t="shared" si="2"/>
        <v>90</v>
      </c>
      <c r="G38" s="28">
        <f t="shared" si="2"/>
        <v>46.66</v>
      </c>
      <c r="H38" s="28">
        <f t="shared" si="2"/>
        <v>0</v>
      </c>
      <c r="I38" s="27">
        <f t="shared" si="2"/>
        <v>0</v>
      </c>
      <c r="J38" s="29">
        <f t="shared" si="2"/>
        <v>66.8</v>
      </c>
      <c r="K38" s="26">
        <f t="shared" ref="K38" si="3">SUM(K7:K37)</f>
        <v>2799.54</v>
      </c>
      <c r="L38" s="36">
        <f t="shared" ref="L38" si="4">SUM(L7:L37)</f>
        <v>87846.199999999968</v>
      </c>
    </row>
    <row r="39" spans="1:12" x14ac:dyDescent="0.25">
      <c r="B39" s="1"/>
      <c r="C39" s="1"/>
      <c r="D39" s="1"/>
      <c r="E39" s="1"/>
      <c r="F39" s="1"/>
      <c r="G39" s="1"/>
      <c r="H39" s="1"/>
      <c r="I39" s="1"/>
      <c r="J39" s="1"/>
    </row>
    <row r="40" spans="1:12" ht="15.75" thickBot="1" x14ac:dyDescent="0.3">
      <c r="B40" s="1"/>
      <c r="C40" s="1"/>
      <c r="D40" s="1"/>
      <c r="E40" s="1"/>
      <c r="F40" s="1"/>
      <c r="G40" s="1"/>
      <c r="H40" s="1"/>
      <c r="I40" s="1"/>
      <c r="J40" s="1"/>
    </row>
    <row r="41" spans="1:12" ht="16.5" thickBot="1" x14ac:dyDescent="0.3">
      <c r="A41" s="68" t="s">
        <v>19</v>
      </c>
      <c r="B41" s="69"/>
      <c r="C41" s="69"/>
      <c r="D41" s="69"/>
      <c r="E41" s="69"/>
      <c r="F41" s="69"/>
      <c r="G41" s="70"/>
      <c r="H41" s="32"/>
      <c r="I41" s="32"/>
      <c r="J41" s="32"/>
      <c r="K41" s="32"/>
      <c r="L41" s="32"/>
    </row>
    <row r="42" spans="1:12" x14ac:dyDescent="0.25">
      <c r="A42" s="71" t="s">
        <v>11</v>
      </c>
      <c r="B42" s="72"/>
      <c r="C42" s="72"/>
      <c r="D42" s="72"/>
      <c r="E42" s="72"/>
      <c r="F42" s="72"/>
      <c r="G42" s="33">
        <f>B38-C38</f>
        <v>3233</v>
      </c>
      <c r="H42" s="3"/>
      <c r="I42" s="3"/>
      <c r="J42" s="3"/>
      <c r="K42" s="3"/>
      <c r="L42" s="3"/>
    </row>
    <row r="43" spans="1:12" x14ac:dyDescent="0.25">
      <c r="A43" s="73" t="s">
        <v>12</v>
      </c>
      <c r="B43" s="74"/>
      <c r="C43" s="74"/>
      <c r="D43" s="74"/>
      <c r="E43" s="74"/>
      <c r="F43" s="74"/>
      <c r="G43" s="34">
        <f>D38-E38</f>
        <v>-230</v>
      </c>
      <c r="H43" s="3"/>
      <c r="I43" s="3"/>
      <c r="J43" s="3"/>
      <c r="K43" s="3"/>
      <c r="L43" s="3"/>
    </row>
    <row r="44" spans="1:12" x14ac:dyDescent="0.25">
      <c r="A44" s="73" t="s">
        <v>7</v>
      </c>
      <c r="B44" s="74"/>
      <c r="C44" s="74"/>
      <c r="D44" s="74"/>
      <c r="E44" s="74"/>
      <c r="F44" s="74"/>
      <c r="G44" s="34">
        <f>J38</f>
        <v>66.8</v>
      </c>
      <c r="H44" s="3"/>
      <c r="I44" s="3"/>
      <c r="J44" s="3"/>
      <c r="K44" s="3"/>
      <c r="L44" s="3"/>
    </row>
    <row r="45" spans="1:12" ht="15.75" thickBot="1" x14ac:dyDescent="0.3">
      <c r="A45" s="75" t="s">
        <v>18</v>
      </c>
      <c r="B45" s="76"/>
      <c r="C45" s="76"/>
      <c r="D45" s="76"/>
      <c r="E45" s="76"/>
      <c r="F45" s="76"/>
      <c r="G45" s="35">
        <f>F38+G38+H38+I38</f>
        <v>136.66</v>
      </c>
      <c r="H45" s="3"/>
      <c r="I45" s="3"/>
      <c r="J45" s="3"/>
      <c r="K45" s="3"/>
      <c r="L45" s="3"/>
    </row>
  </sheetData>
  <mergeCells count="12">
    <mergeCell ref="A1:L3"/>
    <mergeCell ref="A4:L4"/>
    <mergeCell ref="A5:A6"/>
    <mergeCell ref="B5:C5"/>
    <mergeCell ref="D5:E5"/>
    <mergeCell ref="F5:I5"/>
    <mergeCell ref="K5:L5"/>
    <mergeCell ref="A41:G41"/>
    <mergeCell ref="A42:F42"/>
    <mergeCell ref="A43:F43"/>
    <mergeCell ref="A44:F44"/>
    <mergeCell ref="A45:F45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F739E-3D93-4628-A25C-AA26DC88129F}">
  <dimension ref="A1:L45"/>
  <sheetViews>
    <sheetView workbookViewId="0">
      <selection activeCell="A4" sqref="A4:L4"/>
    </sheetView>
  </sheetViews>
  <sheetFormatPr defaultRowHeight="15" x14ac:dyDescent="0.25"/>
  <cols>
    <col min="1" max="1" width="8.28515625" customWidth="1"/>
    <col min="2" max="5" width="11.42578125" customWidth="1"/>
    <col min="6" max="6" width="11.85546875" customWidth="1"/>
    <col min="7" max="7" width="16.140625" customWidth="1"/>
    <col min="8" max="8" width="14.7109375" customWidth="1"/>
    <col min="9" max="9" width="11.85546875" customWidth="1"/>
    <col min="10" max="10" width="11.42578125" customWidth="1"/>
    <col min="11" max="12" width="13.7109375" customWidth="1"/>
  </cols>
  <sheetData>
    <row r="1" spans="1:12" x14ac:dyDescent="0.25">
      <c r="A1" s="77" t="s">
        <v>9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9"/>
    </row>
    <row r="2" spans="1:12" x14ac:dyDescent="0.25">
      <c r="A2" s="80"/>
      <c r="B2" s="81"/>
      <c r="C2" s="81"/>
      <c r="D2" s="81"/>
      <c r="E2" s="81"/>
      <c r="F2" s="81"/>
      <c r="G2" s="81"/>
      <c r="H2" s="81"/>
      <c r="I2" s="81"/>
      <c r="J2" s="81"/>
      <c r="K2" s="81"/>
      <c r="L2" s="82"/>
    </row>
    <row r="3" spans="1:12" x14ac:dyDescent="0.25">
      <c r="A3" s="80"/>
      <c r="B3" s="81"/>
      <c r="C3" s="81"/>
      <c r="D3" s="81"/>
      <c r="E3" s="81"/>
      <c r="F3" s="81"/>
      <c r="G3" s="81"/>
      <c r="H3" s="81"/>
      <c r="I3" s="81"/>
      <c r="J3" s="81"/>
      <c r="K3" s="81"/>
      <c r="L3" s="82"/>
    </row>
    <row r="4" spans="1:12" ht="19.5" thickBot="1" x14ac:dyDescent="0.35">
      <c r="A4" s="83" t="s">
        <v>51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5"/>
    </row>
    <row r="5" spans="1:12" x14ac:dyDescent="0.25">
      <c r="A5" s="86" t="s">
        <v>5</v>
      </c>
      <c r="B5" s="88" t="s">
        <v>11</v>
      </c>
      <c r="C5" s="89"/>
      <c r="D5" s="88" t="s">
        <v>12</v>
      </c>
      <c r="E5" s="89"/>
      <c r="F5" s="88" t="s">
        <v>3</v>
      </c>
      <c r="G5" s="90"/>
      <c r="H5" s="90"/>
      <c r="I5" s="89"/>
      <c r="J5" s="8" t="s">
        <v>7</v>
      </c>
      <c r="K5" s="91" t="s">
        <v>4</v>
      </c>
      <c r="L5" s="92"/>
    </row>
    <row r="6" spans="1:12" ht="15.75" thickBot="1" x14ac:dyDescent="0.3">
      <c r="A6" s="87"/>
      <c r="B6" s="9" t="s">
        <v>0</v>
      </c>
      <c r="C6" s="13" t="s">
        <v>13</v>
      </c>
      <c r="D6" s="14" t="s">
        <v>0</v>
      </c>
      <c r="E6" s="13" t="s">
        <v>13</v>
      </c>
      <c r="F6" s="12" t="s">
        <v>15</v>
      </c>
      <c r="G6" s="10" t="s">
        <v>16</v>
      </c>
      <c r="H6" s="15" t="s">
        <v>17</v>
      </c>
      <c r="I6" s="13" t="s">
        <v>6</v>
      </c>
      <c r="J6" s="17">
        <v>0.01</v>
      </c>
      <c r="K6" s="16" t="s">
        <v>1</v>
      </c>
      <c r="L6" s="11" t="s">
        <v>2</v>
      </c>
    </row>
    <row r="7" spans="1:12" x14ac:dyDescent="0.25">
      <c r="A7" s="4">
        <v>44105</v>
      </c>
      <c r="B7" s="18">
        <v>789</v>
      </c>
      <c r="C7" s="19"/>
      <c r="D7" s="18"/>
      <c r="E7" s="19"/>
      <c r="F7" s="18"/>
      <c r="G7" s="20"/>
      <c r="H7" s="20"/>
      <c r="I7" s="19"/>
      <c r="J7" s="21">
        <v>7</v>
      </c>
      <c r="K7" s="18">
        <f>B7+D7-C7-E7-F7-G7-H7-I7-J7</f>
        <v>782</v>
      </c>
      <c r="L7" s="19">
        <f>K7</f>
        <v>782</v>
      </c>
    </row>
    <row r="8" spans="1:12" x14ac:dyDescent="0.25">
      <c r="A8" s="4">
        <v>44106</v>
      </c>
      <c r="B8" s="22"/>
      <c r="C8" s="23">
        <v>123</v>
      </c>
      <c r="D8" s="22"/>
      <c r="E8" s="23"/>
      <c r="F8" s="22">
        <v>1</v>
      </c>
      <c r="G8" s="24">
        <v>3</v>
      </c>
      <c r="H8" s="24">
        <v>1</v>
      </c>
      <c r="I8" s="23"/>
      <c r="J8" s="25"/>
      <c r="K8" s="22">
        <f t="shared" ref="K8:K37" si="0">B8+D8-C8-E8-F8-G8-H8-I8-J8</f>
        <v>-128</v>
      </c>
      <c r="L8" s="23">
        <f>K8+L7</f>
        <v>654</v>
      </c>
    </row>
    <row r="9" spans="1:12" x14ac:dyDescent="0.25">
      <c r="A9" s="4">
        <v>44107</v>
      </c>
      <c r="B9" s="22"/>
      <c r="C9" s="23"/>
      <c r="D9" s="22"/>
      <c r="E9" s="23"/>
      <c r="F9" s="22"/>
      <c r="G9" s="24"/>
      <c r="H9" s="24"/>
      <c r="I9" s="23"/>
      <c r="J9" s="25"/>
      <c r="K9" s="22">
        <f t="shared" si="0"/>
        <v>0</v>
      </c>
      <c r="L9" s="23">
        <f t="shared" ref="L9:L37" si="1">K9+L8</f>
        <v>654</v>
      </c>
    </row>
    <row r="10" spans="1:12" x14ac:dyDescent="0.25">
      <c r="A10" s="4">
        <v>44108</v>
      </c>
      <c r="B10" s="22">
        <v>456</v>
      </c>
      <c r="C10" s="23"/>
      <c r="D10" s="22">
        <v>852</v>
      </c>
      <c r="E10" s="23"/>
      <c r="F10" s="22">
        <v>2</v>
      </c>
      <c r="G10" s="24">
        <v>15</v>
      </c>
      <c r="H10" s="24">
        <v>9</v>
      </c>
      <c r="I10" s="23"/>
      <c r="J10" s="25">
        <v>12</v>
      </c>
      <c r="K10" s="22">
        <f t="shared" si="0"/>
        <v>1270</v>
      </c>
      <c r="L10" s="23">
        <f t="shared" si="1"/>
        <v>1924</v>
      </c>
    </row>
    <row r="11" spans="1:12" x14ac:dyDescent="0.25">
      <c r="A11" s="4">
        <v>44109</v>
      </c>
      <c r="B11" s="22"/>
      <c r="C11" s="23">
        <v>213</v>
      </c>
      <c r="D11" s="22">
        <v>963</v>
      </c>
      <c r="E11" s="23"/>
      <c r="F11" s="22">
        <v>7</v>
      </c>
      <c r="G11" s="24">
        <v>19</v>
      </c>
      <c r="H11" s="24">
        <v>2</v>
      </c>
      <c r="I11" s="23"/>
      <c r="J11" s="25">
        <v>7</v>
      </c>
      <c r="K11" s="22">
        <f t="shared" si="0"/>
        <v>715</v>
      </c>
      <c r="L11" s="23">
        <f t="shared" si="1"/>
        <v>2639</v>
      </c>
    </row>
    <row r="12" spans="1:12" x14ac:dyDescent="0.25">
      <c r="A12" s="4">
        <v>44110</v>
      </c>
      <c r="B12" s="22">
        <v>963</v>
      </c>
      <c r="C12" s="23"/>
      <c r="D12" s="22"/>
      <c r="E12" s="23">
        <v>1000</v>
      </c>
      <c r="F12" s="22">
        <v>2</v>
      </c>
      <c r="G12" s="24">
        <v>8</v>
      </c>
      <c r="H12" s="24">
        <v>2</v>
      </c>
      <c r="I12" s="23"/>
      <c r="J12" s="25"/>
      <c r="K12" s="22">
        <f t="shared" si="0"/>
        <v>-49</v>
      </c>
      <c r="L12" s="23">
        <f t="shared" si="1"/>
        <v>2590</v>
      </c>
    </row>
    <row r="13" spans="1:12" x14ac:dyDescent="0.25">
      <c r="A13" s="4">
        <v>44111</v>
      </c>
      <c r="B13" s="22">
        <v>1200</v>
      </c>
      <c r="C13" s="23"/>
      <c r="D13" s="22">
        <v>741</v>
      </c>
      <c r="E13" s="23"/>
      <c r="F13" s="22">
        <v>7</v>
      </c>
      <c r="G13" s="24">
        <v>9</v>
      </c>
      <c r="H13" s="24">
        <v>3</v>
      </c>
      <c r="I13" s="23"/>
      <c r="J13" s="25">
        <v>19</v>
      </c>
      <c r="K13" s="22">
        <f t="shared" si="0"/>
        <v>1903</v>
      </c>
      <c r="L13" s="23">
        <f t="shared" si="1"/>
        <v>4493</v>
      </c>
    </row>
    <row r="14" spans="1:12" x14ac:dyDescent="0.25">
      <c r="A14" s="4">
        <v>44112</v>
      </c>
      <c r="B14" s="22"/>
      <c r="C14" s="23"/>
      <c r="D14" s="22"/>
      <c r="E14" s="23"/>
      <c r="F14" s="22"/>
      <c r="G14" s="24"/>
      <c r="H14" s="24"/>
      <c r="I14" s="23"/>
      <c r="J14" s="25"/>
      <c r="K14" s="22">
        <f t="shared" si="0"/>
        <v>0</v>
      </c>
      <c r="L14" s="23">
        <f t="shared" si="1"/>
        <v>4493</v>
      </c>
    </row>
    <row r="15" spans="1:12" x14ac:dyDescent="0.25">
      <c r="A15" s="4">
        <v>44113</v>
      </c>
      <c r="B15" s="22"/>
      <c r="C15" s="23"/>
      <c r="D15" s="22"/>
      <c r="E15" s="23"/>
      <c r="F15" s="22"/>
      <c r="G15" s="24"/>
      <c r="H15" s="24"/>
      <c r="I15" s="23"/>
      <c r="J15" s="25"/>
      <c r="K15" s="22">
        <f t="shared" si="0"/>
        <v>0</v>
      </c>
      <c r="L15" s="23">
        <f t="shared" si="1"/>
        <v>4493</v>
      </c>
    </row>
    <row r="16" spans="1:12" x14ac:dyDescent="0.25">
      <c r="A16" s="4">
        <v>44114</v>
      </c>
      <c r="B16" s="22"/>
      <c r="C16" s="23"/>
      <c r="D16" s="22"/>
      <c r="E16" s="23"/>
      <c r="F16" s="22"/>
      <c r="G16" s="24"/>
      <c r="H16" s="24"/>
      <c r="I16" s="23"/>
      <c r="J16" s="25"/>
      <c r="K16" s="22">
        <f t="shared" si="0"/>
        <v>0</v>
      </c>
      <c r="L16" s="23">
        <f t="shared" si="1"/>
        <v>4493</v>
      </c>
    </row>
    <row r="17" spans="1:12" x14ac:dyDescent="0.25">
      <c r="A17" s="4">
        <v>44115</v>
      </c>
      <c r="B17" s="22"/>
      <c r="C17" s="23"/>
      <c r="D17" s="22"/>
      <c r="E17" s="23"/>
      <c r="F17" s="22"/>
      <c r="G17" s="24"/>
      <c r="H17" s="24"/>
      <c r="I17" s="23"/>
      <c r="J17" s="25"/>
      <c r="K17" s="22">
        <f t="shared" si="0"/>
        <v>0</v>
      </c>
      <c r="L17" s="23">
        <f t="shared" si="1"/>
        <v>4493</v>
      </c>
    </row>
    <row r="18" spans="1:12" x14ac:dyDescent="0.25">
      <c r="A18" s="4">
        <v>44116</v>
      </c>
      <c r="B18" s="22"/>
      <c r="C18" s="23"/>
      <c r="D18" s="22"/>
      <c r="E18" s="23"/>
      <c r="F18" s="22"/>
      <c r="G18" s="24"/>
      <c r="H18" s="24"/>
      <c r="I18" s="23"/>
      <c r="J18" s="25"/>
      <c r="K18" s="22">
        <f t="shared" si="0"/>
        <v>0</v>
      </c>
      <c r="L18" s="23">
        <f t="shared" si="1"/>
        <v>4493</v>
      </c>
    </row>
    <row r="19" spans="1:12" x14ac:dyDescent="0.25">
      <c r="A19" s="4">
        <v>44117</v>
      </c>
      <c r="B19" s="22"/>
      <c r="C19" s="23"/>
      <c r="D19" s="22"/>
      <c r="E19" s="23"/>
      <c r="F19" s="22"/>
      <c r="G19" s="24"/>
      <c r="H19" s="24"/>
      <c r="I19" s="23"/>
      <c r="J19" s="25"/>
      <c r="K19" s="22">
        <f t="shared" si="0"/>
        <v>0</v>
      </c>
      <c r="L19" s="23">
        <f t="shared" si="1"/>
        <v>4493</v>
      </c>
    </row>
    <row r="20" spans="1:12" x14ac:dyDescent="0.25">
      <c r="A20" s="4">
        <v>44118</v>
      </c>
      <c r="B20" s="22"/>
      <c r="C20" s="23"/>
      <c r="D20" s="22"/>
      <c r="E20" s="23"/>
      <c r="F20" s="22"/>
      <c r="G20" s="24"/>
      <c r="H20" s="24"/>
      <c r="I20" s="23"/>
      <c r="J20" s="25"/>
      <c r="K20" s="22">
        <f t="shared" si="0"/>
        <v>0</v>
      </c>
      <c r="L20" s="23">
        <f t="shared" si="1"/>
        <v>4493</v>
      </c>
    </row>
    <row r="21" spans="1:12" x14ac:dyDescent="0.25">
      <c r="A21" s="4">
        <v>44119</v>
      </c>
      <c r="B21" s="22"/>
      <c r="C21" s="23"/>
      <c r="D21" s="22"/>
      <c r="E21" s="23"/>
      <c r="F21" s="22"/>
      <c r="G21" s="24"/>
      <c r="H21" s="24"/>
      <c r="I21" s="23"/>
      <c r="J21" s="25"/>
      <c r="K21" s="22">
        <f t="shared" si="0"/>
        <v>0</v>
      </c>
      <c r="L21" s="23">
        <f t="shared" si="1"/>
        <v>4493</v>
      </c>
    </row>
    <row r="22" spans="1:12" x14ac:dyDescent="0.25">
      <c r="A22" s="4">
        <v>44120</v>
      </c>
      <c r="B22" s="22"/>
      <c r="C22" s="23"/>
      <c r="D22" s="22"/>
      <c r="E22" s="23"/>
      <c r="F22" s="22"/>
      <c r="G22" s="24"/>
      <c r="H22" s="24"/>
      <c r="I22" s="23"/>
      <c r="J22" s="25"/>
      <c r="K22" s="22">
        <f t="shared" si="0"/>
        <v>0</v>
      </c>
      <c r="L22" s="23">
        <f t="shared" si="1"/>
        <v>4493</v>
      </c>
    </row>
    <row r="23" spans="1:12" x14ac:dyDescent="0.25">
      <c r="A23" s="4">
        <v>44121</v>
      </c>
      <c r="B23" s="22"/>
      <c r="C23" s="23"/>
      <c r="D23" s="22"/>
      <c r="E23" s="23"/>
      <c r="F23" s="22"/>
      <c r="G23" s="24"/>
      <c r="H23" s="24"/>
      <c r="I23" s="23"/>
      <c r="J23" s="25"/>
      <c r="K23" s="22">
        <f t="shared" si="0"/>
        <v>0</v>
      </c>
      <c r="L23" s="23">
        <f t="shared" si="1"/>
        <v>4493</v>
      </c>
    </row>
    <row r="24" spans="1:12" x14ac:dyDescent="0.25">
      <c r="A24" s="4">
        <v>44122</v>
      </c>
      <c r="B24" s="22"/>
      <c r="C24" s="23"/>
      <c r="D24" s="22"/>
      <c r="E24" s="23"/>
      <c r="F24" s="22"/>
      <c r="G24" s="24"/>
      <c r="H24" s="24"/>
      <c r="I24" s="23"/>
      <c r="J24" s="25"/>
      <c r="K24" s="22">
        <f t="shared" si="0"/>
        <v>0</v>
      </c>
      <c r="L24" s="23">
        <f t="shared" si="1"/>
        <v>4493</v>
      </c>
    </row>
    <row r="25" spans="1:12" x14ac:dyDescent="0.25">
      <c r="A25" s="4">
        <v>44123</v>
      </c>
      <c r="B25" s="22"/>
      <c r="C25" s="23"/>
      <c r="D25" s="22"/>
      <c r="E25" s="23"/>
      <c r="F25" s="22"/>
      <c r="G25" s="24"/>
      <c r="H25" s="24"/>
      <c r="I25" s="23"/>
      <c r="J25" s="25"/>
      <c r="K25" s="22">
        <f t="shared" si="0"/>
        <v>0</v>
      </c>
      <c r="L25" s="23">
        <f t="shared" si="1"/>
        <v>4493</v>
      </c>
    </row>
    <row r="26" spans="1:12" x14ac:dyDescent="0.25">
      <c r="A26" s="4">
        <v>44124</v>
      </c>
      <c r="B26" s="22"/>
      <c r="C26" s="23"/>
      <c r="D26" s="22"/>
      <c r="E26" s="23"/>
      <c r="F26" s="22"/>
      <c r="G26" s="24"/>
      <c r="H26" s="24"/>
      <c r="I26" s="23"/>
      <c r="J26" s="25"/>
      <c r="K26" s="22">
        <f t="shared" si="0"/>
        <v>0</v>
      </c>
      <c r="L26" s="23">
        <f t="shared" si="1"/>
        <v>4493</v>
      </c>
    </row>
    <row r="27" spans="1:12" x14ac:dyDescent="0.25">
      <c r="A27" s="4">
        <v>44125</v>
      </c>
      <c r="B27" s="22"/>
      <c r="C27" s="23"/>
      <c r="D27" s="22"/>
      <c r="E27" s="23"/>
      <c r="F27" s="22"/>
      <c r="G27" s="24"/>
      <c r="H27" s="24"/>
      <c r="I27" s="23"/>
      <c r="J27" s="25"/>
      <c r="K27" s="22">
        <f t="shared" si="0"/>
        <v>0</v>
      </c>
      <c r="L27" s="23">
        <f t="shared" si="1"/>
        <v>4493</v>
      </c>
    </row>
    <row r="28" spans="1:12" x14ac:dyDescent="0.25">
      <c r="A28" s="4">
        <v>44126</v>
      </c>
      <c r="B28" s="22"/>
      <c r="C28" s="23"/>
      <c r="D28" s="22"/>
      <c r="E28" s="23"/>
      <c r="F28" s="22"/>
      <c r="G28" s="24"/>
      <c r="H28" s="24"/>
      <c r="I28" s="23"/>
      <c r="J28" s="25"/>
      <c r="K28" s="22">
        <f t="shared" si="0"/>
        <v>0</v>
      </c>
      <c r="L28" s="23">
        <f t="shared" si="1"/>
        <v>4493</v>
      </c>
    </row>
    <row r="29" spans="1:12" x14ac:dyDescent="0.25">
      <c r="A29" s="4">
        <v>44127</v>
      </c>
      <c r="B29" s="22"/>
      <c r="C29" s="23"/>
      <c r="D29" s="22"/>
      <c r="E29" s="23"/>
      <c r="F29" s="22"/>
      <c r="G29" s="24"/>
      <c r="H29" s="24"/>
      <c r="I29" s="23"/>
      <c r="J29" s="25"/>
      <c r="K29" s="22">
        <f t="shared" si="0"/>
        <v>0</v>
      </c>
      <c r="L29" s="23">
        <f t="shared" si="1"/>
        <v>4493</v>
      </c>
    </row>
    <row r="30" spans="1:12" x14ac:dyDescent="0.25">
      <c r="A30" s="4">
        <v>44128</v>
      </c>
      <c r="B30" s="22"/>
      <c r="C30" s="23"/>
      <c r="D30" s="22"/>
      <c r="E30" s="23"/>
      <c r="F30" s="22"/>
      <c r="G30" s="24"/>
      <c r="H30" s="24"/>
      <c r="I30" s="23"/>
      <c r="J30" s="25"/>
      <c r="K30" s="22">
        <f t="shared" si="0"/>
        <v>0</v>
      </c>
      <c r="L30" s="23">
        <f t="shared" si="1"/>
        <v>4493</v>
      </c>
    </row>
    <row r="31" spans="1:12" x14ac:dyDescent="0.25">
      <c r="A31" s="4">
        <v>44129</v>
      </c>
      <c r="B31" s="22"/>
      <c r="C31" s="23"/>
      <c r="D31" s="22"/>
      <c r="E31" s="23"/>
      <c r="F31" s="22"/>
      <c r="G31" s="24"/>
      <c r="H31" s="24"/>
      <c r="I31" s="23"/>
      <c r="J31" s="25"/>
      <c r="K31" s="22">
        <f t="shared" si="0"/>
        <v>0</v>
      </c>
      <c r="L31" s="23">
        <f t="shared" si="1"/>
        <v>4493</v>
      </c>
    </row>
    <row r="32" spans="1:12" x14ac:dyDescent="0.25">
      <c r="A32" s="4">
        <v>44130</v>
      </c>
      <c r="B32" s="22"/>
      <c r="C32" s="23"/>
      <c r="D32" s="22"/>
      <c r="E32" s="23"/>
      <c r="F32" s="22"/>
      <c r="G32" s="24"/>
      <c r="H32" s="24"/>
      <c r="I32" s="23"/>
      <c r="J32" s="25"/>
      <c r="K32" s="22">
        <f t="shared" si="0"/>
        <v>0</v>
      </c>
      <c r="L32" s="23">
        <f t="shared" si="1"/>
        <v>4493</v>
      </c>
    </row>
    <row r="33" spans="1:12" x14ac:dyDescent="0.25">
      <c r="A33" s="4">
        <v>44131</v>
      </c>
      <c r="B33" s="22"/>
      <c r="C33" s="23"/>
      <c r="D33" s="22"/>
      <c r="E33" s="23"/>
      <c r="F33" s="22"/>
      <c r="G33" s="24"/>
      <c r="H33" s="24"/>
      <c r="I33" s="23"/>
      <c r="J33" s="25"/>
      <c r="K33" s="22">
        <f t="shared" si="0"/>
        <v>0</v>
      </c>
      <c r="L33" s="23">
        <f t="shared" si="1"/>
        <v>4493</v>
      </c>
    </row>
    <row r="34" spans="1:12" x14ac:dyDescent="0.25">
      <c r="A34" s="4">
        <v>44132</v>
      </c>
      <c r="B34" s="22"/>
      <c r="C34" s="23"/>
      <c r="D34" s="22"/>
      <c r="E34" s="23"/>
      <c r="F34" s="22"/>
      <c r="G34" s="24"/>
      <c r="H34" s="24"/>
      <c r="I34" s="23"/>
      <c r="J34" s="25"/>
      <c r="K34" s="22">
        <f t="shared" si="0"/>
        <v>0</v>
      </c>
      <c r="L34" s="23">
        <f t="shared" si="1"/>
        <v>4493</v>
      </c>
    </row>
    <row r="35" spans="1:12" x14ac:dyDescent="0.25">
      <c r="A35" s="4">
        <v>44133</v>
      </c>
      <c r="B35" s="22"/>
      <c r="C35" s="23"/>
      <c r="D35" s="22"/>
      <c r="E35" s="23"/>
      <c r="F35" s="22"/>
      <c r="G35" s="24"/>
      <c r="H35" s="24"/>
      <c r="I35" s="23"/>
      <c r="J35" s="25"/>
      <c r="K35" s="22">
        <f t="shared" si="0"/>
        <v>0</v>
      </c>
      <c r="L35" s="23">
        <f t="shared" si="1"/>
        <v>4493</v>
      </c>
    </row>
    <row r="36" spans="1:12" x14ac:dyDescent="0.25">
      <c r="A36" s="4">
        <v>44134</v>
      </c>
      <c r="B36" s="22"/>
      <c r="C36" s="23"/>
      <c r="D36" s="22"/>
      <c r="E36" s="23"/>
      <c r="F36" s="22"/>
      <c r="G36" s="24"/>
      <c r="H36" s="24"/>
      <c r="I36" s="23"/>
      <c r="J36" s="25"/>
      <c r="K36" s="22">
        <f t="shared" si="0"/>
        <v>0</v>
      </c>
      <c r="L36" s="23">
        <f t="shared" si="1"/>
        <v>4493</v>
      </c>
    </row>
    <row r="37" spans="1:12" x14ac:dyDescent="0.25">
      <c r="A37" s="4">
        <v>44135</v>
      </c>
      <c r="B37" s="22"/>
      <c r="C37" s="23"/>
      <c r="D37" s="22"/>
      <c r="E37" s="23"/>
      <c r="F37" s="22"/>
      <c r="G37" s="24"/>
      <c r="H37" s="24"/>
      <c r="I37" s="23"/>
      <c r="J37" s="25"/>
      <c r="K37" s="22">
        <f t="shared" si="0"/>
        <v>0</v>
      </c>
      <c r="L37" s="23">
        <f t="shared" si="1"/>
        <v>4493</v>
      </c>
    </row>
    <row r="38" spans="1:12" ht="15.75" thickBot="1" x14ac:dyDescent="0.3">
      <c r="A38" s="31" t="s">
        <v>14</v>
      </c>
      <c r="B38" s="26">
        <f t="shared" ref="B38:J38" si="2">SUM(B7:B37)</f>
        <v>3408</v>
      </c>
      <c r="C38" s="27">
        <f t="shared" si="2"/>
        <v>336</v>
      </c>
      <c r="D38" s="26">
        <f t="shared" si="2"/>
        <v>2556</v>
      </c>
      <c r="E38" s="27">
        <f t="shared" si="2"/>
        <v>1000</v>
      </c>
      <c r="F38" s="26">
        <f t="shared" si="2"/>
        <v>19</v>
      </c>
      <c r="G38" s="28">
        <f t="shared" si="2"/>
        <v>54</v>
      </c>
      <c r="H38" s="28">
        <f t="shared" si="2"/>
        <v>17</v>
      </c>
      <c r="I38" s="27">
        <f t="shared" si="2"/>
        <v>0</v>
      </c>
      <c r="J38" s="29">
        <f t="shared" si="2"/>
        <v>45</v>
      </c>
      <c r="K38" s="30"/>
      <c r="L38" s="27"/>
    </row>
    <row r="39" spans="1:12" x14ac:dyDescent="0.25">
      <c r="B39" s="1"/>
      <c r="C39" s="1"/>
      <c r="D39" s="1"/>
      <c r="E39" s="1"/>
      <c r="F39" s="1"/>
      <c r="G39" s="1"/>
      <c r="H39" s="1"/>
      <c r="I39" s="1"/>
      <c r="J39" s="1"/>
    </row>
    <row r="40" spans="1:12" ht="15.75" thickBot="1" x14ac:dyDescent="0.3">
      <c r="B40" s="1"/>
      <c r="C40" s="1"/>
      <c r="D40" s="1"/>
      <c r="E40" s="1"/>
      <c r="F40" s="1"/>
      <c r="G40" s="1"/>
      <c r="H40" s="1"/>
      <c r="I40" s="1"/>
      <c r="J40" s="1"/>
    </row>
    <row r="41" spans="1:12" ht="16.5" thickBot="1" x14ac:dyDescent="0.3">
      <c r="A41" s="68" t="s">
        <v>19</v>
      </c>
      <c r="B41" s="69"/>
      <c r="C41" s="69"/>
      <c r="D41" s="69"/>
      <c r="E41" s="69"/>
      <c r="F41" s="69"/>
      <c r="G41" s="70"/>
      <c r="H41" s="32"/>
      <c r="I41" s="32"/>
      <c r="J41" s="32"/>
      <c r="K41" s="32"/>
      <c r="L41" s="32"/>
    </row>
    <row r="42" spans="1:12" x14ac:dyDescent="0.25">
      <c r="A42" s="71" t="s">
        <v>11</v>
      </c>
      <c r="B42" s="72"/>
      <c r="C42" s="72"/>
      <c r="D42" s="72"/>
      <c r="E42" s="72"/>
      <c r="F42" s="72"/>
      <c r="G42" s="33">
        <f>B38-C38</f>
        <v>3072</v>
      </c>
      <c r="H42" s="3"/>
      <c r="I42" s="3"/>
      <c r="J42" s="3"/>
      <c r="K42" s="3"/>
      <c r="L42" s="3"/>
    </row>
    <row r="43" spans="1:12" x14ac:dyDescent="0.25">
      <c r="A43" s="73" t="s">
        <v>12</v>
      </c>
      <c r="B43" s="74"/>
      <c r="C43" s="74"/>
      <c r="D43" s="74"/>
      <c r="E43" s="74"/>
      <c r="F43" s="74"/>
      <c r="G43" s="34">
        <f>D38-E38</f>
        <v>1556</v>
      </c>
      <c r="H43" s="3"/>
      <c r="I43" s="3"/>
      <c r="J43" s="3"/>
      <c r="K43" s="3"/>
      <c r="L43" s="3"/>
    </row>
    <row r="44" spans="1:12" x14ac:dyDescent="0.25">
      <c r="A44" s="73" t="s">
        <v>7</v>
      </c>
      <c r="B44" s="74"/>
      <c r="C44" s="74"/>
      <c r="D44" s="74"/>
      <c r="E44" s="74"/>
      <c r="F44" s="74"/>
      <c r="G44" s="34">
        <f>J38</f>
        <v>45</v>
      </c>
      <c r="H44" s="3"/>
      <c r="I44" s="3"/>
      <c r="J44" s="3"/>
      <c r="K44" s="3"/>
      <c r="L44" s="3"/>
    </row>
    <row r="45" spans="1:12" ht="15.75" thickBot="1" x14ac:dyDescent="0.3">
      <c r="A45" s="75" t="s">
        <v>18</v>
      </c>
      <c r="B45" s="76"/>
      <c r="C45" s="76"/>
      <c r="D45" s="76"/>
      <c r="E45" s="76"/>
      <c r="F45" s="76"/>
      <c r="G45" s="35">
        <f>F38+G38+H38+I38</f>
        <v>90</v>
      </c>
      <c r="H45" s="3"/>
      <c r="I45" s="3"/>
      <c r="J45" s="3"/>
      <c r="K45" s="3"/>
      <c r="L45" s="3"/>
    </row>
  </sheetData>
  <mergeCells count="12">
    <mergeCell ref="A41:G41"/>
    <mergeCell ref="A42:F42"/>
    <mergeCell ref="A43:F43"/>
    <mergeCell ref="A44:F44"/>
    <mergeCell ref="A45:F45"/>
    <mergeCell ref="A1:L3"/>
    <mergeCell ref="A4:L4"/>
    <mergeCell ref="A5:A6"/>
    <mergeCell ref="B5:C5"/>
    <mergeCell ref="D5:E5"/>
    <mergeCell ref="F5:I5"/>
    <mergeCell ref="K5:L5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C9035-D60F-4146-A498-03AB6C07A293}">
  <dimension ref="A1:L44"/>
  <sheetViews>
    <sheetView workbookViewId="0">
      <selection activeCell="A4" sqref="A4:L4"/>
    </sheetView>
  </sheetViews>
  <sheetFormatPr defaultRowHeight="15" x14ac:dyDescent="0.25"/>
  <cols>
    <col min="1" max="1" width="8.28515625" customWidth="1"/>
    <col min="2" max="5" width="11.42578125" customWidth="1"/>
    <col min="6" max="6" width="11.85546875" customWidth="1"/>
    <col min="7" max="7" width="16.140625" customWidth="1"/>
    <col min="8" max="8" width="14.7109375" customWidth="1"/>
    <col min="9" max="9" width="11.85546875" customWidth="1"/>
    <col min="10" max="10" width="11.42578125" customWidth="1"/>
    <col min="11" max="12" width="13.7109375" customWidth="1"/>
  </cols>
  <sheetData>
    <row r="1" spans="1:12" x14ac:dyDescent="0.25">
      <c r="A1" s="77" t="s">
        <v>9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9"/>
    </row>
    <row r="2" spans="1:12" x14ac:dyDescent="0.25">
      <c r="A2" s="80"/>
      <c r="B2" s="81"/>
      <c r="C2" s="81"/>
      <c r="D2" s="81"/>
      <c r="E2" s="81"/>
      <c r="F2" s="81"/>
      <c r="G2" s="81"/>
      <c r="H2" s="81"/>
      <c r="I2" s="81"/>
      <c r="J2" s="81"/>
      <c r="K2" s="81"/>
      <c r="L2" s="82"/>
    </row>
    <row r="3" spans="1:12" x14ac:dyDescent="0.25">
      <c r="A3" s="80"/>
      <c r="B3" s="81"/>
      <c r="C3" s="81"/>
      <c r="D3" s="81"/>
      <c r="E3" s="81"/>
      <c r="F3" s="81"/>
      <c r="G3" s="81"/>
      <c r="H3" s="81"/>
      <c r="I3" s="81"/>
      <c r="J3" s="81"/>
      <c r="K3" s="81"/>
      <c r="L3" s="82"/>
    </row>
    <row r="4" spans="1:12" ht="19.5" thickBot="1" x14ac:dyDescent="0.35">
      <c r="A4" s="83" t="s">
        <v>52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5"/>
    </row>
    <row r="5" spans="1:12" x14ac:dyDescent="0.25">
      <c r="A5" s="86" t="s">
        <v>5</v>
      </c>
      <c r="B5" s="88" t="s">
        <v>11</v>
      </c>
      <c r="C5" s="89"/>
      <c r="D5" s="88" t="s">
        <v>12</v>
      </c>
      <c r="E5" s="89"/>
      <c r="F5" s="88" t="s">
        <v>3</v>
      </c>
      <c r="G5" s="90"/>
      <c r="H5" s="90"/>
      <c r="I5" s="89"/>
      <c r="J5" s="8" t="s">
        <v>7</v>
      </c>
      <c r="K5" s="91" t="s">
        <v>4</v>
      </c>
      <c r="L5" s="92"/>
    </row>
    <row r="6" spans="1:12" ht="15.75" thickBot="1" x14ac:dyDescent="0.3">
      <c r="A6" s="87"/>
      <c r="B6" s="9" t="s">
        <v>0</v>
      </c>
      <c r="C6" s="13" t="s">
        <v>13</v>
      </c>
      <c r="D6" s="14" t="s">
        <v>0</v>
      </c>
      <c r="E6" s="13" t="s">
        <v>13</v>
      </c>
      <c r="F6" s="12" t="s">
        <v>15</v>
      </c>
      <c r="G6" s="10" t="s">
        <v>16</v>
      </c>
      <c r="H6" s="15" t="s">
        <v>17</v>
      </c>
      <c r="I6" s="13" t="s">
        <v>6</v>
      </c>
      <c r="J6" s="17">
        <v>0.01</v>
      </c>
      <c r="K6" s="16" t="s">
        <v>1</v>
      </c>
      <c r="L6" s="11" t="s">
        <v>2</v>
      </c>
    </row>
    <row r="7" spans="1:12" x14ac:dyDescent="0.25">
      <c r="A7" s="4">
        <v>44136</v>
      </c>
      <c r="B7" s="18"/>
      <c r="C7" s="19"/>
      <c r="D7" s="18"/>
      <c r="E7" s="19"/>
      <c r="F7" s="18"/>
      <c r="G7" s="20"/>
      <c r="H7" s="20"/>
      <c r="I7" s="19"/>
      <c r="J7" s="21"/>
      <c r="K7" s="18"/>
      <c r="L7" s="19">
        <f>K7</f>
        <v>0</v>
      </c>
    </row>
    <row r="8" spans="1:12" x14ac:dyDescent="0.25">
      <c r="A8" s="4">
        <v>44137</v>
      </c>
      <c r="B8" s="22"/>
      <c r="C8" s="23"/>
      <c r="D8" s="22"/>
      <c r="E8" s="23"/>
      <c r="F8" s="22"/>
      <c r="G8" s="24"/>
      <c r="H8" s="24"/>
      <c r="I8" s="23"/>
      <c r="J8" s="25"/>
      <c r="K8" s="22"/>
      <c r="L8" s="23">
        <f>K8+L7</f>
        <v>0</v>
      </c>
    </row>
    <row r="9" spans="1:12" x14ac:dyDescent="0.25">
      <c r="A9" s="4">
        <v>44138</v>
      </c>
      <c r="B9" s="22"/>
      <c r="C9" s="23"/>
      <c r="D9" s="22"/>
      <c r="E9" s="23"/>
      <c r="F9" s="22"/>
      <c r="G9" s="24"/>
      <c r="H9" s="24"/>
      <c r="I9" s="23"/>
      <c r="J9" s="25"/>
      <c r="K9" s="22"/>
      <c r="L9" s="23">
        <f t="shared" ref="L9:L36" si="0">K9+L8</f>
        <v>0</v>
      </c>
    </row>
    <row r="10" spans="1:12" x14ac:dyDescent="0.25">
      <c r="A10" s="4">
        <v>44139</v>
      </c>
      <c r="B10" s="22"/>
      <c r="C10" s="23"/>
      <c r="D10" s="22"/>
      <c r="E10" s="23"/>
      <c r="F10" s="22"/>
      <c r="G10" s="24"/>
      <c r="H10" s="24"/>
      <c r="I10" s="23"/>
      <c r="J10" s="25"/>
      <c r="K10" s="22"/>
      <c r="L10" s="23">
        <f t="shared" si="0"/>
        <v>0</v>
      </c>
    </row>
    <row r="11" spans="1:12" x14ac:dyDescent="0.25">
      <c r="A11" s="4">
        <v>44140</v>
      </c>
      <c r="B11" s="22"/>
      <c r="C11" s="23"/>
      <c r="D11" s="22"/>
      <c r="E11" s="23"/>
      <c r="F11" s="22"/>
      <c r="G11" s="24"/>
      <c r="H11" s="24"/>
      <c r="I11" s="23"/>
      <c r="J11" s="25"/>
      <c r="K11" s="22"/>
      <c r="L11" s="23">
        <f t="shared" si="0"/>
        <v>0</v>
      </c>
    </row>
    <row r="12" spans="1:12" x14ac:dyDescent="0.25">
      <c r="A12" s="4">
        <v>44141</v>
      </c>
      <c r="B12" s="22"/>
      <c r="C12" s="23"/>
      <c r="D12" s="22"/>
      <c r="E12" s="23"/>
      <c r="F12" s="22"/>
      <c r="G12" s="24"/>
      <c r="H12" s="24"/>
      <c r="I12" s="23"/>
      <c r="J12" s="25"/>
      <c r="K12" s="22"/>
      <c r="L12" s="23">
        <f t="shared" si="0"/>
        <v>0</v>
      </c>
    </row>
    <row r="13" spans="1:12" x14ac:dyDescent="0.25">
      <c r="A13" s="4">
        <v>44142</v>
      </c>
      <c r="B13" s="22"/>
      <c r="C13" s="23"/>
      <c r="D13" s="22"/>
      <c r="E13" s="23"/>
      <c r="F13" s="22"/>
      <c r="G13" s="24"/>
      <c r="H13" s="24"/>
      <c r="I13" s="23"/>
      <c r="J13" s="25"/>
      <c r="K13" s="22"/>
      <c r="L13" s="23">
        <f t="shared" si="0"/>
        <v>0</v>
      </c>
    </row>
    <row r="14" spans="1:12" x14ac:dyDescent="0.25">
      <c r="A14" s="4">
        <v>44143</v>
      </c>
      <c r="B14" s="22"/>
      <c r="C14" s="23"/>
      <c r="D14" s="22"/>
      <c r="E14" s="23"/>
      <c r="F14" s="22"/>
      <c r="G14" s="24"/>
      <c r="H14" s="24"/>
      <c r="I14" s="23"/>
      <c r="J14" s="25"/>
      <c r="K14" s="22"/>
      <c r="L14" s="23">
        <f t="shared" si="0"/>
        <v>0</v>
      </c>
    </row>
    <row r="15" spans="1:12" x14ac:dyDescent="0.25">
      <c r="A15" s="4">
        <v>44144</v>
      </c>
      <c r="B15" s="22"/>
      <c r="C15" s="23"/>
      <c r="D15" s="22"/>
      <c r="E15" s="23"/>
      <c r="F15" s="22"/>
      <c r="G15" s="24"/>
      <c r="H15" s="24"/>
      <c r="I15" s="23"/>
      <c r="J15" s="25"/>
      <c r="K15" s="22">
        <f t="shared" ref="K15:K36" si="1">B15+D15-C15-E15-F15-G15-H15-I15-J15</f>
        <v>0</v>
      </c>
      <c r="L15" s="23">
        <f t="shared" si="0"/>
        <v>0</v>
      </c>
    </row>
    <row r="16" spans="1:12" x14ac:dyDescent="0.25">
      <c r="A16" s="4">
        <v>44145</v>
      </c>
      <c r="B16" s="22"/>
      <c r="C16" s="23"/>
      <c r="D16" s="22"/>
      <c r="E16" s="23"/>
      <c r="F16" s="22"/>
      <c r="G16" s="24"/>
      <c r="H16" s="24"/>
      <c r="I16" s="23"/>
      <c r="J16" s="25"/>
      <c r="K16" s="22">
        <f t="shared" si="1"/>
        <v>0</v>
      </c>
      <c r="L16" s="23">
        <f t="shared" si="0"/>
        <v>0</v>
      </c>
    </row>
    <row r="17" spans="1:12" x14ac:dyDescent="0.25">
      <c r="A17" s="4">
        <v>44146</v>
      </c>
      <c r="B17" s="22"/>
      <c r="C17" s="23"/>
      <c r="D17" s="22"/>
      <c r="E17" s="23"/>
      <c r="F17" s="22"/>
      <c r="G17" s="24"/>
      <c r="H17" s="24"/>
      <c r="I17" s="23"/>
      <c r="J17" s="25"/>
      <c r="K17" s="22">
        <f t="shared" si="1"/>
        <v>0</v>
      </c>
      <c r="L17" s="23">
        <f t="shared" si="0"/>
        <v>0</v>
      </c>
    </row>
    <row r="18" spans="1:12" x14ac:dyDescent="0.25">
      <c r="A18" s="4">
        <v>44147</v>
      </c>
      <c r="B18" s="22"/>
      <c r="C18" s="23"/>
      <c r="D18" s="22"/>
      <c r="E18" s="23"/>
      <c r="F18" s="22"/>
      <c r="G18" s="24"/>
      <c r="H18" s="24"/>
      <c r="I18" s="23"/>
      <c r="J18" s="25"/>
      <c r="K18" s="22">
        <f t="shared" si="1"/>
        <v>0</v>
      </c>
      <c r="L18" s="23">
        <f t="shared" si="0"/>
        <v>0</v>
      </c>
    </row>
    <row r="19" spans="1:12" x14ac:dyDescent="0.25">
      <c r="A19" s="4">
        <v>44148</v>
      </c>
      <c r="B19" s="22"/>
      <c r="C19" s="23"/>
      <c r="D19" s="22"/>
      <c r="E19" s="23"/>
      <c r="F19" s="22"/>
      <c r="G19" s="24"/>
      <c r="H19" s="24"/>
      <c r="I19" s="23"/>
      <c r="J19" s="25"/>
      <c r="K19" s="22">
        <f t="shared" si="1"/>
        <v>0</v>
      </c>
      <c r="L19" s="23">
        <f t="shared" si="0"/>
        <v>0</v>
      </c>
    </row>
    <row r="20" spans="1:12" x14ac:dyDescent="0.25">
      <c r="A20" s="4">
        <v>44149</v>
      </c>
      <c r="B20" s="22"/>
      <c r="C20" s="23"/>
      <c r="D20" s="22"/>
      <c r="E20" s="23"/>
      <c r="F20" s="22"/>
      <c r="G20" s="24"/>
      <c r="H20" s="24"/>
      <c r="I20" s="23"/>
      <c r="J20" s="25"/>
      <c r="K20" s="22">
        <f t="shared" si="1"/>
        <v>0</v>
      </c>
      <c r="L20" s="23">
        <f t="shared" si="0"/>
        <v>0</v>
      </c>
    </row>
    <row r="21" spans="1:12" x14ac:dyDescent="0.25">
      <c r="A21" s="4">
        <v>44150</v>
      </c>
      <c r="B21" s="22"/>
      <c r="C21" s="23"/>
      <c r="D21" s="22"/>
      <c r="E21" s="23"/>
      <c r="F21" s="22"/>
      <c r="G21" s="24"/>
      <c r="H21" s="24"/>
      <c r="I21" s="23"/>
      <c r="J21" s="25"/>
      <c r="K21" s="22">
        <f t="shared" si="1"/>
        <v>0</v>
      </c>
      <c r="L21" s="23">
        <f t="shared" si="0"/>
        <v>0</v>
      </c>
    </row>
    <row r="22" spans="1:12" x14ac:dyDescent="0.25">
      <c r="A22" s="4">
        <v>44151</v>
      </c>
      <c r="B22" s="22"/>
      <c r="C22" s="23"/>
      <c r="D22" s="22"/>
      <c r="E22" s="23"/>
      <c r="F22" s="22"/>
      <c r="G22" s="24"/>
      <c r="H22" s="24"/>
      <c r="I22" s="23"/>
      <c r="J22" s="25"/>
      <c r="K22" s="22">
        <f t="shared" si="1"/>
        <v>0</v>
      </c>
      <c r="L22" s="23">
        <f t="shared" si="0"/>
        <v>0</v>
      </c>
    </row>
    <row r="23" spans="1:12" x14ac:dyDescent="0.25">
      <c r="A23" s="4">
        <v>44152</v>
      </c>
      <c r="B23" s="22"/>
      <c r="C23" s="23"/>
      <c r="D23" s="22"/>
      <c r="E23" s="23"/>
      <c r="F23" s="22"/>
      <c r="G23" s="24"/>
      <c r="H23" s="24"/>
      <c r="I23" s="23"/>
      <c r="J23" s="25"/>
      <c r="K23" s="22">
        <f t="shared" si="1"/>
        <v>0</v>
      </c>
      <c r="L23" s="23">
        <f t="shared" si="0"/>
        <v>0</v>
      </c>
    </row>
    <row r="24" spans="1:12" x14ac:dyDescent="0.25">
      <c r="A24" s="4">
        <v>44153</v>
      </c>
      <c r="B24" s="22"/>
      <c r="C24" s="23"/>
      <c r="D24" s="22"/>
      <c r="E24" s="23"/>
      <c r="F24" s="22"/>
      <c r="G24" s="24"/>
      <c r="H24" s="24"/>
      <c r="I24" s="23"/>
      <c r="J24" s="25"/>
      <c r="K24" s="22">
        <f t="shared" si="1"/>
        <v>0</v>
      </c>
      <c r="L24" s="23">
        <f t="shared" si="0"/>
        <v>0</v>
      </c>
    </row>
    <row r="25" spans="1:12" x14ac:dyDescent="0.25">
      <c r="A25" s="4">
        <v>44154</v>
      </c>
      <c r="B25" s="22"/>
      <c r="C25" s="23"/>
      <c r="D25" s="22"/>
      <c r="E25" s="23"/>
      <c r="F25" s="22"/>
      <c r="G25" s="24"/>
      <c r="H25" s="24"/>
      <c r="I25" s="23"/>
      <c r="J25" s="25"/>
      <c r="K25" s="22">
        <f t="shared" si="1"/>
        <v>0</v>
      </c>
      <c r="L25" s="23">
        <f t="shared" si="0"/>
        <v>0</v>
      </c>
    </row>
    <row r="26" spans="1:12" x14ac:dyDescent="0.25">
      <c r="A26" s="4">
        <v>44155</v>
      </c>
      <c r="B26" s="22"/>
      <c r="C26" s="23"/>
      <c r="D26" s="22"/>
      <c r="E26" s="23"/>
      <c r="F26" s="22"/>
      <c r="G26" s="24"/>
      <c r="H26" s="24"/>
      <c r="I26" s="23"/>
      <c r="J26" s="25"/>
      <c r="K26" s="22">
        <f t="shared" si="1"/>
        <v>0</v>
      </c>
      <c r="L26" s="23">
        <f t="shared" si="0"/>
        <v>0</v>
      </c>
    </row>
    <row r="27" spans="1:12" x14ac:dyDescent="0.25">
      <c r="A27" s="4">
        <v>44156</v>
      </c>
      <c r="B27" s="22"/>
      <c r="C27" s="23"/>
      <c r="D27" s="22"/>
      <c r="E27" s="23"/>
      <c r="F27" s="22"/>
      <c r="G27" s="24"/>
      <c r="H27" s="24"/>
      <c r="I27" s="23"/>
      <c r="J27" s="25"/>
      <c r="K27" s="22">
        <f t="shared" si="1"/>
        <v>0</v>
      </c>
      <c r="L27" s="23">
        <f t="shared" si="0"/>
        <v>0</v>
      </c>
    </row>
    <row r="28" spans="1:12" x14ac:dyDescent="0.25">
      <c r="A28" s="4">
        <v>44157</v>
      </c>
      <c r="B28" s="22"/>
      <c r="C28" s="23"/>
      <c r="D28" s="22"/>
      <c r="E28" s="23"/>
      <c r="F28" s="22"/>
      <c r="G28" s="24"/>
      <c r="H28" s="24"/>
      <c r="I28" s="23"/>
      <c r="J28" s="25"/>
      <c r="K28" s="22">
        <f t="shared" si="1"/>
        <v>0</v>
      </c>
      <c r="L28" s="23">
        <f t="shared" si="0"/>
        <v>0</v>
      </c>
    </row>
    <row r="29" spans="1:12" x14ac:dyDescent="0.25">
      <c r="A29" s="4">
        <v>44158</v>
      </c>
      <c r="B29" s="22">
        <v>6</v>
      </c>
      <c r="C29" s="23"/>
      <c r="D29" s="22"/>
      <c r="E29" s="23"/>
      <c r="F29" s="22">
        <v>2.72</v>
      </c>
      <c r="G29" s="24">
        <v>1.28</v>
      </c>
      <c r="H29" s="24"/>
      <c r="I29" s="23"/>
      <c r="J29" s="25">
        <v>0.02</v>
      </c>
      <c r="K29" s="22">
        <f t="shared" si="1"/>
        <v>1.9799999999999998</v>
      </c>
      <c r="L29" s="23">
        <f t="shared" si="0"/>
        <v>1.9799999999999998</v>
      </c>
    </row>
    <row r="30" spans="1:12" x14ac:dyDescent="0.25">
      <c r="A30" s="4">
        <v>44159</v>
      </c>
      <c r="B30" s="22">
        <v>68</v>
      </c>
      <c r="C30" s="23"/>
      <c r="D30" s="22"/>
      <c r="E30" s="23"/>
      <c r="F30" s="22">
        <v>6.46</v>
      </c>
      <c r="G30" s="24">
        <v>3.04</v>
      </c>
      <c r="H30" s="24"/>
      <c r="I30" s="23"/>
      <c r="J30" s="25">
        <v>0.57999999999999996</v>
      </c>
      <c r="K30" s="22">
        <f t="shared" si="1"/>
        <v>57.92</v>
      </c>
      <c r="L30" s="23">
        <f t="shared" si="0"/>
        <v>59.9</v>
      </c>
    </row>
    <row r="31" spans="1:12" x14ac:dyDescent="0.25">
      <c r="A31" s="4">
        <v>44160</v>
      </c>
      <c r="B31" s="22"/>
      <c r="C31" s="23">
        <v>225</v>
      </c>
      <c r="D31" s="22"/>
      <c r="E31" s="23"/>
      <c r="F31" s="22">
        <v>15.3</v>
      </c>
      <c r="G31" s="24">
        <v>7.2</v>
      </c>
      <c r="H31" s="24">
        <v>40</v>
      </c>
      <c r="I31" s="23">
        <v>4.2699999999999996</v>
      </c>
      <c r="J31" s="25"/>
      <c r="K31" s="22">
        <f t="shared" si="1"/>
        <v>-291.77</v>
      </c>
      <c r="L31" s="23">
        <f t="shared" si="0"/>
        <v>-231.86999999999998</v>
      </c>
    </row>
    <row r="32" spans="1:12" x14ac:dyDescent="0.25">
      <c r="A32" s="4">
        <v>44161</v>
      </c>
      <c r="B32" s="22"/>
      <c r="C32" s="23">
        <v>58</v>
      </c>
      <c r="D32" s="22"/>
      <c r="E32" s="23"/>
      <c r="F32" s="22">
        <v>1.02</v>
      </c>
      <c r="G32" s="24">
        <v>0.48</v>
      </c>
      <c r="H32" s="24">
        <v>10</v>
      </c>
      <c r="I32" s="23">
        <v>1.06</v>
      </c>
      <c r="J32" s="25"/>
      <c r="K32" s="22">
        <f>B32+D32-C32-E32-F32-G32-H32-I32-J32</f>
        <v>-70.56</v>
      </c>
      <c r="L32" s="23">
        <f t="shared" si="0"/>
        <v>-302.42999999999995</v>
      </c>
    </row>
    <row r="33" spans="1:12" x14ac:dyDescent="0.25">
      <c r="A33" s="4">
        <v>44162</v>
      </c>
      <c r="B33" s="22"/>
      <c r="C33" s="23"/>
      <c r="D33" s="22"/>
      <c r="E33" s="23"/>
      <c r="F33" s="22"/>
      <c r="G33" s="24"/>
      <c r="H33" s="24"/>
      <c r="I33" s="23"/>
      <c r="J33" s="25"/>
      <c r="K33" s="22">
        <f t="shared" si="1"/>
        <v>0</v>
      </c>
      <c r="L33" s="23">
        <f t="shared" si="0"/>
        <v>-302.42999999999995</v>
      </c>
    </row>
    <row r="34" spans="1:12" x14ac:dyDescent="0.25">
      <c r="A34" s="4">
        <v>44163</v>
      </c>
      <c r="B34" s="22"/>
      <c r="C34" s="23"/>
      <c r="D34" s="22"/>
      <c r="E34" s="23"/>
      <c r="F34" s="22"/>
      <c r="G34" s="24"/>
      <c r="H34" s="24"/>
      <c r="I34" s="23"/>
      <c r="J34" s="25"/>
      <c r="K34" s="22">
        <f t="shared" si="1"/>
        <v>0</v>
      </c>
      <c r="L34" s="23">
        <f t="shared" si="0"/>
        <v>-302.42999999999995</v>
      </c>
    </row>
    <row r="35" spans="1:12" x14ac:dyDescent="0.25">
      <c r="A35" s="4">
        <v>44164</v>
      </c>
      <c r="B35" s="22"/>
      <c r="C35" s="23"/>
      <c r="D35" s="22"/>
      <c r="E35" s="23"/>
      <c r="F35" s="22"/>
      <c r="G35" s="24"/>
      <c r="H35" s="24"/>
      <c r="I35" s="23"/>
      <c r="J35" s="25"/>
      <c r="K35" s="22">
        <f t="shared" si="1"/>
        <v>0</v>
      </c>
      <c r="L35" s="23">
        <f t="shared" si="0"/>
        <v>-302.42999999999995</v>
      </c>
    </row>
    <row r="36" spans="1:12" x14ac:dyDescent="0.25">
      <c r="A36" s="4">
        <v>44165</v>
      </c>
      <c r="B36" s="22"/>
      <c r="C36" s="23"/>
      <c r="D36" s="22"/>
      <c r="E36" s="23"/>
      <c r="F36" s="22"/>
      <c r="G36" s="24"/>
      <c r="H36" s="24"/>
      <c r="I36" s="23"/>
      <c r="J36" s="25"/>
      <c r="K36" s="22">
        <f t="shared" si="1"/>
        <v>0</v>
      </c>
      <c r="L36" s="23">
        <f t="shared" si="0"/>
        <v>-302.42999999999995</v>
      </c>
    </row>
    <row r="37" spans="1:12" ht="15.75" thickBot="1" x14ac:dyDescent="0.3">
      <c r="A37" s="31" t="s">
        <v>14</v>
      </c>
      <c r="B37" s="26">
        <f t="shared" ref="B37:J37" si="2">SUM(B7:B36)</f>
        <v>74</v>
      </c>
      <c r="C37" s="27">
        <f t="shared" si="2"/>
        <v>283</v>
      </c>
      <c r="D37" s="26">
        <f t="shared" si="2"/>
        <v>0</v>
      </c>
      <c r="E37" s="27">
        <f t="shared" si="2"/>
        <v>0</v>
      </c>
      <c r="F37" s="26">
        <f t="shared" si="2"/>
        <v>25.5</v>
      </c>
      <c r="G37" s="28">
        <f t="shared" si="2"/>
        <v>12</v>
      </c>
      <c r="H37" s="28">
        <f t="shared" si="2"/>
        <v>50</v>
      </c>
      <c r="I37" s="27">
        <f t="shared" si="2"/>
        <v>5.33</v>
      </c>
      <c r="J37" s="29">
        <f t="shared" si="2"/>
        <v>0.6</v>
      </c>
      <c r="K37" s="30"/>
      <c r="L37" s="27"/>
    </row>
    <row r="38" spans="1:12" x14ac:dyDescent="0.25">
      <c r="B38" s="1"/>
      <c r="C38" s="1"/>
      <c r="D38" s="1"/>
      <c r="E38" s="1"/>
      <c r="F38" s="1"/>
      <c r="G38" s="1"/>
      <c r="H38" s="1"/>
      <c r="I38" s="1"/>
      <c r="J38" s="1"/>
    </row>
    <row r="39" spans="1:12" ht="15.75" thickBot="1" x14ac:dyDescent="0.3">
      <c r="B39" s="1"/>
      <c r="C39" s="1"/>
      <c r="D39" s="1"/>
      <c r="E39" s="1"/>
      <c r="F39" s="1"/>
      <c r="G39" s="1"/>
      <c r="H39" s="1"/>
      <c r="I39" s="1"/>
      <c r="J39" s="1"/>
    </row>
    <row r="40" spans="1:12" ht="16.5" thickBot="1" x14ac:dyDescent="0.3">
      <c r="A40" s="68" t="s">
        <v>19</v>
      </c>
      <c r="B40" s="69"/>
      <c r="C40" s="69"/>
      <c r="D40" s="69"/>
      <c r="E40" s="69"/>
      <c r="F40" s="69"/>
      <c r="G40" s="70"/>
      <c r="H40" s="32"/>
      <c r="I40" s="32"/>
      <c r="J40" s="32"/>
      <c r="K40" s="32"/>
      <c r="L40" s="32"/>
    </row>
    <row r="41" spans="1:12" x14ac:dyDescent="0.25">
      <c r="A41" s="71" t="s">
        <v>11</v>
      </c>
      <c r="B41" s="72"/>
      <c r="C41" s="72"/>
      <c r="D41" s="72"/>
      <c r="E41" s="72"/>
      <c r="F41" s="72"/>
      <c r="G41" s="33">
        <f>B37-C37</f>
        <v>-209</v>
      </c>
      <c r="H41" s="3"/>
      <c r="I41" s="3"/>
      <c r="J41" s="3"/>
      <c r="K41" s="3"/>
      <c r="L41" s="3"/>
    </row>
    <row r="42" spans="1:12" x14ac:dyDescent="0.25">
      <c r="A42" s="73" t="s">
        <v>12</v>
      </c>
      <c r="B42" s="74"/>
      <c r="C42" s="74"/>
      <c r="D42" s="74"/>
      <c r="E42" s="74"/>
      <c r="F42" s="74"/>
      <c r="G42" s="34">
        <f>D37-E37</f>
        <v>0</v>
      </c>
      <c r="H42" s="3"/>
      <c r="I42" s="3"/>
      <c r="J42" s="3"/>
      <c r="K42" s="3"/>
      <c r="L42" s="3"/>
    </row>
    <row r="43" spans="1:12" x14ac:dyDescent="0.25">
      <c r="A43" s="73" t="s">
        <v>7</v>
      </c>
      <c r="B43" s="74"/>
      <c r="C43" s="74"/>
      <c r="D43" s="74"/>
      <c r="E43" s="74"/>
      <c r="F43" s="74"/>
      <c r="G43" s="34">
        <f>J37</f>
        <v>0.6</v>
      </c>
      <c r="H43" s="3"/>
      <c r="I43" s="3"/>
      <c r="J43" s="3"/>
      <c r="K43" s="3"/>
      <c r="L43" s="3"/>
    </row>
    <row r="44" spans="1:12" ht="15.75" thickBot="1" x14ac:dyDescent="0.3">
      <c r="A44" s="75" t="s">
        <v>18</v>
      </c>
      <c r="B44" s="76"/>
      <c r="C44" s="76"/>
      <c r="D44" s="76"/>
      <c r="E44" s="76"/>
      <c r="F44" s="76"/>
      <c r="G44" s="35">
        <f>F37+G37+H37+I37</f>
        <v>92.83</v>
      </c>
      <c r="H44" s="3"/>
      <c r="I44" s="3"/>
      <c r="J44" s="3"/>
      <c r="K44" s="3"/>
      <c r="L44" s="3"/>
    </row>
  </sheetData>
  <mergeCells count="12">
    <mergeCell ref="A40:G40"/>
    <mergeCell ref="A41:F41"/>
    <mergeCell ref="A42:F42"/>
    <mergeCell ref="A43:F43"/>
    <mergeCell ref="A44:F44"/>
    <mergeCell ref="A1:L3"/>
    <mergeCell ref="A4:L4"/>
    <mergeCell ref="A5:A6"/>
    <mergeCell ref="B5:C5"/>
    <mergeCell ref="D5:E5"/>
    <mergeCell ref="F5:I5"/>
    <mergeCell ref="K5:L5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5748D-0C31-4D65-BE1E-86D84900CEE1}">
  <dimension ref="A1:L45"/>
  <sheetViews>
    <sheetView topLeftCell="A34" workbookViewId="0">
      <selection activeCell="G45" sqref="G45"/>
    </sheetView>
  </sheetViews>
  <sheetFormatPr defaultRowHeight="15" x14ac:dyDescent="0.25"/>
  <cols>
    <col min="1" max="1" width="8.28515625" customWidth="1"/>
    <col min="2" max="5" width="11.42578125" customWidth="1"/>
    <col min="6" max="6" width="11.85546875" customWidth="1"/>
    <col min="7" max="7" width="16.140625" customWidth="1"/>
    <col min="8" max="8" width="14.7109375" customWidth="1"/>
    <col min="9" max="9" width="11.85546875" customWidth="1"/>
    <col min="10" max="10" width="11.42578125" customWidth="1"/>
    <col min="11" max="12" width="13.7109375" customWidth="1"/>
  </cols>
  <sheetData>
    <row r="1" spans="1:12" x14ac:dyDescent="0.25">
      <c r="A1" s="77" t="s">
        <v>9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9"/>
    </row>
    <row r="2" spans="1:12" x14ac:dyDescent="0.25">
      <c r="A2" s="80"/>
      <c r="B2" s="81"/>
      <c r="C2" s="81"/>
      <c r="D2" s="81"/>
      <c r="E2" s="81"/>
      <c r="F2" s="81"/>
      <c r="G2" s="81"/>
      <c r="H2" s="81"/>
      <c r="I2" s="81"/>
      <c r="J2" s="81"/>
      <c r="K2" s="81"/>
      <c r="L2" s="82"/>
    </row>
    <row r="3" spans="1:12" x14ac:dyDescent="0.25">
      <c r="A3" s="80"/>
      <c r="B3" s="81"/>
      <c r="C3" s="81"/>
      <c r="D3" s="81"/>
      <c r="E3" s="81"/>
      <c r="F3" s="81"/>
      <c r="G3" s="81"/>
      <c r="H3" s="81"/>
      <c r="I3" s="81"/>
      <c r="J3" s="81"/>
      <c r="K3" s="81"/>
      <c r="L3" s="82"/>
    </row>
    <row r="4" spans="1:12" ht="19.5" thickBot="1" x14ac:dyDescent="0.35">
      <c r="A4" s="83" t="s">
        <v>53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5"/>
    </row>
    <row r="5" spans="1:12" x14ac:dyDescent="0.25">
      <c r="A5" s="86" t="s">
        <v>5</v>
      </c>
      <c r="B5" s="88" t="s">
        <v>11</v>
      </c>
      <c r="C5" s="89"/>
      <c r="D5" s="88" t="s">
        <v>12</v>
      </c>
      <c r="E5" s="89"/>
      <c r="F5" s="88" t="s">
        <v>3</v>
      </c>
      <c r="G5" s="90"/>
      <c r="H5" s="90"/>
      <c r="I5" s="89"/>
      <c r="J5" s="8" t="s">
        <v>7</v>
      </c>
      <c r="K5" s="91" t="s">
        <v>4</v>
      </c>
      <c r="L5" s="92"/>
    </row>
    <row r="6" spans="1:12" ht="15.75" thickBot="1" x14ac:dyDescent="0.3">
      <c r="A6" s="87"/>
      <c r="B6" s="9" t="s">
        <v>0</v>
      </c>
      <c r="C6" s="13" t="s">
        <v>13</v>
      </c>
      <c r="D6" s="14" t="s">
        <v>0</v>
      </c>
      <c r="E6" s="13" t="s">
        <v>13</v>
      </c>
      <c r="F6" s="12" t="s">
        <v>15</v>
      </c>
      <c r="G6" s="10" t="s">
        <v>16</v>
      </c>
      <c r="H6" s="15" t="s">
        <v>17</v>
      </c>
      <c r="I6" s="13" t="s">
        <v>6</v>
      </c>
      <c r="J6" s="17">
        <v>0.01</v>
      </c>
      <c r="K6" s="16" t="s">
        <v>1</v>
      </c>
      <c r="L6" s="11" t="s">
        <v>2</v>
      </c>
    </row>
    <row r="7" spans="1:12" x14ac:dyDescent="0.25">
      <c r="A7" s="4">
        <v>44166</v>
      </c>
      <c r="B7" s="18">
        <v>900</v>
      </c>
      <c r="C7" s="19"/>
      <c r="D7" s="18"/>
      <c r="E7" s="19"/>
      <c r="F7" s="18"/>
      <c r="G7" s="20"/>
      <c r="H7" s="20"/>
      <c r="I7" s="19"/>
      <c r="J7" s="21">
        <v>9</v>
      </c>
      <c r="K7" s="18">
        <f>B7+D7-C7-E7-F7-G7-H7-I7-J7</f>
        <v>891</v>
      </c>
      <c r="L7" s="19">
        <f>K7</f>
        <v>891</v>
      </c>
    </row>
    <row r="8" spans="1:12" x14ac:dyDescent="0.25">
      <c r="A8" s="4">
        <v>44167</v>
      </c>
      <c r="B8" s="22"/>
      <c r="C8" s="23">
        <v>25</v>
      </c>
      <c r="D8" s="22"/>
      <c r="E8" s="23"/>
      <c r="F8" s="22">
        <v>1</v>
      </c>
      <c r="G8" s="24">
        <v>3</v>
      </c>
      <c r="H8" s="24">
        <v>1</v>
      </c>
      <c r="I8" s="23"/>
      <c r="J8" s="25"/>
      <c r="K8" s="22">
        <f t="shared" ref="K8:K37" si="0">B8+D8-C8-E8-F8-G8-H8-I8-J8</f>
        <v>-30</v>
      </c>
      <c r="L8" s="23">
        <f>K8+L7</f>
        <v>861</v>
      </c>
    </row>
    <row r="9" spans="1:12" x14ac:dyDescent="0.25">
      <c r="A9" s="4">
        <v>44168</v>
      </c>
      <c r="B9" s="22"/>
      <c r="C9" s="23"/>
      <c r="D9" s="22"/>
      <c r="E9" s="23"/>
      <c r="F9" s="22"/>
      <c r="G9" s="24"/>
      <c r="H9" s="24"/>
      <c r="I9" s="23"/>
      <c r="J9" s="25"/>
      <c r="K9" s="22">
        <f t="shared" si="0"/>
        <v>0</v>
      </c>
      <c r="L9" s="23">
        <f t="shared" ref="L9:L37" si="1">K9+L8</f>
        <v>861</v>
      </c>
    </row>
    <row r="10" spans="1:12" x14ac:dyDescent="0.25">
      <c r="A10" s="4">
        <v>44169</v>
      </c>
      <c r="B10" s="22">
        <v>900</v>
      </c>
      <c r="C10" s="23"/>
      <c r="D10" s="22">
        <v>489</v>
      </c>
      <c r="E10" s="23"/>
      <c r="F10" s="22">
        <v>2</v>
      </c>
      <c r="G10" s="24">
        <v>5</v>
      </c>
      <c r="H10" s="24">
        <v>9</v>
      </c>
      <c r="I10" s="23"/>
      <c r="J10" s="25">
        <v>13</v>
      </c>
      <c r="K10" s="22">
        <f t="shared" si="0"/>
        <v>1360</v>
      </c>
      <c r="L10" s="23">
        <f t="shared" si="1"/>
        <v>2221</v>
      </c>
    </row>
    <row r="11" spans="1:12" x14ac:dyDescent="0.25">
      <c r="A11" s="4">
        <v>44170</v>
      </c>
      <c r="B11" s="22"/>
      <c r="C11" s="23">
        <v>300</v>
      </c>
      <c r="D11" s="22">
        <v>1250</v>
      </c>
      <c r="E11" s="23"/>
      <c r="F11" s="22">
        <v>7</v>
      </c>
      <c r="G11" s="24">
        <v>19</v>
      </c>
      <c r="H11" s="24">
        <v>2</v>
      </c>
      <c r="I11" s="23"/>
      <c r="J11" s="25">
        <v>9</v>
      </c>
      <c r="K11" s="22">
        <f t="shared" si="0"/>
        <v>913</v>
      </c>
      <c r="L11" s="23">
        <f t="shared" si="1"/>
        <v>3134</v>
      </c>
    </row>
    <row r="12" spans="1:12" x14ac:dyDescent="0.25">
      <c r="A12" s="4">
        <v>44171</v>
      </c>
      <c r="B12" s="22">
        <v>1200</v>
      </c>
      <c r="C12" s="23"/>
      <c r="D12" s="22"/>
      <c r="E12" s="23">
        <v>1000</v>
      </c>
      <c r="F12" s="22">
        <v>2</v>
      </c>
      <c r="G12" s="24">
        <v>18</v>
      </c>
      <c r="H12" s="24">
        <v>2</v>
      </c>
      <c r="I12" s="23"/>
      <c r="J12" s="25"/>
      <c r="K12" s="22">
        <f t="shared" si="0"/>
        <v>178</v>
      </c>
      <c r="L12" s="23">
        <f t="shared" si="1"/>
        <v>3312</v>
      </c>
    </row>
    <row r="13" spans="1:12" x14ac:dyDescent="0.25">
      <c r="A13" s="4">
        <v>44172</v>
      </c>
      <c r="B13" s="22">
        <v>1200</v>
      </c>
      <c r="C13" s="23"/>
      <c r="D13" s="22">
        <v>1438</v>
      </c>
      <c r="E13" s="23"/>
      <c r="F13" s="22">
        <v>7</v>
      </c>
      <c r="G13" s="24">
        <v>19</v>
      </c>
      <c r="H13" s="24">
        <v>3</v>
      </c>
      <c r="I13" s="23"/>
      <c r="J13" s="25">
        <v>26</v>
      </c>
      <c r="K13" s="22">
        <f t="shared" si="0"/>
        <v>2583</v>
      </c>
      <c r="L13" s="23">
        <f t="shared" si="1"/>
        <v>5895</v>
      </c>
    </row>
    <row r="14" spans="1:12" x14ac:dyDescent="0.25">
      <c r="A14" s="4">
        <v>44173</v>
      </c>
      <c r="B14" s="22"/>
      <c r="C14" s="23"/>
      <c r="D14" s="22"/>
      <c r="E14" s="23"/>
      <c r="F14" s="22"/>
      <c r="G14" s="24"/>
      <c r="H14" s="24"/>
      <c r="I14" s="23"/>
      <c r="J14" s="25"/>
      <c r="K14" s="22">
        <f t="shared" si="0"/>
        <v>0</v>
      </c>
      <c r="L14" s="23">
        <f t="shared" si="1"/>
        <v>5895</v>
      </c>
    </row>
    <row r="15" spans="1:12" x14ac:dyDescent="0.25">
      <c r="A15" s="4">
        <v>44174</v>
      </c>
      <c r="B15" s="22"/>
      <c r="C15" s="23"/>
      <c r="D15" s="22"/>
      <c r="E15" s="23"/>
      <c r="F15" s="22"/>
      <c r="G15" s="24"/>
      <c r="H15" s="24"/>
      <c r="I15" s="23"/>
      <c r="J15" s="25"/>
      <c r="K15" s="22">
        <f t="shared" si="0"/>
        <v>0</v>
      </c>
      <c r="L15" s="23">
        <f t="shared" si="1"/>
        <v>5895</v>
      </c>
    </row>
    <row r="16" spans="1:12" x14ac:dyDescent="0.25">
      <c r="A16" s="4">
        <v>44175</v>
      </c>
      <c r="B16" s="22"/>
      <c r="C16" s="23"/>
      <c r="D16" s="22"/>
      <c r="E16" s="23"/>
      <c r="F16" s="22"/>
      <c r="G16" s="24"/>
      <c r="H16" s="24"/>
      <c r="I16" s="23"/>
      <c r="J16" s="25"/>
      <c r="K16" s="22">
        <f t="shared" si="0"/>
        <v>0</v>
      </c>
      <c r="L16" s="23">
        <f t="shared" si="1"/>
        <v>5895</v>
      </c>
    </row>
    <row r="17" spans="1:12" x14ac:dyDescent="0.25">
      <c r="A17" s="4">
        <v>44176</v>
      </c>
      <c r="B17" s="22"/>
      <c r="C17" s="23"/>
      <c r="D17" s="22"/>
      <c r="E17" s="23"/>
      <c r="F17" s="22"/>
      <c r="G17" s="24"/>
      <c r="H17" s="24"/>
      <c r="I17" s="23"/>
      <c r="J17" s="25"/>
      <c r="K17" s="22">
        <f t="shared" si="0"/>
        <v>0</v>
      </c>
      <c r="L17" s="23">
        <f t="shared" si="1"/>
        <v>5895</v>
      </c>
    </row>
    <row r="18" spans="1:12" x14ac:dyDescent="0.25">
      <c r="A18" s="4">
        <v>44177</v>
      </c>
      <c r="B18" s="22"/>
      <c r="C18" s="23"/>
      <c r="D18" s="22"/>
      <c r="E18" s="23"/>
      <c r="F18" s="22"/>
      <c r="G18" s="24"/>
      <c r="H18" s="24"/>
      <c r="I18" s="23"/>
      <c r="J18" s="25"/>
      <c r="K18" s="22">
        <f t="shared" si="0"/>
        <v>0</v>
      </c>
      <c r="L18" s="23">
        <f t="shared" si="1"/>
        <v>5895</v>
      </c>
    </row>
    <row r="19" spans="1:12" x14ac:dyDescent="0.25">
      <c r="A19" s="4">
        <v>44178</v>
      </c>
      <c r="B19" s="22"/>
      <c r="C19" s="23"/>
      <c r="D19" s="22"/>
      <c r="E19" s="23"/>
      <c r="F19" s="22"/>
      <c r="G19" s="24"/>
      <c r="H19" s="24"/>
      <c r="I19" s="23"/>
      <c r="J19" s="25"/>
      <c r="K19" s="22">
        <f t="shared" si="0"/>
        <v>0</v>
      </c>
      <c r="L19" s="23">
        <f t="shared" si="1"/>
        <v>5895</v>
      </c>
    </row>
    <row r="20" spans="1:12" x14ac:dyDescent="0.25">
      <c r="A20" s="4">
        <v>44179</v>
      </c>
      <c r="B20" s="22"/>
      <c r="C20" s="23"/>
      <c r="D20" s="22"/>
      <c r="E20" s="23"/>
      <c r="F20" s="22"/>
      <c r="G20" s="24"/>
      <c r="H20" s="24"/>
      <c r="I20" s="23"/>
      <c r="J20" s="25"/>
      <c r="K20" s="22">
        <f t="shared" si="0"/>
        <v>0</v>
      </c>
      <c r="L20" s="23">
        <f t="shared" si="1"/>
        <v>5895</v>
      </c>
    </row>
    <row r="21" spans="1:12" x14ac:dyDescent="0.25">
      <c r="A21" s="4">
        <v>44180</v>
      </c>
      <c r="B21" s="22"/>
      <c r="C21" s="23"/>
      <c r="D21" s="22"/>
      <c r="E21" s="23"/>
      <c r="F21" s="22"/>
      <c r="G21" s="24"/>
      <c r="H21" s="24"/>
      <c r="I21" s="23"/>
      <c r="J21" s="25"/>
      <c r="K21" s="22">
        <f t="shared" si="0"/>
        <v>0</v>
      </c>
      <c r="L21" s="23">
        <f t="shared" si="1"/>
        <v>5895</v>
      </c>
    </row>
    <row r="22" spans="1:12" x14ac:dyDescent="0.25">
      <c r="A22" s="4">
        <v>44181</v>
      </c>
      <c r="B22" s="22"/>
      <c r="C22" s="23"/>
      <c r="D22" s="22"/>
      <c r="E22" s="23"/>
      <c r="F22" s="22"/>
      <c r="G22" s="24"/>
      <c r="H22" s="24"/>
      <c r="I22" s="23"/>
      <c r="J22" s="25"/>
      <c r="K22" s="22">
        <f t="shared" si="0"/>
        <v>0</v>
      </c>
      <c r="L22" s="23">
        <f t="shared" si="1"/>
        <v>5895</v>
      </c>
    </row>
    <row r="23" spans="1:12" x14ac:dyDescent="0.25">
      <c r="A23" s="4">
        <v>44182</v>
      </c>
      <c r="B23" s="22"/>
      <c r="C23" s="23"/>
      <c r="D23" s="22"/>
      <c r="E23" s="23"/>
      <c r="F23" s="22"/>
      <c r="G23" s="24"/>
      <c r="H23" s="24"/>
      <c r="I23" s="23"/>
      <c r="J23" s="25"/>
      <c r="K23" s="22">
        <f t="shared" si="0"/>
        <v>0</v>
      </c>
      <c r="L23" s="23">
        <f t="shared" si="1"/>
        <v>5895</v>
      </c>
    </row>
    <row r="24" spans="1:12" x14ac:dyDescent="0.25">
      <c r="A24" s="4">
        <v>44183</v>
      </c>
      <c r="B24" s="22"/>
      <c r="C24" s="23"/>
      <c r="D24" s="22"/>
      <c r="E24" s="23"/>
      <c r="F24" s="22"/>
      <c r="G24" s="24"/>
      <c r="H24" s="24"/>
      <c r="I24" s="23"/>
      <c r="J24" s="25"/>
      <c r="K24" s="22">
        <f t="shared" si="0"/>
        <v>0</v>
      </c>
      <c r="L24" s="23">
        <f t="shared" si="1"/>
        <v>5895</v>
      </c>
    </row>
    <row r="25" spans="1:12" x14ac:dyDescent="0.25">
      <c r="A25" s="4">
        <v>44184</v>
      </c>
      <c r="B25" s="22"/>
      <c r="C25" s="23"/>
      <c r="D25" s="22"/>
      <c r="E25" s="23"/>
      <c r="F25" s="22"/>
      <c r="G25" s="24"/>
      <c r="H25" s="24"/>
      <c r="I25" s="23"/>
      <c r="J25" s="25"/>
      <c r="K25" s="22">
        <f t="shared" si="0"/>
        <v>0</v>
      </c>
      <c r="L25" s="23">
        <f t="shared" si="1"/>
        <v>5895</v>
      </c>
    </row>
    <row r="26" spans="1:12" x14ac:dyDescent="0.25">
      <c r="A26" s="4">
        <v>44185</v>
      </c>
      <c r="B26" s="22"/>
      <c r="C26" s="23"/>
      <c r="D26" s="22"/>
      <c r="E26" s="23"/>
      <c r="F26" s="22"/>
      <c r="G26" s="24"/>
      <c r="H26" s="24"/>
      <c r="I26" s="23"/>
      <c r="J26" s="25"/>
      <c r="K26" s="22">
        <f t="shared" si="0"/>
        <v>0</v>
      </c>
      <c r="L26" s="23">
        <f t="shared" si="1"/>
        <v>5895</v>
      </c>
    </row>
    <row r="27" spans="1:12" x14ac:dyDescent="0.25">
      <c r="A27" s="4">
        <v>44186</v>
      </c>
      <c r="B27" s="22"/>
      <c r="C27" s="23"/>
      <c r="D27" s="22"/>
      <c r="E27" s="23"/>
      <c r="F27" s="22"/>
      <c r="G27" s="24"/>
      <c r="H27" s="24"/>
      <c r="I27" s="23"/>
      <c r="J27" s="25"/>
      <c r="K27" s="22">
        <f t="shared" si="0"/>
        <v>0</v>
      </c>
      <c r="L27" s="23">
        <f t="shared" si="1"/>
        <v>5895</v>
      </c>
    </row>
    <row r="28" spans="1:12" x14ac:dyDescent="0.25">
      <c r="A28" s="4">
        <v>44187</v>
      </c>
      <c r="B28" s="22"/>
      <c r="C28" s="23"/>
      <c r="D28" s="22"/>
      <c r="E28" s="23"/>
      <c r="F28" s="22"/>
      <c r="G28" s="24"/>
      <c r="H28" s="24"/>
      <c r="I28" s="23"/>
      <c r="J28" s="25"/>
      <c r="K28" s="22">
        <f t="shared" si="0"/>
        <v>0</v>
      </c>
      <c r="L28" s="23">
        <f t="shared" si="1"/>
        <v>5895</v>
      </c>
    </row>
    <row r="29" spans="1:12" x14ac:dyDescent="0.25">
      <c r="A29" s="4">
        <v>44188</v>
      </c>
      <c r="B29" s="22"/>
      <c r="C29" s="23"/>
      <c r="D29" s="22"/>
      <c r="E29" s="23"/>
      <c r="F29" s="22"/>
      <c r="G29" s="24"/>
      <c r="H29" s="24"/>
      <c r="I29" s="23"/>
      <c r="J29" s="25"/>
      <c r="K29" s="22">
        <f t="shared" si="0"/>
        <v>0</v>
      </c>
      <c r="L29" s="23">
        <f t="shared" si="1"/>
        <v>5895</v>
      </c>
    </row>
    <row r="30" spans="1:12" x14ac:dyDescent="0.25">
      <c r="A30" s="4">
        <v>44189</v>
      </c>
      <c r="B30" s="22"/>
      <c r="C30" s="23"/>
      <c r="D30" s="22"/>
      <c r="E30" s="23"/>
      <c r="F30" s="22"/>
      <c r="G30" s="24"/>
      <c r="H30" s="24"/>
      <c r="I30" s="23"/>
      <c r="J30" s="25"/>
      <c r="K30" s="22">
        <f t="shared" si="0"/>
        <v>0</v>
      </c>
      <c r="L30" s="23">
        <f t="shared" si="1"/>
        <v>5895</v>
      </c>
    </row>
    <row r="31" spans="1:12" x14ac:dyDescent="0.25">
      <c r="A31" s="4">
        <v>44190</v>
      </c>
      <c r="B31" s="22"/>
      <c r="C31" s="23"/>
      <c r="D31" s="22"/>
      <c r="E31" s="23"/>
      <c r="F31" s="22"/>
      <c r="G31" s="24"/>
      <c r="H31" s="24"/>
      <c r="I31" s="23"/>
      <c r="J31" s="25"/>
      <c r="K31" s="22">
        <f t="shared" si="0"/>
        <v>0</v>
      </c>
      <c r="L31" s="23">
        <f t="shared" si="1"/>
        <v>5895</v>
      </c>
    </row>
    <row r="32" spans="1:12" x14ac:dyDescent="0.25">
      <c r="A32" s="4">
        <v>44191</v>
      </c>
      <c r="B32" s="22"/>
      <c r="C32" s="23"/>
      <c r="D32" s="22"/>
      <c r="E32" s="23"/>
      <c r="F32" s="22"/>
      <c r="G32" s="24"/>
      <c r="H32" s="24"/>
      <c r="I32" s="23"/>
      <c r="J32" s="25"/>
      <c r="K32" s="22">
        <f t="shared" si="0"/>
        <v>0</v>
      </c>
      <c r="L32" s="23">
        <f t="shared" si="1"/>
        <v>5895</v>
      </c>
    </row>
    <row r="33" spans="1:12" x14ac:dyDescent="0.25">
      <c r="A33" s="4">
        <v>44192</v>
      </c>
      <c r="B33" s="22"/>
      <c r="C33" s="23"/>
      <c r="D33" s="22"/>
      <c r="E33" s="23"/>
      <c r="F33" s="22"/>
      <c r="G33" s="24"/>
      <c r="H33" s="24"/>
      <c r="I33" s="23"/>
      <c r="J33" s="25"/>
      <c r="K33" s="22">
        <f t="shared" si="0"/>
        <v>0</v>
      </c>
      <c r="L33" s="23">
        <f t="shared" si="1"/>
        <v>5895</v>
      </c>
    </row>
    <row r="34" spans="1:12" x14ac:dyDescent="0.25">
      <c r="A34" s="4">
        <v>44193</v>
      </c>
      <c r="B34" s="22"/>
      <c r="C34" s="23"/>
      <c r="D34" s="22"/>
      <c r="E34" s="23"/>
      <c r="F34" s="22"/>
      <c r="G34" s="24"/>
      <c r="H34" s="24"/>
      <c r="I34" s="23"/>
      <c r="J34" s="25"/>
      <c r="K34" s="22">
        <f t="shared" si="0"/>
        <v>0</v>
      </c>
      <c r="L34" s="23">
        <f t="shared" si="1"/>
        <v>5895</v>
      </c>
    </row>
    <row r="35" spans="1:12" x14ac:dyDescent="0.25">
      <c r="A35" s="4">
        <v>44194</v>
      </c>
      <c r="B35" s="22"/>
      <c r="C35" s="23"/>
      <c r="D35" s="22"/>
      <c r="E35" s="23"/>
      <c r="F35" s="22"/>
      <c r="G35" s="24"/>
      <c r="H35" s="24"/>
      <c r="I35" s="23"/>
      <c r="J35" s="25"/>
      <c r="K35" s="22">
        <f t="shared" si="0"/>
        <v>0</v>
      </c>
      <c r="L35" s="23">
        <f t="shared" si="1"/>
        <v>5895</v>
      </c>
    </row>
    <row r="36" spans="1:12" x14ac:dyDescent="0.25">
      <c r="A36" s="4">
        <v>44195</v>
      </c>
      <c r="B36" s="22"/>
      <c r="C36" s="23"/>
      <c r="D36" s="22"/>
      <c r="E36" s="23"/>
      <c r="F36" s="22"/>
      <c r="G36" s="24"/>
      <c r="H36" s="24"/>
      <c r="I36" s="23"/>
      <c r="J36" s="25"/>
      <c r="K36" s="22">
        <f t="shared" si="0"/>
        <v>0</v>
      </c>
      <c r="L36" s="23">
        <f t="shared" si="1"/>
        <v>5895</v>
      </c>
    </row>
    <row r="37" spans="1:12" x14ac:dyDescent="0.25">
      <c r="A37" s="4">
        <v>44196</v>
      </c>
      <c r="B37" s="22"/>
      <c r="C37" s="23"/>
      <c r="D37" s="22"/>
      <c r="E37" s="23"/>
      <c r="F37" s="22"/>
      <c r="G37" s="24"/>
      <c r="H37" s="24"/>
      <c r="I37" s="23"/>
      <c r="J37" s="25"/>
      <c r="K37" s="22">
        <f t="shared" si="0"/>
        <v>0</v>
      </c>
      <c r="L37" s="23">
        <f t="shared" si="1"/>
        <v>5895</v>
      </c>
    </row>
    <row r="38" spans="1:12" ht="15.75" thickBot="1" x14ac:dyDescent="0.3">
      <c r="A38" s="31" t="s">
        <v>14</v>
      </c>
      <c r="B38" s="26">
        <f t="shared" ref="B38:J38" si="2">SUM(B7:B37)</f>
        <v>4200</v>
      </c>
      <c r="C38" s="27">
        <f t="shared" si="2"/>
        <v>325</v>
      </c>
      <c r="D38" s="26">
        <f t="shared" si="2"/>
        <v>3177</v>
      </c>
      <c r="E38" s="27">
        <f t="shared" si="2"/>
        <v>1000</v>
      </c>
      <c r="F38" s="26">
        <f t="shared" si="2"/>
        <v>19</v>
      </c>
      <c r="G38" s="28">
        <f t="shared" si="2"/>
        <v>64</v>
      </c>
      <c r="H38" s="28">
        <f t="shared" si="2"/>
        <v>17</v>
      </c>
      <c r="I38" s="27">
        <f t="shared" si="2"/>
        <v>0</v>
      </c>
      <c r="J38" s="29">
        <f t="shared" si="2"/>
        <v>57</v>
      </c>
      <c r="K38" s="30"/>
      <c r="L38" s="27"/>
    </row>
    <row r="39" spans="1:12" x14ac:dyDescent="0.25">
      <c r="B39" s="1"/>
      <c r="C39" s="1"/>
      <c r="D39" s="1"/>
      <c r="E39" s="1"/>
      <c r="F39" s="1"/>
      <c r="G39" s="1"/>
      <c r="H39" s="1"/>
      <c r="I39" s="1"/>
      <c r="J39" s="1"/>
    </row>
    <row r="40" spans="1:12" ht="15.75" thickBot="1" x14ac:dyDescent="0.3">
      <c r="B40" s="1"/>
      <c r="C40" s="1"/>
      <c r="D40" s="1"/>
      <c r="E40" s="1"/>
      <c r="F40" s="1"/>
      <c r="G40" s="1"/>
      <c r="H40" s="1"/>
      <c r="I40" s="1"/>
      <c r="J40" s="1"/>
    </row>
    <row r="41" spans="1:12" ht="16.5" thickBot="1" x14ac:dyDescent="0.3">
      <c r="A41" s="68" t="s">
        <v>19</v>
      </c>
      <c r="B41" s="69"/>
      <c r="C41" s="69"/>
      <c r="D41" s="69"/>
      <c r="E41" s="69"/>
      <c r="F41" s="69"/>
      <c r="G41" s="70"/>
      <c r="H41" s="32"/>
      <c r="I41" s="32"/>
      <c r="J41" s="32"/>
      <c r="K41" s="32"/>
      <c r="L41" s="32"/>
    </row>
    <row r="42" spans="1:12" x14ac:dyDescent="0.25">
      <c r="A42" s="71" t="s">
        <v>11</v>
      </c>
      <c r="B42" s="72"/>
      <c r="C42" s="72"/>
      <c r="D42" s="72"/>
      <c r="E42" s="72"/>
      <c r="F42" s="72"/>
      <c r="G42" s="33">
        <f>B38-C38</f>
        <v>3875</v>
      </c>
      <c r="H42" s="3"/>
      <c r="I42" s="3"/>
      <c r="J42" s="3"/>
      <c r="K42" s="3"/>
      <c r="L42" s="3"/>
    </row>
    <row r="43" spans="1:12" x14ac:dyDescent="0.25">
      <c r="A43" s="73" t="s">
        <v>12</v>
      </c>
      <c r="B43" s="74"/>
      <c r="C43" s="74"/>
      <c r="D43" s="74"/>
      <c r="E43" s="74"/>
      <c r="F43" s="74"/>
      <c r="G43" s="34">
        <f>D38-E38</f>
        <v>2177</v>
      </c>
      <c r="H43" s="3"/>
      <c r="I43" s="3"/>
      <c r="J43" s="3"/>
      <c r="K43" s="3"/>
      <c r="L43" s="3"/>
    </row>
    <row r="44" spans="1:12" x14ac:dyDescent="0.25">
      <c r="A44" s="73" t="s">
        <v>7</v>
      </c>
      <c r="B44" s="74"/>
      <c r="C44" s="74"/>
      <c r="D44" s="74"/>
      <c r="E44" s="74"/>
      <c r="F44" s="74"/>
      <c r="G44" s="34">
        <f>J38</f>
        <v>57</v>
      </c>
      <c r="H44" s="3"/>
      <c r="I44" s="3"/>
      <c r="J44" s="3"/>
      <c r="K44" s="3"/>
      <c r="L44" s="3"/>
    </row>
    <row r="45" spans="1:12" ht="15.75" thickBot="1" x14ac:dyDescent="0.3">
      <c r="A45" s="75" t="s">
        <v>18</v>
      </c>
      <c r="B45" s="76"/>
      <c r="C45" s="76"/>
      <c r="D45" s="76"/>
      <c r="E45" s="76"/>
      <c r="F45" s="76"/>
      <c r="G45" s="35">
        <f>F38+G38+H38+I38</f>
        <v>100</v>
      </c>
      <c r="H45" s="3"/>
      <c r="I45" s="3"/>
      <c r="J45" s="3"/>
      <c r="K45" s="3"/>
      <c r="L45" s="3"/>
    </row>
  </sheetData>
  <mergeCells count="12">
    <mergeCell ref="A41:G41"/>
    <mergeCell ref="A42:F42"/>
    <mergeCell ref="A43:F43"/>
    <mergeCell ref="A44:F44"/>
    <mergeCell ref="A45:F45"/>
    <mergeCell ref="A1:L3"/>
    <mergeCell ref="A4:L4"/>
    <mergeCell ref="A5:A6"/>
    <mergeCell ref="B5:C5"/>
    <mergeCell ref="D5:E5"/>
    <mergeCell ref="F5:I5"/>
    <mergeCell ref="K5:L5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8A8AC-0F6B-47C7-8977-E5A616421827}">
  <dimension ref="A1:N29"/>
  <sheetViews>
    <sheetView tabSelected="1" zoomScaleNormal="100" workbookViewId="0">
      <selection activeCell="C29" sqref="C29"/>
    </sheetView>
  </sheetViews>
  <sheetFormatPr defaultRowHeight="15" x14ac:dyDescent="0.25"/>
  <cols>
    <col min="1" max="1" width="20.140625" customWidth="1"/>
    <col min="2" max="13" width="12.140625" customWidth="1"/>
    <col min="14" max="14" width="13.85546875" customWidth="1"/>
  </cols>
  <sheetData>
    <row r="1" spans="1:14" x14ac:dyDescent="0.25">
      <c r="A1" s="77" t="s">
        <v>42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9"/>
    </row>
    <row r="2" spans="1:14" x14ac:dyDescent="0.25">
      <c r="A2" s="80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2"/>
    </row>
    <row r="3" spans="1:14" x14ac:dyDescent="0.25">
      <c r="A3" s="37">
        <v>2020</v>
      </c>
      <c r="B3" s="38" t="s">
        <v>20</v>
      </c>
      <c r="C3" s="38" t="s">
        <v>21</v>
      </c>
      <c r="D3" s="38" t="s">
        <v>22</v>
      </c>
      <c r="E3" s="38" t="s">
        <v>23</v>
      </c>
      <c r="F3" s="38" t="s">
        <v>24</v>
      </c>
      <c r="G3" s="38" t="s">
        <v>25</v>
      </c>
      <c r="H3" s="38" t="s">
        <v>26</v>
      </c>
      <c r="I3" s="38" t="s">
        <v>27</v>
      </c>
      <c r="J3" s="38" t="s">
        <v>28</v>
      </c>
      <c r="K3" s="38" t="s">
        <v>29</v>
      </c>
      <c r="L3" s="38" t="s">
        <v>30</v>
      </c>
      <c r="M3" s="38" t="s">
        <v>31</v>
      </c>
      <c r="N3" s="39" t="s">
        <v>4</v>
      </c>
    </row>
    <row r="4" spans="1:14" x14ac:dyDescent="0.25">
      <c r="A4" s="54" t="s">
        <v>32</v>
      </c>
      <c r="B4" s="55">
        <f>JANEIRO!G42</f>
        <v>3233</v>
      </c>
      <c r="C4" s="55">
        <f>FEVEREIRO!G40</f>
        <v>2025</v>
      </c>
      <c r="D4" s="55">
        <f>MARÇO!G42</f>
        <v>4150</v>
      </c>
      <c r="E4" s="55">
        <f>ABRIL!G41</f>
        <v>535</v>
      </c>
      <c r="F4" s="55">
        <f>MAIO!G42</f>
        <v>793</v>
      </c>
      <c r="G4" s="55">
        <f>JUNHO!G42</f>
        <v>3202</v>
      </c>
      <c r="H4" s="55">
        <f>JULHO!G42</f>
        <v>4174</v>
      </c>
      <c r="I4" s="55">
        <f>AGOSTO!G42</f>
        <v>2865</v>
      </c>
      <c r="J4" s="55">
        <f>SETEMBRO!G41</f>
        <v>2510</v>
      </c>
      <c r="K4" s="55">
        <f>OUTUBRO!G42</f>
        <v>3072</v>
      </c>
      <c r="L4" s="55">
        <f>NOVEMBRO!G41</f>
        <v>-209</v>
      </c>
      <c r="M4" s="55">
        <f>DEZEMBRO!G42</f>
        <v>3875</v>
      </c>
      <c r="N4" s="56">
        <f>SUM(B4:M4)</f>
        <v>30225</v>
      </c>
    </row>
    <row r="5" spans="1:14" x14ac:dyDescent="0.25">
      <c r="A5" s="57" t="s">
        <v>33</v>
      </c>
      <c r="B5" s="58">
        <f>JANEIRO!G43</f>
        <v>-230</v>
      </c>
      <c r="C5" s="58">
        <f>FEVEREIRO!G41</f>
        <v>50</v>
      </c>
      <c r="D5" s="58">
        <f>MARÇO!G43</f>
        <v>1230</v>
      </c>
      <c r="E5" s="58">
        <f>ABRIL!G42</f>
        <v>1223</v>
      </c>
      <c r="F5" s="58">
        <f>MAIO!G43</f>
        <v>-1355</v>
      </c>
      <c r="G5" s="58">
        <f>JUNHO!G43</f>
        <v>858</v>
      </c>
      <c r="H5" s="58">
        <f>JULHO!G43</f>
        <v>3800</v>
      </c>
      <c r="I5" s="58">
        <f>AGOSTO!G43</f>
        <v>751</v>
      </c>
      <c r="J5" s="58">
        <f>SETEMBRO!G42</f>
        <v>1920</v>
      </c>
      <c r="K5" s="58">
        <f>OUTUBRO!G43</f>
        <v>1556</v>
      </c>
      <c r="L5" s="58">
        <f>NOVEMBRO!G42</f>
        <v>0</v>
      </c>
      <c r="M5" s="58">
        <f>DEZEMBRO!G43</f>
        <v>2177</v>
      </c>
      <c r="N5" s="59">
        <f t="shared" ref="N5:N7" si="0">SUM(B5:M5)</f>
        <v>11980</v>
      </c>
    </row>
    <row r="6" spans="1:14" x14ac:dyDescent="0.25">
      <c r="A6" s="57" t="s">
        <v>7</v>
      </c>
      <c r="B6" s="58">
        <f>JANEIRO!G44</f>
        <v>66.8</v>
      </c>
      <c r="C6" s="58">
        <f>FEVEREIRO!G42</f>
        <v>24.1</v>
      </c>
      <c r="D6" s="58">
        <f>MARÇO!G44</f>
        <v>57.7</v>
      </c>
      <c r="E6" s="58">
        <f>ABRIL!G43</f>
        <v>57</v>
      </c>
      <c r="F6" s="58">
        <f>MAIO!G44</f>
        <v>5.67</v>
      </c>
      <c r="G6" s="58">
        <f>JUNHO!G44</f>
        <v>34.799999999999997</v>
      </c>
      <c r="H6" s="58">
        <f>JULHO!G44</f>
        <v>70</v>
      </c>
      <c r="I6" s="58">
        <f>AGOSTO!G44</f>
        <v>24.1</v>
      </c>
      <c r="J6" s="58">
        <f>SETEMBRO!G43</f>
        <v>49</v>
      </c>
      <c r="K6" s="58">
        <f>OUTUBRO!G44</f>
        <v>45</v>
      </c>
      <c r="L6" s="58">
        <f>NOVEMBRO!G43</f>
        <v>0.6</v>
      </c>
      <c r="M6" s="58">
        <f>DEZEMBRO!G44</f>
        <v>57</v>
      </c>
      <c r="N6" s="59">
        <f t="shared" si="0"/>
        <v>491.77000000000004</v>
      </c>
    </row>
    <row r="7" spans="1:14" x14ac:dyDescent="0.25">
      <c r="A7" s="60" t="s">
        <v>18</v>
      </c>
      <c r="B7" s="61">
        <f>JANEIRO!G45</f>
        <v>136.66</v>
      </c>
      <c r="C7" s="61">
        <f>FEVEREIRO!G43</f>
        <v>70</v>
      </c>
      <c r="D7" s="61">
        <f>MARÇO!G45</f>
        <v>91</v>
      </c>
      <c r="E7" s="61">
        <f>ABRIL!G44</f>
        <v>104</v>
      </c>
      <c r="F7" s="61">
        <f>MAIO!G45</f>
        <v>104.75999999999999</v>
      </c>
      <c r="G7" s="61">
        <f>JUNHO!G45</f>
        <v>110</v>
      </c>
      <c r="H7" s="61">
        <f>JULHO!G45</f>
        <v>120</v>
      </c>
      <c r="I7" s="61">
        <f>AGOSTO!G45</f>
        <v>101</v>
      </c>
      <c r="J7" s="61">
        <f>SETEMBRO!G44</f>
        <v>97</v>
      </c>
      <c r="K7" s="61">
        <f>OUTUBRO!G45</f>
        <v>90</v>
      </c>
      <c r="L7" s="61">
        <f>NOVEMBRO!G44</f>
        <v>92.83</v>
      </c>
      <c r="M7" s="61">
        <f>DEZEMBRO!G45</f>
        <v>100</v>
      </c>
      <c r="N7" s="62">
        <f t="shared" si="0"/>
        <v>1217.25</v>
      </c>
    </row>
    <row r="8" spans="1:14" ht="6" customHeight="1" x14ac:dyDescent="0.25">
      <c r="A8" s="93"/>
      <c r="B8" s="94"/>
      <c r="C8" s="94"/>
      <c r="D8" s="94"/>
      <c r="E8" s="94"/>
      <c r="F8" s="94"/>
      <c r="G8" s="94"/>
      <c r="H8" s="94"/>
      <c r="I8" s="94"/>
      <c r="J8" s="94"/>
      <c r="K8" s="94"/>
      <c r="L8" s="94"/>
      <c r="M8" s="94"/>
      <c r="N8" s="95"/>
    </row>
    <row r="9" spans="1:14" x14ac:dyDescent="0.25">
      <c r="A9" s="63" t="s">
        <v>34</v>
      </c>
      <c r="B9" s="64">
        <f t="shared" ref="B9:M9" si="1">B4+B5-B7</f>
        <v>2866.34</v>
      </c>
      <c r="C9" s="64">
        <f t="shared" si="1"/>
        <v>2005</v>
      </c>
      <c r="D9" s="64">
        <f t="shared" si="1"/>
        <v>5289</v>
      </c>
      <c r="E9" s="64">
        <f t="shared" si="1"/>
        <v>1654</v>
      </c>
      <c r="F9" s="64">
        <f t="shared" si="1"/>
        <v>-666.76</v>
      </c>
      <c r="G9" s="64">
        <f t="shared" si="1"/>
        <v>3950</v>
      </c>
      <c r="H9" s="64">
        <f t="shared" si="1"/>
        <v>7854</v>
      </c>
      <c r="I9" s="64">
        <f t="shared" si="1"/>
        <v>3515</v>
      </c>
      <c r="J9" s="64">
        <f t="shared" si="1"/>
        <v>4333</v>
      </c>
      <c r="K9" s="64">
        <f t="shared" si="1"/>
        <v>4538</v>
      </c>
      <c r="L9" s="64">
        <f t="shared" si="1"/>
        <v>-301.83</v>
      </c>
      <c r="M9" s="64">
        <f t="shared" si="1"/>
        <v>5952</v>
      </c>
      <c r="N9" s="65">
        <f>SUM(B9:M9)</f>
        <v>40987.75</v>
      </c>
    </row>
    <row r="10" spans="1:14" ht="6" customHeight="1" x14ac:dyDescent="0.25">
      <c r="A10" s="96"/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8"/>
    </row>
    <row r="11" spans="1:14" x14ac:dyDescent="0.25">
      <c r="A11" s="102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67"/>
    </row>
    <row r="12" spans="1:14" ht="21" x14ac:dyDescent="0.35">
      <c r="A12" s="104" t="s">
        <v>35</v>
      </c>
      <c r="B12" s="105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66"/>
    </row>
    <row r="13" spans="1:14" ht="15" customHeight="1" x14ac:dyDescent="0.35">
      <c r="A13" s="99" t="s">
        <v>36</v>
      </c>
      <c r="B13" s="100">
        <f>ABS(B4)+ABS(B5)</f>
        <v>3463</v>
      </c>
      <c r="C13" s="100">
        <f t="shared" ref="C13:M13" si="2">ABS(C4)+ABS(C5)</f>
        <v>2075</v>
      </c>
      <c r="D13" s="100">
        <f t="shared" si="2"/>
        <v>5380</v>
      </c>
      <c r="E13" s="100">
        <f t="shared" si="2"/>
        <v>1758</v>
      </c>
      <c r="F13" s="100">
        <f t="shared" si="2"/>
        <v>2148</v>
      </c>
      <c r="G13" s="100">
        <f t="shared" si="2"/>
        <v>4060</v>
      </c>
      <c r="H13" s="100">
        <f t="shared" si="2"/>
        <v>7974</v>
      </c>
      <c r="I13" s="100">
        <f t="shared" si="2"/>
        <v>3616</v>
      </c>
      <c r="J13" s="100">
        <f t="shared" si="2"/>
        <v>4430</v>
      </c>
      <c r="K13" s="100">
        <f t="shared" si="2"/>
        <v>4628</v>
      </c>
      <c r="L13" s="100">
        <f t="shared" si="2"/>
        <v>209</v>
      </c>
      <c r="M13" s="100">
        <f t="shared" si="2"/>
        <v>6052</v>
      </c>
      <c r="N13" s="66"/>
    </row>
    <row r="14" spans="1:14" ht="15" customHeight="1" x14ac:dyDescent="0.35">
      <c r="A14" s="99"/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66"/>
    </row>
    <row r="15" spans="1:14" ht="6" customHeight="1" x14ac:dyDescent="0.35">
      <c r="A15" s="41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66"/>
    </row>
    <row r="16" spans="1:14" ht="15" customHeight="1" x14ac:dyDescent="0.35">
      <c r="A16" s="43" t="s">
        <v>38</v>
      </c>
      <c r="B16" s="44" t="s">
        <v>37</v>
      </c>
      <c r="C16" s="44" t="s">
        <v>37</v>
      </c>
      <c r="D16" s="44" t="s">
        <v>37</v>
      </c>
      <c r="E16" s="44" t="s">
        <v>37</v>
      </c>
      <c r="F16" s="44" t="s">
        <v>37</v>
      </c>
      <c r="G16" s="44" t="s">
        <v>37</v>
      </c>
      <c r="H16" s="44" t="s">
        <v>37</v>
      </c>
      <c r="I16" s="44" t="s">
        <v>37</v>
      </c>
      <c r="J16" s="44" t="s">
        <v>37</v>
      </c>
      <c r="K16" s="44" t="s">
        <v>37</v>
      </c>
      <c r="L16" s="44" t="s">
        <v>37</v>
      </c>
      <c r="M16" s="44" t="s">
        <v>37</v>
      </c>
      <c r="N16" s="66"/>
    </row>
    <row r="17" spans="1:14" ht="15" customHeight="1" x14ac:dyDescent="0.35">
      <c r="A17" s="45" t="s">
        <v>32</v>
      </c>
      <c r="B17" s="46">
        <f>ABS(B4)/ABS(B13)</f>
        <v>0.93358359803638469</v>
      </c>
      <c r="C17" s="46">
        <f t="shared" ref="C17:M17" si="3">ABS(C4)/ABS(C13)</f>
        <v>0.97590361445783136</v>
      </c>
      <c r="D17" s="46">
        <f t="shared" si="3"/>
        <v>0.77137546468401486</v>
      </c>
      <c r="E17" s="46">
        <f t="shared" si="3"/>
        <v>0.3043230944254835</v>
      </c>
      <c r="F17" s="46">
        <f t="shared" si="3"/>
        <v>0.36918063314711358</v>
      </c>
      <c r="G17" s="46">
        <f t="shared" si="3"/>
        <v>0.78866995073891621</v>
      </c>
      <c r="H17" s="46">
        <f t="shared" si="3"/>
        <v>0.52345121645347381</v>
      </c>
      <c r="I17" s="46">
        <f t="shared" si="3"/>
        <v>0.79231194690265483</v>
      </c>
      <c r="J17" s="46">
        <f t="shared" si="3"/>
        <v>0.56659142212189617</v>
      </c>
      <c r="K17" s="46">
        <f t="shared" si="3"/>
        <v>0.66378565254969746</v>
      </c>
      <c r="L17" s="46">
        <f t="shared" si="3"/>
        <v>1</v>
      </c>
      <c r="M17" s="46">
        <f t="shared" si="3"/>
        <v>0.64028420356906812</v>
      </c>
      <c r="N17" s="66"/>
    </row>
    <row r="18" spans="1:14" ht="15" customHeight="1" x14ac:dyDescent="0.35">
      <c r="A18" s="45" t="s">
        <v>33</v>
      </c>
      <c r="B18" s="46">
        <f>ABS(B5)/ABS(B13)</f>
        <v>6.6416401963615368E-2</v>
      </c>
      <c r="C18" s="46">
        <f t="shared" ref="C18:M18" si="4">ABS(C5)/ABS(C13)</f>
        <v>2.4096385542168676E-2</v>
      </c>
      <c r="D18" s="46">
        <f t="shared" si="4"/>
        <v>0.22862453531598512</v>
      </c>
      <c r="E18" s="46">
        <f t="shared" si="4"/>
        <v>0.69567690557451645</v>
      </c>
      <c r="F18" s="46">
        <f t="shared" si="4"/>
        <v>0.63081936685288642</v>
      </c>
      <c r="G18" s="46">
        <f t="shared" si="4"/>
        <v>0.21133004926108373</v>
      </c>
      <c r="H18" s="46">
        <f t="shared" si="4"/>
        <v>0.47654878354652619</v>
      </c>
      <c r="I18" s="46">
        <f t="shared" si="4"/>
        <v>0.20768805309734514</v>
      </c>
      <c r="J18" s="46">
        <f t="shared" si="4"/>
        <v>0.43340857787810383</v>
      </c>
      <c r="K18" s="46">
        <f t="shared" si="4"/>
        <v>0.33621434745030249</v>
      </c>
      <c r="L18" s="46">
        <f t="shared" si="4"/>
        <v>0</v>
      </c>
      <c r="M18" s="46">
        <f t="shared" si="4"/>
        <v>0.35971579643093193</v>
      </c>
      <c r="N18" s="66"/>
    </row>
    <row r="19" spans="1:14" ht="6.75" customHeight="1" x14ac:dyDescent="0.35">
      <c r="A19" s="96"/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66"/>
    </row>
    <row r="20" spans="1:14" ht="15" customHeight="1" x14ac:dyDescent="0.35">
      <c r="A20" s="47" t="s">
        <v>39</v>
      </c>
      <c r="B20" s="48" t="s">
        <v>40</v>
      </c>
      <c r="C20" s="48" t="s">
        <v>40</v>
      </c>
      <c r="D20" s="48" t="s">
        <v>40</v>
      </c>
      <c r="E20" s="48" t="s">
        <v>40</v>
      </c>
      <c r="F20" s="48" t="s">
        <v>40</v>
      </c>
      <c r="G20" s="48" t="s">
        <v>40</v>
      </c>
      <c r="H20" s="48" t="s">
        <v>40</v>
      </c>
      <c r="I20" s="48" t="s">
        <v>40</v>
      </c>
      <c r="J20" s="48" t="s">
        <v>40</v>
      </c>
      <c r="K20" s="48" t="s">
        <v>40</v>
      </c>
      <c r="L20" s="48" t="s">
        <v>40</v>
      </c>
      <c r="M20" s="48" t="s">
        <v>40</v>
      </c>
      <c r="N20" s="66"/>
    </row>
    <row r="21" spans="1:14" ht="15" customHeight="1" x14ac:dyDescent="0.35">
      <c r="A21" s="45" t="s">
        <v>32</v>
      </c>
      <c r="B21" s="49">
        <f>IF(B7,B7*B17,"")</f>
        <v>127.58353450765233</v>
      </c>
      <c r="C21" s="49">
        <f t="shared" ref="C21:M21" si="5">IF(C7,C7*C17,"")</f>
        <v>68.313253012048193</v>
      </c>
      <c r="D21" s="49">
        <f t="shared" si="5"/>
        <v>70.195167286245351</v>
      </c>
      <c r="E21" s="49">
        <f t="shared" si="5"/>
        <v>31.649601820250282</v>
      </c>
      <c r="F21" s="49">
        <f t="shared" si="5"/>
        <v>38.675363128491618</v>
      </c>
      <c r="G21" s="49">
        <f t="shared" si="5"/>
        <v>86.753694581280783</v>
      </c>
      <c r="H21" s="49">
        <f t="shared" si="5"/>
        <v>62.81414597441686</v>
      </c>
      <c r="I21" s="49">
        <f t="shared" si="5"/>
        <v>80.02350663716814</v>
      </c>
      <c r="J21" s="49">
        <f t="shared" si="5"/>
        <v>54.959367945823928</v>
      </c>
      <c r="K21" s="49">
        <f t="shared" si="5"/>
        <v>59.740708729472772</v>
      </c>
      <c r="L21" s="49">
        <f t="shared" si="5"/>
        <v>92.83</v>
      </c>
      <c r="M21" s="49">
        <f t="shared" si="5"/>
        <v>64.028420356906807</v>
      </c>
      <c r="N21" s="66"/>
    </row>
    <row r="22" spans="1:14" ht="15" customHeight="1" x14ac:dyDescent="0.35">
      <c r="A22" s="45" t="s">
        <v>33</v>
      </c>
      <c r="B22" s="49">
        <f>IF(B7,B7*B18,"")</f>
        <v>9.0764654923476762</v>
      </c>
      <c r="C22" s="49">
        <f t="shared" ref="C22:M22" si="6">IF(C7,C7*C18,"")</f>
        <v>1.6867469879518073</v>
      </c>
      <c r="D22" s="49">
        <f t="shared" si="6"/>
        <v>20.804832713754646</v>
      </c>
      <c r="E22" s="49">
        <f t="shared" si="6"/>
        <v>72.350398179749703</v>
      </c>
      <c r="F22" s="49">
        <f t="shared" si="6"/>
        <v>66.08463687150838</v>
      </c>
      <c r="G22" s="49">
        <f t="shared" si="6"/>
        <v>23.24630541871921</v>
      </c>
      <c r="H22" s="49">
        <f t="shared" si="6"/>
        <v>57.18585402558314</v>
      </c>
      <c r="I22" s="49">
        <f t="shared" si="6"/>
        <v>20.97649336283186</v>
      </c>
      <c r="J22" s="49">
        <f t="shared" si="6"/>
        <v>42.040632054176072</v>
      </c>
      <c r="K22" s="49">
        <f t="shared" si="6"/>
        <v>30.259291270527225</v>
      </c>
      <c r="L22" s="49">
        <f t="shared" si="6"/>
        <v>0</v>
      </c>
      <c r="M22" s="49">
        <f t="shared" si="6"/>
        <v>35.971579643093193</v>
      </c>
      <c r="N22" s="66"/>
    </row>
    <row r="23" spans="1:14" ht="15" customHeight="1" x14ac:dyDescent="0.35">
      <c r="A23" s="43" t="s">
        <v>8</v>
      </c>
      <c r="B23" s="50">
        <f>SUM(B22+B21)</f>
        <v>136.66</v>
      </c>
      <c r="C23" s="50">
        <f t="shared" ref="C23:M23" si="7">SUM(C22+C21)</f>
        <v>70</v>
      </c>
      <c r="D23" s="50">
        <f t="shared" si="7"/>
        <v>91</v>
      </c>
      <c r="E23" s="50">
        <f t="shared" si="7"/>
        <v>103.99999999999999</v>
      </c>
      <c r="F23" s="50">
        <f t="shared" si="7"/>
        <v>104.75999999999999</v>
      </c>
      <c r="G23" s="50">
        <f t="shared" si="7"/>
        <v>110</v>
      </c>
      <c r="H23" s="50">
        <f t="shared" si="7"/>
        <v>120</v>
      </c>
      <c r="I23" s="50">
        <f t="shared" si="7"/>
        <v>101</v>
      </c>
      <c r="J23" s="50">
        <f t="shared" si="7"/>
        <v>97</v>
      </c>
      <c r="K23" s="50">
        <f t="shared" si="7"/>
        <v>90</v>
      </c>
      <c r="L23" s="50">
        <f t="shared" si="7"/>
        <v>92.83</v>
      </c>
      <c r="M23" s="50">
        <f t="shared" si="7"/>
        <v>100</v>
      </c>
      <c r="N23" s="66"/>
    </row>
    <row r="24" spans="1:14" ht="6" customHeight="1" x14ac:dyDescent="0.25">
      <c r="A24" s="41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5"/>
    </row>
    <row r="25" spans="1:14" x14ac:dyDescent="0.25">
      <c r="A25" s="102"/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67"/>
    </row>
    <row r="26" spans="1:14" ht="21" x14ac:dyDescent="0.35">
      <c r="A26" s="104" t="s">
        <v>41</v>
      </c>
      <c r="B26" s="105"/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5"/>
    </row>
    <row r="27" spans="1:14" ht="15" customHeight="1" x14ac:dyDescent="0.25">
      <c r="A27" s="37">
        <v>2020</v>
      </c>
      <c r="B27" s="38" t="s">
        <v>20</v>
      </c>
      <c r="C27" s="38" t="s">
        <v>21</v>
      </c>
      <c r="D27" s="38" t="s">
        <v>22</v>
      </c>
      <c r="E27" s="38" t="s">
        <v>23</v>
      </c>
      <c r="F27" s="38" t="s">
        <v>24</v>
      </c>
      <c r="G27" s="38" t="s">
        <v>25</v>
      </c>
      <c r="H27" s="38" t="s">
        <v>26</v>
      </c>
      <c r="I27" s="38" t="s">
        <v>27</v>
      </c>
      <c r="J27" s="38" t="s">
        <v>28</v>
      </c>
      <c r="K27" s="38" t="s">
        <v>29</v>
      </c>
      <c r="L27" s="38" t="s">
        <v>30</v>
      </c>
      <c r="M27" s="38" t="s">
        <v>31</v>
      </c>
      <c r="N27" s="51"/>
    </row>
    <row r="28" spans="1:14" x14ac:dyDescent="0.25">
      <c r="A28" s="45" t="s">
        <v>32</v>
      </c>
      <c r="B28" s="40">
        <f>B4-B21</f>
        <v>3105.4164654923475</v>
      </c>
      <c r="C28" s="40">
        <f t="shared" ref="C28:M28" si="8">C4-C21</f>
        <v>1956.6867469879519</v>
      </c>
      <c r="D28" s="40">
        <f t="shared" si="8"/>
        <v>4079.8048327137549</v>
      </c>
      <c r="E28" s="40">
        <f>E4-E21</f>
        <v>503.35039817974973</v>
      </c>
      <c r="F28" s="40">
        <f t="shared" si="8"/>
        <v>754.32463687150835</v>
      </c>
      <c r="G28" s="40">
        <f t="shared" si="8"/>
        <v>3115.2463054187192</v>
      </c>
      <c r="H28" s="40">
        <f t="shared" si="8"/>
        <v>4111.1858540255835</v>
      </c>
      <c r="I28" s="40">
        <f t="shared" si="8"/>
        <v>2784.9764933628317</v>
      </c>
      <c r="J28" s="40">
        <f t="shared" si="8"/>
        <v>2455.0406320541761</v>
      </c>
      <c r="K28" s="40">
        <f t="shared" si="8"/>
        <v>3012.2592912705272</v>
      </c>
      <c r="L28" s="40">
        <f t="shared" si="8"/>
        <v>-301.83</v>
      </c>
      <c r="M28" s="40">
        <f t="shared" si="8"/>
        <v>3810.9715796430933</v>
      </c>
      <c r="N28" s="5"/>
    </row>
    <row r="29" spans="1:14" ht="15.75" thickBot="1" x14ac:dyDescent="0.3">
      <c r="A29" s="52" t="s">
        <v>33</v>
      </c>
      <c r="B29" s="53">
        <f>B5-B22</f>
        <v>-239.07646549234767</v>
      </c>
      <c r="C29" s="53">
        <f t="shared" ref="C29:M29" si="9">C5-C22</f>
        <v>48.313253012048193</v>
      </c>
      <c r="D29" s="53">
        <f t="shared" si="9"/>
        <v>1209.1951672862454</v>
      </c>
      <c r="E29" s="53">
        <f t="shared" si="9"/>
        <v>1150.6496018202504</v>
      </c>
      <c r="F29" s="53">
        <f t="shared" si="9"/>
        <v>-1421.0846368715083</v>
      </c>
      <c r="G29" s="53">
        <f t="shared" si="9"/>
        <v>834.7536945812808</v>
      </c>
      <c r="H29" s="53">
        <f t="shared" si="9"/>
        <v>3742.814145974417</v>
      </c>
      <c r="I29" s="53">
        <f t="shared" si="9"/>
        <v>730.02350663716811</v>
      </c>
      <c r="J29" s="53">
        <f t="shared" si="9"/>
        <v>1877.9593679458239</v>
      </c>
      <c r="K29" s="53">
        <f t="shared" si="9"/>
        <v>1525.7407087294728</v>
      </c>
      <c r="L29" s="53">
        <f t="shared" si="9"/>
        <v>0</v>
      </c>
      <c r="M29" s="53">
        <f t="shared" si="9"/>
        <v>2141.0284203569067</v>
      </c>
      <c r="N29" s="6"/>
    </row>
  </sheetData>
  <mergeCells count="21">
    <mergeCell ref="A26:M26"/>
    <mergeCell ref="A25:M25"/>
    <mergeCell ref="L13:L14"/>
    <mergeCell ref="M13:M14"/>
    <mergeCell ref="A12:M12"/>
    <mergeCell ref="A19:M19"/>
    <mergeCell ref="F13:F14"/>
    <mergeCell ref="G13:G14"/>
    <mergeCell ref="H13:H14"/>
    <mergeCell ref="I13:I14"/>
    <mergeCell ref="J13:J14"/>
    <mergeCell ref="K13:K14"/>
    <mergeCell ref="A1:N2"/>
    <mergeCell ref="A8:N8"/>
    <mergeCell ref="A10:N10"/>
    <mergeCell ref="A13:A14"/>
    <mergeCell ref="B13:B14"/>
    <mergeCell ref="C13:C14"/>
    <mergeCell ref="D13:D14"/>
    <mergeCell ref="E13:E14"/>
    <mergeCell ref="A11:M11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965A1-7083-4D39-8BE4-5EC2C8FB6A12}">
  <dimension ref="A1:M43"/>
  <sheetViews>
    <sheetView zoomScaleNormal="100" workbookViewId="0">
      <selection activeCell="A4" sqref="A4:L4"/>
    </sheetView>
  </sheetViews>
  <sheetFormatPr defaultColWidth="13.85546875" defaultRowHeight="15" x14ac:dyDescent="0.25"/>
  <cols>
    <col min="1" max="1" width="8.28515625" customWidth="1"/>
    <col min="2" max="5" width="11.42578125" customWidth="1"/>
    <col min="6" max="6" width="11.85546875" customWidth="1"/>
    <col min="7" max="7" width="16.140625" customWidth="1"/>
    <col min="8" max="8" width="14.7109375" customWidth="1"/>
    <col min="9" max="9" width="11.85546875" customWidth="1"/>
    <col min="10" max="10" width="11.42578125" customWidth="1"/>
    <col min="11" max="12" width="13.7109375" customWidth="1"/>
    <col min="13" max="13" width="1.42578125" customWidth="1"/>
  </cols>
  <sheetData>
    <row r="1" spans="1:13" x14ac:dyDescent="0.25">
      <c r="A1" s="77" t="s">
        <v>9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9"/>
    </row>
    <row r="2" spans="1:13" x14ac:dyDescent="0.25">
      <c r="A2" s="80"/>
      <c r="B2" s="81"/>
      <c r="C2" s="81"/>
      <c r="D2" s="81"/>
      <c r="E2" s="81"/>
      <c r="F2" s="81"/>
      <c r="G2" s="81"/>
      <c r="H2" s="81"/>
      <c r="I2" s="81"/>
      <c r="J2" s="81"/>
      <c r="K2" s="81"/>
      <c r="L2" s="82"/>
    </row>
    <row r="3" spans="1:13" x14ac:dyDescent="0.25">
      <c r="A3" s="80"/>
      <c r="B3" s="81"/>
      <c r="C3" s="81"/>
      <c r="D3" s="81"/>
      <c r="E3" s="81"/>
      <c r="F3" s="81"/>
      <c r="G3" s="81"/>
      <c r="H3" s="81"/>
      <c r="I3" s="81"/>
      <c r="J3" s="81"/>
      <c r="K3" s="81"/>
      <c r="L3" s="82"/>
    </row>
    <row r="4" spans="1:13" ht="19.5" thickBot="1" x14ac:dyDescent="0.35">
      <c r="A4" s="83" t="s">
        <v>43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5"/>
    </row>
    <row r="5" spans="1:13" x14ac:dyDescent="0.25">
      <c r="A5" s="86" t="s">
        <v>5</v>
      </c>
      <c r="B5" s="88" t="s">
        <v>11</v>
      </c>
      <c r="C5" s="89"/>
      <c r="D5" s="88" t="s">
        <v>12</v>
      </c>
      <c r="E5" s="89"/>
      <c r="F5" s="88" t="s">
        <v>3</v>
      </c>
      <c r="G5" s="90"/>
      <c r="H5" s="90"/>
      <c r="I5" s="89"/>
      <c r="J5" s="8" t="s">
        <v>7</v>
      </c>
      <c r="K5" s="91" t="s">
        <v>4</v>
      </c>
      <c r="L5" s="92"/>
      <c r="M5" s="2"/>
    </row>
    <row r="6" spans="1:13" ht="15.75" thickBot="1" x14ac:dyDescent="0.3">
      <c r="A6" s="87"/>
      <c r="B6" s="9" t="s">
        <v>0</v>
      </c>
      <c r="C6" s="13" t="s">
        <v>13</v>
      </c>
      <c r="D6" s="14" t="s">
        <v>0</v>
      </c>
      <c r="E6" s="13" t="s">
        <v>13</v>
      </c>
      <c r="F6" s="12" t="s">
        <v>15</v>
      </c>
      <c r="G6" s="10" t="s">
        <v>16</v>
      </c>
      <c r="H6" s="15" t="s">
        <v>17</v>
      </c>
      <c r="I6" s="13" t="s">
        <v>6</v>
      </c>
      <c r="J6" s="17">
        <v>0.01</v>
      </c>
      <c r="K6" s="16" t="s">
        <v>1</v>
      </c>
      <c r="L6" s="11" t="s">
        <v>2</v>
      </c>
    </row>
    <row r="7" spans="1:13" x14ac:dyDescent="0.25">
      <c r="A7" s="4">
        <v>43862</v>
      </c>
      <c r="B7" s="18">
        <v>50</v>
      </c>
      <c r="C7" s="19"/>
      <c r="D7" s="18"/>
      <c r="E7" s="19"/>
      <c r="F7" s="18"/>
      <c r="G7" s="20"/>
      <c r="H7" s="20"/>
      <c r="I7" s="19"/>
      <c r="J7" s="21">
        <v>0.5</v>
      </c>
      <c r="K7" s="18">
        <f>B7+D7-C7-E7-F7-G7-H7-I7-J7</f>
        <v>49.5</v>
      </c>
      <c r="L7" s="19">
        <f>K7</f>
        <v>49.5</v>
      </c>
    </row>
    <row r="8" spans="1:13" x14ac:dyDescent="0.25">
      <c r="A8" s="4">
        <v>43863</v>
      </c>
      <c r="B8" s="22"/>
      <c r="C8" s="23">
        <v>25</v>
      </c>
      <c r="D8" s="22"/>
      <c r="E8" s="23"/>
      <c r="F8" s="22">
        <v>1</v>
      </c>
      <c r="G8" s="24">
        <v>3</v>
      </c>
      <c r="H8" s="24">
        <v>1</v>
      </c>
      <c r="I8" s="23"/>
      <c r="J8" s="25"/>
      <c r="K8" s="22">
        <f t="shared" ref="K8:K35" si="0">B8+D8-C8-E8-F8-G8-H8-I8-J8</f>
        <v>-30</v>
      </c>
      <c r="L8" s="23">
        <f>K8+L7</f>
        <v>19.5</v>
      </c>
    </row>
    <row r="9" spans="1:13" x14ac:dyDescent="0.25">
      <c r="A9" s="4">
        <v>43864</v>
      </c>
      <c r="B9" s="22"/>
      <c r="C9" s="23"/>
      <c r="D9" s="22"/>
      <c r="E9" s="23"/>
      <c r="F9" s="22"/>
      <c r="G9" s="24"/>
      <c r="H9" s="24"/>
      <c r="I9" s="23"/>
      <c r="J9" s="25"/>
      <c r="K9" s="22">
        <f t="shared" si="0"/>
        <v>0</v>
      </c>
      <c r="L9" s="23">
        <f t="shared" ref="L9:L35" si="1">K9+L8</f>
        <v>19.5</v>
      </c>
    </row>
    <row r="10" spans="1:13" x14ac:dyDescent="0.25">
      <c r="A10" s="4">
        <v>43865</v>
      </c>
      <c r="B10" s="22">
        <v>300</v>
      </c>
      <c r="C10" s="23"/>
      <c r="D10" s="22">
        <v>200</v>
      </c>
      <c r="E10" s="23"/>
      <c r="F10" s="22">
        <v>2</v>
      </c>
      <c r="G10" s="24">
        <v>5</v>
      </c>
      <c r="H10" s="24">
        <v>9</v>
      </c>
      <c r="I10" s="23"/>
      <c r="J10" s="25">
        <v>4.8</v>
      </c>
      <c r="K10" s="22">
        <f t="shared" si="0"/>
        <v>479.2</v>
      </c>
      <c r="L10" s="23">
        <f t="shared" si="1"/>
        <v>498.7</v>
      </c>
    </row>
    <row r="11" spans="1:13" x14ac:dyDescent="0.25">
      <c r="A11" s="4">
        <v>43866</v>
      </c>
      <c r="B11" s="22"/>
      <c r="C11" s="23">
        <v>100</v>
      </c>
      <c r="D11" s="22">
        <v>500</v>
      </c>
      <c r="E11" s="23"/>
      <c r="F11" s="22">
        <v>7</v>
      </c>
      <c r="G11" s="24">
        <v>9</v>
      </c>
      <c r="H11" s="24">
        <v>2</v>
      </c>
      <c r="I11" s="23"/>
      <c r="J11" s="25">
        <v>3.8</v>
      </c>
      <c r="K11" s="22">
        <f t="shared" si="0"/>
        <v>378.2</v>
      </c>
      <c r="L11" s="23">
        <f t="shared" si="1"/>
        <v>876.9</v>
      </c>
    </row>
    <row r="12" spans="1:13" x14ac:dyDescent="0.25">
      <c r="A12" s="4">
        <v>43867</v>
      </c>
      <c r="B12" s="22">
        <v>600</v>
      </c>
      <c r="C12" s="23"/>
      <c r="D12" s="22"/>
      <c r="E12" s="23">
        <v>1000</v>
      </c>
      <c r="F12" s="22">
        <v>2</v>
      </c>
      <c r="G12" s="24">
        <v>8</v>
      </c>
      <c r="H12" s="24">
        <v>2</v>
      </c>
      <c r="I12" s="23"/>
      <c r="J12" s="25"/>
      <c r="K12" s="22">
        <f t="shared" si="0"/>
        <v>-412</v>
      </c>
      <c r="L12" s="23">
        <f t="shared" si="1"/>
        <v>464.9</v>
      </c>
    </row>
    <row r="13" spans="1:13" x14ac:dyDescent="0.25">
      <c r="A13" s="4">
        <v>43868</v>
      </c>
      <c r="B13" s="22">
        <v>1200</v>
      </c>
      <c r="C13" s="23"/>
      <c r="D13" s="22">
        <v>350</v>
      </c>
      <c r="E13" s="23"/>
      <c r="F13" s="22">
        <v>7</v>
      </c>
      <c r="G13" s="24">
        <v>9</v>
      </c>
      <c r="H13" s="24">
        <v>3</v>
      </c>
      <c r="I13" s="23"/>
      <c r="J13" s="25">
        <v>15</v>
      </c>
      <c r="K13" s="22">
        <f t="shared" si="0"/>
        <v>1516</v>
      </c>
      <c r="L13" s="23">
        <f t="shared" si="1"/>
        <v>1980.9</v>
      </c>
    </row>
    <row r="14" spans="1:13" x14ac:dyDescent="0.25">
      <c r="A14" s="4">
        <v>43869</v>
      </c>
      <c r="B14" s="22"/>
      <c r="C14" s="23"/>
      <c r="D14" s="22"/>
      <c r="E14" s="23"/>
      <c r="F14" s="22"/>
      <c r="G14" s="24"/>
      <c r="H14" s="24"/>
      <c r="I14" s="23"/>
      <c r="J14" s="25"/>
      <c r="K14" s="22">
        <f t="shared" si="0"/>
        <v>0</v>
      </c>
      <c r="L14" s="23">
        <f t="shared" si="1"/>
        <v>1980.9</v>
      </c>
    </row>
    <row r="15" spans="1:13" x14ac:dyDescent="0.25">
      <c r="A15" s="4">
        <v>43870</v>
      </c>
      <c r="B15" s="22"/>
      <c r="C15" s="23"/>
      <c r="D15" s="22"/>
      <c r="E15" s="23"/>
      <c r="F15" s="22"/>
      <c r="G15" s="24"/>
      <c r="H15" s="24"/>
      <c r="I15" s="23"/>
      <c r="J15" s="25"/>
      <c r="K15" s="22">
        <f t="shared" si="0"/>
        <v>0</v>
      </c>
      <c r="L15" s="23">
        <f t="shared" si="1"/>
        <v>1980.9</v>
      </c>
    </row>
    <row r="16" spans="1:13" x14ac:dyDescent="0.25">
      <c r="A16" s="4">
        <v>43871</v>
      </c>
      <c r="B16" s="22"/>
      <c r="C16" s="23"/>
      <c r="D16" s="22"/>
      <c r="E16" s="23"/>
      <c r="F16" s="22"/>
      <c r="G16" s="24"/>
      <c r="H16" s="24"/>
      <c r="I16" s="23"/>
      <c r="J16" s="25"/>
      <c r="K16" s="22">
        <f t="shared" si="0"/>
        <v>0</v>
      </c>
      <c r="L16" s="23">
        <f t="shared" si="1"/>
        <v>1980.9</v>
      </c>
    </row>
    <row r="17" spans="1:12" x14ac:dyDescent="0.25">
      <c r="A17" s="4">
        <v>43872</v>
      </c>
      <c r="B17" s="22"/>
      <c r="C17" s="23"/>
      <c r="D17" s="22"/>
      <c r="E17" s="23"/>
      <c r="F17" s="22"/>
      <c r="G17" s="24"/>
      <c r="H17" s="24"/>
      <c r="I17" s="23"/>
      <c r="J17" s="25"/>
      <c r="K17" s="22">
        <f t="shared" si="0"/>
        <v>0</v>
      </c>
      <c r="L17" s="23">
        <f t="shared" si="1"/>
        <v>1980.9</v>
      </c>
    </row>
    <row r="18" spans="1:12" x14ac:dyDescent="0.25">
      <c r="A18" s="4">
        <v>43873</v>
      </c>
      <c r="B18" s="22"/>
      <c r="C18" s="23"/>
      <c r="D18" s="22"/>
      <c r="E18" s="23"/>
      <c r="F18" s="22"/>
      <c r="G18" s="24"/>
      <c r="H18" s="24"/>
      <c r="I18" s="23"/>
      <c r="J18" s="25"/>
      <c r="K18" s="22">
        <f t="shared" si="0"/>
        <v>0</v>
      </c>
      <c r="L18" s="23">
        <f t="shared" si="1"/>
        <v>1980.9</v>
      </c>
    </row>
    <row r="19" spans="1:12" x14ac:dyDescent="0.25">
      <c r="A19" s="4">
        <v>43874</v>
      </c>
      <c r="B19" s="22"/>
      <c r="C19" s="23"/>
      <c r="D19" s="22"/>
      <c r="E19" s="23"/>
      <c r="F19" s="22"/>
      <c r="G19" s="24"/>
      <c r="H19" s="24"/>
      <c r="I19" s="23"/>
      <c r="J19" s="25"/>
      <c r="K19" s="22">
        <f t="shared" si="0"/>
        <v>0</v>
      </c>
      <c r="L19" s="23">
        <f t="shared" si="1"/>
        <v>1980.9</v>
      </c>
    </row>
    <row r="20" spans="1:12" x14ac:dyDescent="0.25">
      <c r="A20" s="4">
        <v>43875</v>
      </c>
      <c r="B20" s="22"/>
      <c r="C20" s="23"/>
      <c r="D20" s="22"/>
      <c r="E20" s="23"/>
      <c r="F20" s="22"/>
      <c r="G20" s="24"/>
      <c r="H20" s="24"/>
      <c r="I20" s="23"/>
      <c r="J20" s="25"/>
      <c r="K20" s="22">
        <f t="shared" si="0"/>
        <v>0</v>
      </c>
      <c r="L20" s="23">
        <f t="shared" si="1"/>
        <v>1980.9</v>
      </c>
    </row>
    <row r="21" spans="1:12" x14ac:dyDescent="0.25">
      <c r="A21" s="4">
        <v>43876</v>
      </c>
      <c r="B21" s="22"/>
      <c r="C21" s="23"/>
      <c r="D21" s="22"/>
      <c r="E21" s="23"/>
      <c r="F21" s="22"/>
      <c r="G21" s="24"/>
      <c r="H21" s="24"/>
      <c r="I21" s="23"/>
      <c r="J21" s="25"/>
      <c r="K21" s="22">
        <f t="shared" si="0"/>
        <v>0</v>
      </c>
      <c r="L21" s="23">
        <f t="shared" si="1"/>
        <v>1980.9</v>
      </c>
    </row>
    <row r="22" spans="1:12" x14ac:dyDescent="0.25">
      <c r="A22" s="4">
        <v>43877</v>
      </c>
      <c r="B22" s="22"/>
      <c r="C22" s="23"/>
      <c r="D22" s="22"/>
      <c r="E22" s="23"/>
      <c r="F22" s="22"/>
      <c r="G22" s="24"/>
      <c r="H22" s="24"/>
      <c r="I22" s="23"/>
      <c r="J22" s="25"/>
      <c r="K22" s="22">
        <f t="shared" si="0"/>
        <v>0</v>
      </c>
      <c r="L22" s="23">
        <f t="shared" si="1"/>
        <v>1980.9</v>
      </c>
    </row>
    <row r="23" spans="1:12" x14ac:dyDescent="0.25">
      <c r="A23" s="4">
        <v>43878</v>
      </c>
      <c r="B23" s="22"/>
      <c r="C23" s="23"/>
      <c r="D23" s="22"/>
      <c r="E23" s="23"/>
      <c r="F23" s="22"/>
      <c r="G23" s="24"/>
      <c r="H23" s="24"/>
      <c r="I23" s="23"/>
      <c r="J23" s="25"/>
      <c r="K23" s="22">
        <f t="shared" si="0"/>
        <v>0</v>
      </c>
      <c r="L23" s="23">
        <f t="shared" si="1"/>
        <v>1980.9</v>
      </c>
    </row>
    <row r="24" spans="1:12" x14ac:dyDescent="0.25">
      <c r="A24" s="4">
        <v>43879</v>
      </c>
      <c r="B24" s="22"/>
      <c r="C24" s="23"/>
      <c r="D24" s="22"/>
      <c r="E24" s="23"/>
      <c r="F24" s="22"/>
      <c r="G24" s="24"/>
      <c r="H24" s="24"/>
      <c r="I24" s="23"/>
      <c r="J24" s="25"/>
      <c r="K24" s="22">
        <f t="shared" si="0"/>
        <v>0</v>
      </c>
      <c r="L24" s="23">
        <f t="shared" si="1"/>
        <v>1980.9</v>
      </c>
    </row>
    <row r="25" spans="1:12" x14ac:dyDescent="0.25">
      <c r="A25" s="4">
        <v>43880</v>
      </c>
      <c r="B25" s="22"/>
      <c r="C25" s="23"/>
      <c r="D25" s="22"/>
      <c r="E25" s="23"/>
      <c r="F25" s="22"/>
      <c r="G25" s="24"/>
      <c r="H25" s="24"/>
      <c r="I25" s="23"/>
      <c r="J25" s="25"/>
      <c r="K25" s="22">
        <f t="shared" si="0"/>
        <v>0</v>
      </c>
      <c r="L25" s="23">
        <f t="shared" si="1"/>
        <v>1980.9</v>
      </c>
    </row>
    <row r="26" spans="1:12" x14ac:dyDescent="0.25">
      <c r="A26" s="4">
        <v>43881</v>
      </c>
      <c r="B26" s="22"/>
      <c r="C26" s="23"/>
      <c r="D26" s="22"/>
      <c r="E26" s="23"/>
      <c r="F26" s="22"/>
      <c r="G26" s="24"/>
      <c r="H26" s="24"/>
      <c r="I26" s="23"/>
      <c r="J26" s="25"/>
      <c r="K26" s="22">
        <f t="shared" si="0"/>
        <v>0</v>
      </c>
      <c r="L26" s="23">
        <f t="shared" si="1"/>
        <v>1980.9</v>
      </c>
    </row>
    <row r="27" spans="1:12" x14ac:dyDescent="0.25">
      <c r="A27" s="4">
        <v>43882</v>
      </c>
      <c r="B27" s="22"/>
      <c r="C27" s="23"/>
      <c r="D27" s="22"/>
      <c r="E27" s="23"/>
      <c r="F27" s="22"/>
      <c r="G27" s="24"/>
      <c r="H27" s="24"/>
      <c r="I27" s="23"/>
      <c r="J27" s="25"/>
      <c r="K27" s="22">
        <f t="shared" si="0"/>
        <v>0</v>
      </c>
      <c r="L27" s="23">
        <f t="shared" si="1"/>
        <v>1980.9</v>
      </c>
    </row>
    <row r="28" spans="1:12" x14ac:dyDescent="0.25">
      <c r="A28" s="4">
        <v>43883</v>
      </c>
      <c r="B28" s="22"/>
      <c r="C28" s="23"/>
      <c r="D28" s="22"/>
      <c r="E28" s="23"/>
      <c r="F28" s="22"/>
      <c r="G28" s="24"/>
      <c r="H28" s="24"/>
      <c r="I28" s="23"/>
      <c r="J28" s="25"/>
      <c r="K28" s="22">
        <f t="shared" si="0"/>
        <v>0</v>
      </c>
      <c r="L28" s="23">
        <f t="shared" si="1"/>
        <v>1980.9</v>
      </c>
    </row>
    <row r="29" spans="1:12" x14ac:dyDescent="0.25">
      <c r="A29" s="4">
        <v>43884</v>
      </c>
      <c r="B29" s="22"/>
      <c r="C29" s="23"/>
      <c r="D29" s="22"/>
      <c r="E29" s="23"/>
      <c r="F29" s="22"/>
      <c r="G29" s="24"/>
      <c r="H29" s="24"/>
      <c r="I29" s="23"/>
      <c r="J29" s="25"/>
      <c r="K29" s="22">
        <f t="shared" si="0"/>
        <v>0</v>
      </c>
      <c r="L29" s="23">
        <f t="shared" si="1"/>
        <v>1980.9</v>
      </c>
    </row>
    <row r="30" spans="1:12" x14ac:dyDescent="0.25">
      <c r="A30" s="4">
        <v>43885</v>
      </c>
      <c r="B30" s="22"/>
      <c r="C30" s="23"/>
      <c r="D30" s="22"/>
      <c r="E30" s="23"/>
      <c r="F30" s="22"/>
      <c r="G30" s="24"/>
      <c r="H30" s="24"/>
      <c r="I30" s="23"/>
      <c r="J30" s="25"/>
      <c r="K30" s="22">
        <f t="shared" si="0"/>
        <v>0</v>
      </c>
      <c r="L30" s="23">
        <f t="shared" si="1"/>
        <v>1980.9</v>
      </c>
    </row>
    <row r="31" spans="1:12" x14ac:dyDescent="0.25">
      <c r="A31" s="4">
        <v>43886</v>
      </c>
      <c r="B31" s="22"/>
      <c r="C31" s="23"/>
      <c r="D31" s="22"/>
      <c r="E31" s="23"/>
      <c r="F31" s="22"/>
      <c r="G31" s="24"/>
      <c r="H31" s="24"/>
      <c r="I31" s="23"/>
      <c r="J31" s="25"/>
      <c r="K31" s="22">
        <f t="shared" si="0"/>
        <v>0</v>
      </c>
      <c r="L31" s="23">
        <f t="shared" si="1"/>
        <v>1980.9</v>
      </c>
    </row>
    <row r="32" spans="1:12" x14ac:dyDescent="0.25">
      <c r="A32" s="4">
        <v>43887</v>
      </c>
      <c r="B32" s="22"/>
      <c r="C32" s="23"/>
      <c r="D32" s="22"/>
      <c r="E32" s="23"/>
      <c r="F32" s="22"/>
      <c r="G32" s="24"/>
      <c r="H32" s="24"/>
      <c r="I32" s="23"/>
      <c r="J32" s="25"/>
      <c r="K32" s="22">
        <f t="shared" si="0"/>
        <v>0</v>
      </c>
      <c r="L32" s="23">
        <f t="shared" si="1"/>
        <v>1980.9</v>
      </c>
    </row>
    <row r="33" spans="1:12" x14ac:dyDescent="0.25">
      <c r="A33" s="4">
        <v>43888</v>
      </c>
      <c r="B33" s="22"/>
      <c r="C33" s="23"/>
      <c r="D33" s="22"/>
      <c r="E33" s="23"/>
      <c r="F33" s="22"/>
      <c r="G33" s="24"/>
      <c r="H33" s="24"/>
      <c r="I33" s="23"/>
      <c r="J33" s="25"/>
      <c r="K33" s="22">
        <f t="shared" si="0"/>
        <v>0</v>
      </c>
      <c r="L33" s="23">
        <f t="shared" si="1"/>
        <v>1980.9</v>
      </c>
    </row>
    <row r="34" spans="1:12" x14ac:dyDescent="0.25">
      <c r="A34" s="4">
        <v>43889</v>
      </c>
      <c r="B34" s="22"/>
      <c r="C34" s="23"/>
      <c r="D34" s="22"/>
      <c r="E34" s="23"/>
      <c r="F34" s="22"/>
      <c r="G34" s="24"/>
      <c r="H34" s="24"/>
      <c r="I34" s="23"/>
      <c r="J34" s="25"/>
      <c r="K34" s="22">
        <f t="shared" si="0"/>
        <v>0</v>
      </c>
      <c r="L34" s="23">
        <f t="shared" si="1"/>
        <v>1980.9</v>
      </c>
    </row>
    <row r="35" spans="1:12" x14ac:dyDescent="0.25">
      <c r="A35" s="4">
        <v>43890</v>
      </c>
      <c r="B35" s="22"/>
      <c r="C35" s="23"/>
      <c r="D35" s="22"/>
      <c r="E35" s="23"/>
      <c r="F35" s="22"/>
      <c r="G35" s="24"/>
      <c r="H35" s="24"/>
      <c r="I35" s="23"/>
      <c r="J35" s="25"/>
      <c r="K35" s="22">
        <f t="shared" si="0"/>
        <v>0</v>
      </c>
      <c r="L35" s="23">
        <f t="shared" si="1"/>
        <v>1980.9</v>
      </c>
    </row>
    <row r="36" spans="1:12" ht="15.75" thickBot="1" x14ac:dyDescent="0.3">
      <c r="A36" s="31" t="s">
        <v>14</v>
      </c>
      <c r="B36" s="26">
        <f t="shared" ref="B36:J36" si="2">SUM(B7:B35)</f>
        <v>2150</v>
      </c>
      <c r="C36" s="27">
        <f t="shared" si="2"/>
        <v>125</v>
      </c>
      <c r="D36" s="26">
        <f t="shared" si="2"/>
        <v>1050</v>
      </c>
      <c r="E36" s="27">
        <f t="shared" si="2"/>
        <v>1000</v>
      </c>
      <c r="F36" s="26">
        <f t="shared" si="2"/>
        <v>19</v>
      </c>
      <c r="G36" s="28">
        <f t="shared" si="2"/>
        <v>34</v>
      </c>
      <c r="H36" s="28">
        <f t="shared" si="2"/>
        <v>17</v>
      </c>
      <c r="I36" s="27">
        <f t="shared" si="2"/>
        <v>0</v>
      </c>
      <c r="J36" s="29">
        <f t="shared" si="2"/>
        <v>24.1</v>
      </c>
      <c r="K36" s="30"/>
      <c r="L36" s="27"/>
    </row>
    <row r="37" spans="1:12" x14ac:dyDescent="0.25">
      <c r="B37" s="1"/>
      <c r="C37" s="1"/>
      <c r="D37" s="1"/>
      <c r="E37" s="1"/>
      <c r="F37" s="1"/>
      <c r="G37" s="1"/>
      <c r="H37" s="1"/>
      <c r="I37" s="1"/>
      <c r="J37" s="1"/>
    </row>
    <row r="38" spans="1:12" ht="15.75" thickBot="1" x14ac:dyDescent="0.3">
      <c r="B38" s="1"/>
      <c r="C38" s="1"/>
      <c r="D38" s="1"/>
      <c r="E38" s="1"/>
      <c r="F38" s="1"/>
      <c r="G38" s="1"/>
      <c r="H38" s="1"/>
      <c r="I38" s="1"/>
      <c r="J38" s="1"/>
    </row>
    <row r="39" spans="1:12" ht="16.5" thickBot="1" x14ac:dyDescent="0.3">
      <c r="A39" s="68" t="s">
        <v>19</v>
      </c>
      <c r="B39" s="69"/>
      <c r="C39" s="69"/>
      <c r="D39" s="69"/>
      <c r="E39" s="69"/>
      <c r="F39" s="69"/>
      <c r="G39" s="70"/>
      <c r="H39" s="32"/>
      <c r="I39" s="32"/>
      <c r="J39" s="32"/>
      <c r="K39" s="32"/>
      <c r="L39" s="32"/>
    </row>
    <row r="40" spans="1:12" x14ac:dyDescent="0.25">
      <c r="A40" s="71" t="s">
        <v>11</v>
      </c>
      <c r="B40" s="72"/>
      <c r="C40" s="72"/>
      <c r="D40" s="72"/>
      <c r="E40" s="72"/>
      <c r="F40" s="72"/>
      <c r="G40" s="33">
        <f>B36-C36</f>
        <v>2025</v>
      </c>
      <c r="H40" s="3"/>
      <c r="I40" s="3"/>
      <c r="J40" s="3"/>
      <c r="K40" s="3"/>
      <c r="L40" s="3"/>
    </row>
    <row r="41" spans="1:12" x14ac:dyDescent="0.25">
      <c r="A41" s="73" t="s">
        <v>12</v>
      </c>
      <c r="B41" s="74"/>
      <c r="C41" s="74"/>
      <c r="D41" s="74"/>
      <c r="E41" s="74"/>
      <c r="F41" s="74"/>
      <c r="G41" s="34">
        <f>D36-E36</f>
        <v>50</v>
      </c>
      <c r="H41" s="3"/>
      <c r="I41" s="3"/>
      <c r="J41" s="3"/>
      <c r="K41" s="3"/>
      <c r="L41" s="3"/>
    </row>
    <row r="42" spans="1:12" x14ac:dyDescent="0.25">
      <c r="A42" s="73" t="s">
        <v>7</v>
      </c>
      <c r="B42" s="74"/>
      <c r="C42" s="74"/>
      <c r="D42" s="74"/>
      <c r="E42" s="74"/>
      <c r="F42" s="74"/>
      <c r="G42" s="34">
        <f>J36</f>
        <v>24.1</v>
      </c>
      <c r="H42" s="3"/>
      <c r="I42" s="3"/>
      <c r="J42" s="3"/>
      <c r="K42" s="3"/>
      <c r="L42" s="3"/>
    </row>
    <row r="43" spans="1:12" ht="15.75" thickBot="1" x14ac:dyDescent="0.3">
      <c r="A43" s="75" t="s">
        <v>18</v>
      </c>
      <c r="B43" s="76"/>
      <c r="C43" s="76"/>
      <c r="D43" s="76"/>
      <c r="E43" s="76"/>
      <c r="F43" s="76"/>
      <c r="G43" s="35">
        <f>F36+G36+H36+I36</f>
        <v>70</v>
      </c>
      <c r="H43" s="3"/>
      <c r="I43" s="3"/>
      <c r="J43" s="3"/>
      <c r="K43" s="3"/>
      <c r="L43" s="3"/>
    </row>
  </sheetData>
  <mergeCells count="12">
    <mergeCell ref="A1:L3"/>
    <mergeCell ref="A4:L4"/>
    <mergeCell ref="A5:A6"/>
    <mergeCell ref="B5:C5"/>
    <mergeCell ref="D5:E5"/>
    <mergeCell ref="F5:I5"/>
    <mergeCell ref="K5:L5"/>
    <mergeCell ref="A39:G39"/>
    <mergeCell ref="A40:F40"/>
    <mergeCell ref="A41:F41"/>
    <mergeCell ref="A42:F42"/>
    <mergeCell ref="A43:F43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J3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A5D9A-A312-4CD2-AACE-A476575C5471}">
  <dimension ref="A1:L45"/>
  <sheetViews>
    <sheetView workbookViewId="0">
      <selection activeCell="A4" sqref="A4:L4"/>
    </sheetView>
  </sheetViews>
  <sheetFormatPr defaultRowHeight="15" x14ac:dyDescent="0.25"/>
  <cols>
    <col min="1" max="1" width="8.28515625" customWidth="1"/>
    <col min="2" max="5" width="11.42578125" customWidth="1"/>
    <col min="6" max="6" width="11.85546875" customWidth="1"/>
    <col min="7" max="7" width="16.140625" customWidth="1"/>
    <col min="8" max="8" width="14.7109375" customWidth="1"/>
    <col min="9" max="9" width="11.85546875" customWidth="1"/>
    <col min="10" max="10" width="11.42578125" customWidth="1"/>
    <col min="11" max="12" width="13.7109375" customWidth="1"/>
  </cols>
  <sheetData>
    <row r="1" spans="1:12" x14ac:dyDescent="0.25">
      <c r="A1" s="77" t="s">
        <v>9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9"/>
    </row>
    <row r="2" spans="1:12" x14ac:dyDescent="0.25">
      <c r="A2" s="80"/>
      <c r="B2" s="81"/>
      <c r="C2" s="81"/>
      <c r="D2" s="81"/>
      <c r="E2" s="81"/>
      <c r="F2" s="81"/>
      <c r="G2" s="81"/>
      <c r="H2" s="81"/>
      <c r="I2" s="81"/>
      <c r="J2" s="81"/>
      <c r="K2" s="81"/>
      <c r="L2" s="82"/>
    </row>
    <row r="3" spans="1:12" x14ac:dyDescent="0.25">
      <c r="A3" s="80"/>
      <c r="B3" s="81"/>
      <c r="C3" s="81"/>
      <c r="D3" s="81"/>
      <c r="E3" s="81"/>
      <c r="F3" s="81"/>
      <c r="G3" s="81"/>
      <c r="H3" s="81"/>
      <c r="I3" s="81"/>
      <c r="J3" s="81"/>
      <c r="K3" s="81"/>
      <c r="L3" s="82"/>
    </row>
    <row r="4" spans="1:12" ht="19.5" thickBot="1" x14ac:dyDescent="0.35">
      <c r="A4" s="83" t="s">
        <v>44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5"/>
    </row>
    <row r="5" spans="1:12" x14ac:dyDescent="0.25">
      <c r="A5" s="86" t="s">
        <v>5</v>
      </c>
      <c r="B5" s="88" t="s">
        <v>11</v>
      </c>
      <c r="C5" s="89"/>
      <c r="D5" s="88" t="s">
        <v>12</v>
      </c>
      <c r="E5" s="89"/>
      <c r="F5" s="88" t="s">
        <v>3</v>
      </c>
      <c r="G5" s="90"/>
      <c r="H5" s="90"/>
      <c r="I5" s="89"/>
      <c r="J5" s="8" t="s">
        <v>7</v>
      </c>
      <c r="K5" s="91" t="s">
        <v>4</v>
      </c>
      <c r="L5" s="92"/>
    </row>
    <row r="6" spans="1:12" ht="15.75" thickBot="1" x14ac:dyDescent="0.3">
      <c r="A6" s="87"/>
      <c r="B6" s="9" t="s">
        <v>0</v>
      </c>
      <c r="C6" s="13" t="s">
        <v>13</v>
      </c>
      <c r="D6" s="14" t="s">
        <v>0</v>
      </c>
      <c r="E6" s="13" t="s">
        <v>13</v>
      </c>
      <c r="F6" s="12" t="s">
        <v>15</v>
      </c>
      <c r="G6" s="10" t="s">
        <v>16</v>
      </c>
      <c r="H6" s="15" t="s">
        <v>17</v>
      </c>
      <c r="I6" s="13" t="s">
        <v>6</v>
      </c>
      <c r="J6" s="17">
        <v>0.01</v>
      </c>
      <c r="K6" s="16" t="s">
        <v>1</v>
      </c>
      <c r="L6" s="11" t="s">
        <v>2</v>
      </c>
    </row>
    <row r="7" spans="1:12" x14ac:dyDescent="0.25">
      <c r="A7" s="4">
        <v>43891</v>
      </c>
      <c r="B7" s="18">
        <v>75</v>
      </c>
      <c r="C7" s="19"/>
      <c r="D7" s="18"/>
      <c r="E7" s="19"/>
      <c r="F7" s="18"/>
      <c r="G7" s="20"/>
      <c r="H7" s="20"/>
      <c r="I7" s="19"/>
      <c r="J7" s="21">
        <v>7</v>
      </c>
      <c r="K7" s="18">
        <f>B7+D7-C7-E7-F7-G7-H7-I7-J7</f>
        <v>68</v>
      </c>
      <c r="L7" s="19">
        <f>K7</f>
        <v>68</v>
      </c>
    </row>
    <row r="8" spans="1:12" x14ac:dyDescent="0.25">
      <c r="A8" s="4">
        <v>43892</v>
      </c>
      <c r="B8" s="22"/>
      <c r="C8" s="23">
        <v>125</v>
      </c>
      <c r="D8" s="22"/>
      <c r="E8" s="23"/>
      <c r="F8" s="22">
        <v>1</v>
      </c>
      <c r="G8" s="24">
        <v>3</v>
      </c>
      <c r="H8" s="24">
        <v>1</v>
      </c>
      <c r="I8" s="23"/>
      <c r="J8" s="25"/>
      <c r="K8" s="22">
        <f t="shared" ref="K8:K37" si="0">B8+D8-C8-E8-F8-G8-H8-I8-J8</f>
        <v>-130</v>
      </c>
      <c r="L8" s="23">
        <f>K8+L7</f>
        <v>-62</v>
      </c>
    </row>
    <row r="9" spans="1:12" x14ac:dyDescent="0.25">
      <c r="A9" s="4">
        <v>43893</v>
      </c>
      <c r="B9" s="22"/>
      <c r="C9" s="23"/>
      <c r="D9" s="22"/>
      <c r="E9" s="23"/>
      <c r="F9" s="22"/>
      <c r="G9" s="24"/>
      <c r="H9" s="24"/>
      <c r="I9" s="23"/>
      <c r="J9" s="25"/>
      <c r="K9" s="22">
        <f t="shared" si="0"/>
        <v>0</v>
      </c>
      <c r="L9" s="23">
        <f t="shared" ref="L9:L37" si="1">K9+L8</f>
        <v>-62</v>
      </c>
    </row>
    <row r="10" spans="1:12" x14ac:dyDescent="0.25">
      <c r="A10" s="4">
        <v>43894</v>
      </c>
      <c r="B10" s="22">
        <v>600</v>
      </c>
      <c r="C10" s="23"/>
      <c r="D10" s="22">
        <v>800</v>
      </c>
      <c r="E10" s="23"/>
      <c r="F10" s="22">
        <v>2</v>
      </c>
      <c r="G10" s="24">
        <v>5</v>
      </c>
      <c r="H10" s="24">
        <v>9</v>
      </c>
      <c r="I10" s="23"/>
      <c r="J10" s="25">
        <v>13</v>
      </c>
      <c r="K10" s="22">
        <f t="shared" si="0"/>
        <v>1371</v>
      </c>
      <c r="L10" s="23">
        <f t="shared" si="1"/>
        <v>1309</v>
      </c>
    </row>
    <row r="11" spans="1:12" x14ac:dyDescent="0.25">
      <c r="A11" s="4">
        <v>43895</v>
      </c>
      <c r="B11" s="22"/>
      <c r="C11" s="23">
        <v>200</v>
      </c>
      <c r="D11" s="22">
        <v>700</v>
      </c>
      <c r="E11" s="23"/>
      <c r="F11" s="22">
        <v>14</v>
      </c>
      <c r="G11" s="24">
        <v>9</v>
      </c>
      <c r="H11" s="24">
        <v>2</v>
      </c>
      <c r="I11" s="23"/>
      <c r="J11" s="25">
        <v>4.7</v>
      </c>
      <c r="K11" s="22">
        <f t="shared" si="0"/>
        <v>470.3</v>
      </c>
      <c r="L11" s="23">
        <f t="shared" si="1"/>
        <v>1779.3</v>
      </c>
    </row>
    <row r="12" spans="1:12" x14ac:dyDescent="0.25">
      <c r="A12" s="4">
        <v>43896</v>
      </c>
      <c r="B12" s="22">
        <v>800</v>
      </c>
      <c r="C12" s="23"/>
      <c r="D12" s="22"/>
      <c r="E12" s="23">
        <v>700</v>
      </c>
      <c r="F12" s="22">
        <v>2</v>
      </c>
      <c r="G12" s="24">
        <v>8</v>
      </c>
      <c r="H12" s="24">
        <v>2</v>
      </c>
      <c r="I12" s="23"/>
      <c r="J12" s="25"/>
      <c r="K12" s="22">
        <f t="shared" si="0"/>
        <v>88</v>
      </c>
      <c r="L12" s="23">
        <f t="shared" si="1"/>
        <v>1867.3</v>
      </c>
    </row>
    <row r="13" spans="1:12" x14ac:dyDescent="0.25">
      <c r="A13" s="4">
        <v>43897</v>
      </c>
      <c r="B13" s="22">
        <v>3000</v>
      </c>
      <c r="C13" s="23"/>
      <c r="D13" s="22">
        <v>430</v>
      </c>
      <c r="E13" s="23"/>
      <c r="F13" s="22">
        <v>7</v>
      </c>
      <c r="G13" s="24">
        <v>23</v>
      </c>
      <c r="H13" s="24">
        <v>3</v>
      </c>
      <c r="I13" s="23"/>
      <c r="J13" s="25">
        <v>33</v>
      </c>
      <c r="K13" s="22">
        <f t="shared" si="0"/>
        <v>3364</v>
      </c>
      <c r="L13" s="23">
        <f t="shared" si="1"/>
        <v>5231.3</v>
      </c>
    </row>
    <row r="14" spans="1:12" x14ac:dyDescent="0.25">
      <c r="A14" s="4">
        <v>43898</v>
      </c>
      <c r="B14" s="22"/>
      <c r="C14" s="23"/>
      <c r="D14" s="22"/>
      <c r="E14" s="23"/>
      <c r="F14" s="22"/>
      <c r="G14" s="24"/>
      <c r="H14" s="24"/>
      <c r="I14" s="23"/>
      <c r="J14" s="25"/>
      <c r="K14" s="22">
        <f t="shared" si="0"/>
        <v>0</v>
      </c>
      <c r="L14" s="23">
        <f t="shared" si="1"/>
        <v>5231.3</v>
      </c>
    </row>
    <row r="15" spans="1:12" x14ac:dyDescent="0.25">
      <c r="A15" s="4">
        <v>43899</v>
      </c>
      <c r="B15" s="22"/>
      <c r="C15" s="23"/>
      <c r="D15" s="22"/>
      <c r="E15" s="23"/>
      <c r="F15" s="22"/>
      <c r="G15" s="24"/>
      <c r="H15" s="24"/>
      <c r="I15" s="23"/>
      <c r="J15" s="25"/>
      <c r="K15" s="22">
        <f t="shared" si="0"/>
        <v>0</v>
      </c>
      <c r="L15" s="23">
        <f t="shared" si="1"/>
        <v>5231.3</v>
      </c>
    </row>
    <row r="16" spans="1:12" x14ac:dyDescent="0.25">
      <c r="A16" s="4">
        <v>43900</v>
      </c>
      <c r="B16" s="22"/>
      <c r="C16" s="23"/>
      <c r="D16" s="22"/>
      <c r="E16" s="23"/>
      <c r="F16" s="22"/>
      <c r="G16" s="24"/>
      <c r="H16" s="24"/>
      <c r="I16" s="23"/>
      <c r="J16" s="25"/>
      <c r="K16" s="22">
        <f t="shared" si="0"/>
        <v>0</v>
      </c>
      <c r="L16" s="23">
        <f t="shared" si="1"/>
        <v>5231.3</v>
      </c>
    </row>
    <row r="17" spans="1:12" x14ac:dyDescent="0.25">
      <c r="A17" s="4">
        <v>43901</v>
      </c>
      <c r="B17" s="22"/>
      <c r="C17" s="23"/>
      <c r="D17" s="22"/>
      <c r="E17" s="23"/>
      <c r="F17" s="22"/>
      <c r="G17" s="24"/>
      <c r="H17" s="24"/>
      <c r="I17" s="23"/>
      <c r="J17" s="25"/>
      <c r="K17" s="22">
        <f t="shared" si="0"/>
        <v>0</v>
      </c>
      <c r="L17" s="23">
        <f t="shared" si="1"/>
        <v>5231.3</v>
      </c>
    </row>
    <row r="18" spans="1:12" x14ac:dyDescent="0.25">
      <c r="A18" s="4">
        <v>43902</v>
      </c>
      <c r="B18" s="22"/>
      <c r="C18" s="23"/>
      <c r="D18" s="22"/>
      <c r="E18" s="23"/>
      <c r="F18" s="22"/>
      <c r="G18" s="24"/>
      <c r="H18" s="24"/>
      <c r="I18" s="23"/>
      <c r="J18" s="25"/>
      <c r="K18" s="22">
        <f t="shared" si="0"/>
        <v>0</v>
      </c>
      <c r="L18" s="23">
        <f t="shared" si="1"/>
        <v>5231.3</v>
      </c>
    </row>
    <row r="19" spans="1:12" x14ac:dyDescent="0.25">
      <c r="A19" s="4">
        <v>43903</v>
      </c>
      <c r="B19" s="22"/>
      <c r="C19" s="23"/>
      <c r="D19" s="22"/>
      <c r="E19" s="23"/>
      <c r="F19" s="22"/>
      <c r="G19" s="24"/>
      <c r="H19" s="24"/>
      <c r="I19" s="23"/>
      <c r="J19" s="25"/>
      <c r="K19" s="22">
        <f t="shared" si="0"/>
        <v>0</v>
      </c>
      <c r="L19" s="23">
        <f t="shared" si="1"/>
        <v>5231.3</v>
      </c>
    </row>
    <row r="20" spans="1:12" x14ac:dyDescent="0.25">
      <c r="A20" s="4">
        <v>43904</v>
      </c>
      <c r="B20" s="22"/>
      <c r="C20" s="23"/>
      <c r="D20" s="22"/>
      <c r="E20" s="23"/>
      <c r="F20" s="22"/>
      <c r="G20" s="24"/>
      <c r="H20" s="24"/>
      <c r="I20" s="23"/>
      <c r="J20" s="25"/>
      <c r="K20" s="22">
        <f t="shared" si="0"/>
        <v>0</v>
      </c>
      <c r="L20" s="23">
        <f t="shared" si="1"/>
        <v>5231.3</v>
      </c>
    </row>
    <row r="21" spans="1:12" x14ac:dyDescent="0.25">
      <c r="A21" s="4">
        <v>43905</v>
      </c>
      <c r="B21" s="22"/>
      <c r="C21" s="23"/>
      <c r="D21" s="22"/>
      <c r="E21" s="23"/>
      <c r="F21" s="22"/>
      <c r="G21" s="24"/>
      <c r="H21" s="24"/>
      <c r="I21" s="23"/>
      <c r="J21" s="25"/>
      <c r="K21" s="22">
        <f t="shared" si="0"/>
        <v>0</v>
      </c>
      <c r="L21" s="23">
        <f t="shared" si="1"/>
        <v>5231.3</v>
      </c>
    </row>
    <row r="22" spans="1:12" x14ac:dyDescent="0.25">
      <c r="A22" s="4">
        <v>43906</v>
      </c>
      <c r="B22" s="22"/>
      <c r="C22" s="23"/>
      <c r="D22" s="22"/>
      <c r="E22" s="23"/>
      <c r="F22" s="22"/>
      <c r="G22" s="24"/>
      <c r="H22" s="24"/>
      <c r="I22" s="23"/>
      <c r="J22" s="25"/>
      <c r="K22" s="22">
        <f t="shared" si="0"/>
        <v>0</v>
      </c>
      <c r="L22" s="23">
        <f t="shared" si="1"/>
        <v>5231.3</v>
      </c>
    </row>
    <row r="23" spans="1:12" x14ac:dyDescent="0.25">
      <c r="A23" s="4">
        <v>43907</v>
      </c>
      <c r="B23" s="22"/>
      <c r="C23" s="23"/>
      <c r="D23" s="22"/>
      <c r="E23" s="23"/>
      <c r="F23" s="22"/>
      <c r="G23" s="24"/>
      <c r="H23" s="24"/>
      <c r="I23" s="23"/>
      <c r="J23" s="25"/>
      <c r="K23" s="22">
        <f t="shared" si="0"/>
        <v>0</v>
      </c>
      <c r="L23" s="23">
        <f t="shared" si="1"/>
        <v>5231.3</v>
      </c>
    </row>
    <row r="24" spans="1:12" x14ac:dyDescent="0.25">
      <c r="A24" s="4">
        <v>43908</v>
      </c>
      <c r="B24" s="22"/>
      <c r="C24" s="23"/>
      <c r="D24" s="22"/>
      <c r="E24" s="23"/>
      <c r="F24" s="22"/>
      <c r="G24" s="24"/>
      <c r="H24" s="24"/>
      <c r="I24" s="23"/>
      <c r="J24" s="25"/>
      <c r="K24" s="22">
        <f t="shared" si="0"/>
        <v>0</v>
      </c>
      <c r="L24" s="23">
        <f t="shared" si="1"/>
        <v>5231.3</v>
      </c>
    </row>
    <row r="25" spans="1:12" x14ac:dyDescent="0.25">
      <c r="A25" s="4">
        <v>43909</v>
      </c>
      <c r="B25" s="22"/>
      <c r="C25" s="23"/>
      <c r="D25" s="22"/>
      <c r="E25" s="23"/>
      <c r="F25" s="22"/>
      <c r="G25" s="24"/>
      <c r="H25" s="24"/>
      <c r="I25" s="23"/>
      <c r="J25" s="25"/>
      <c r="K25" s="22">
        <f t="shared" si="0"/>
        <v>0</v>
      </c>
      <c r="L25" s="23">
        <f t="shared" si="1"/>
        <v>5231.3</v>
      </c>
    </row>
    <row r="26" spans="1:12" x14ac:dyDescent="0.25">
      <c r="A26" s="4">
        <v>43910</v>
      </c>
      <c r="B26" s="22"/>
      <c r="C26" s="23"/>
      <c r="D26" s="22"/>
      <c r="E26" s="23"/>
      <c r="F26" s="22"/>
      <c r="G26" s="24"/>
      <c r="H26" s="24"/>
      <c r="I26" s="23"/>
      <c r="J26" s="25"/>
      <c r="K26" s="22">
        <f t="shared" si="0"/>
        <v>0</v>
      </c>
      <c r="L26" s="23">
        <f t="shared" si="1"/>
        <v>5231.3</v>
      </c>
    </row>
    <row r="27" spans="1:12" x14ac:dyDescent="0.25">
      <c r="A27" s="4">
        <v>43911</v>
      </c>
      <c r="B27" s="22"/>
      <c r="C27" s="23"/>
      <c r="D27" s="22"/>
      <c r="E27" s="23"/>
      <c r="F27" s="22"/>
      <c r="G27" s="24"/>
      <c r="H27" s="24"/>
      <c r="I27" s="23"/>
      <c r="J27" s="25"/>
      <c r="K27" s="22">
        <f t="shared" si="0"/>
        <v>0</v>
      </c>
      <c r="L27" s="23">
        <f t="shared" si="1"/>
        <v>5231.3</v>
      </c>
    </row>
    <row r="28" spans="1:12" x14ac:dyDescent="0.25">
      <c r="A28" s="4">
        <v>43912</v>
      </c>
      <c r="B28" s="22"/>
      <c r="C28" s="23"/>
      <c r="D28" s="22"/>
      <c r="E28" s="23"/>
      <c r="F28" s="22"/>
      <c r="G28" s="24"/>
      <c r="H28" s="24"/>
      <c r="I28" s="23"/>
      <c r="J28" s="25"/>
      <c r="K28" s="22">
        <f t="shared" si="0"/>
        <v>0</v>
      </c>
      <c r="L28" s="23">
        <f t="shared" si="1"/>
        <v>5231.3</v>
      </c>
    </row>
    <row r="29" spans="1:12" x14ac:dyDescent="0.25">
      <c r="A29" s="4">
        <v>43913</v>
      </c>
      <c r="B29" s="22"/>
      <c r="C29" s="23"/>
      <c r="D29" s="22"/>
      <c r="E29" s="23"/>
      <c r="F29" s="22"/>
      <c r="G29" s="24"/>
      <c r="H29" s="24"/>
      <c r="I29" s="23"/>
      <c r="J29" s="25"/>
      <c r="K29" s="22">
        <f t="shared" si="0"/>
        <v>0</v>
      </c>
      <c r="L29" s="23">
        <f t="shared" si="1"/>
        <v>5231.3</v>
      </c>
    </row>
    <row r="30" spans="1:12" x14ac:dyDescent="0.25">
      <c r="A30" s="4">
        <v>43914</v>
      </c>
      <c r="B30" s="22"/>
      <c r="C30" s="23"/>
      <c r="D30" s="22"/>
      <c r="E30" s="23"/>
      <c r="F30" s="22"/>
      <c r="G30" s="24"/>
      <c r="H30" s="24"/>
      <c r="I30" s="23"/>
      <c r="J30" s="25"/>
      <c r="K30" s="22">
        <f t="shared" si="0"/>
        <v>0</v>
      </c>
      <c r="L30" s="23">
        <f t="shared" si="1"/>
        <v>5231.3</v>
      </c>
    </row>
    <row r="31" spans="1:12" x14ac:dyDescent="0.25">
      <c r="A31" s="4">
        <v>43915</v>
      </c>
      <c r="B31" s="22"/>
      <c r="C31" s="23"/>
      <c r="D31" s="22"/>
      <c r="E31" s="23"/>
      <c r="F31" s="22"/>
      <c r="G31" s="24"/>
      <c r="H31" s="24"/>
      <c r="I31" s="23"/>
      <c r="J31" s="25"/>
      <c r="K31" s="22">
        <f t="shared" si="0"/>
        <v>0</v>
      </c>
      <c r="L31" s="23">
        <f t="shared" si="1"/>
        <v>5231.3</v>
      </c>
    </row>
    <row r="32" spans="1:12" x14ac:dyDescent="0.25">
      <c r="A32" s="4">
        <v>43916</v>
      </c>
      <c r="B32" s="22"/>
      <c r="C32" s="23"/>
      <c r="D32" s="22"/>
      <c r="E32" s="23"/>
      <c r="F32" s="22"/>
      <c r="G32" s="24"/>
      <c r="H32" s="24"/>
      <c r="I32" s="23"/>
      <c r="J32" s="25"/>
      <c r="K32" s="22">
        <f t="shared" si="0"/>
        <v>0</v>
      </c>
      <c r="L32" s="23">
        <f t="shared" si="1"/>
        <v>5231.3</v>
      </c>
    </row>
    <row r="33" spans="1:12" x14ac:dyDescent="0.25">
      <c r="A33" s="4">
        <v>43917</v>
      </c>
      <c r="B33" s="22"/>
      <c r="C33" s="23"/>
      <c r="D33" s="22"/>
      <c r="E33" s="23"/>
      <c r="F33" s="22"/>
      <c r="G33" s="24"/>
      <c r="H33" s="24"/>
      <c r="I33" s="23"/>
      <c r="J33" s="25"/>
      <c r="K33" s="22">
        <f t="shared" si="0"/>
        <v>0</v>
      </c>
      <c r="L33" s="23">
        <f t="shared" si="1"/>
        <v>5231.3</v>
      </c>
    </row>
    <row r="34" spans="1:12" x14ac:dyDescent="0.25">
      <c r="A34" s="4">
        <v>43918</v>
      </c>
      <c r="B34" s="22"/>
      <c r="C34" s="23"/>
      <c r="D34" s="22"/>
      <c r="E34" s="23"/>
      <c r="F34" s="22"/>
      <c r="G34" s="24"/>
      <c r="H34" s="24"/>
      <c r="I34" s="23"/>
      <c r="J34" s="25"/>
      <c r="K34" s="22">
        <f t="shared" si="0"/>
        <v>0</v>
      </c>
      <c r="L34" s="23">
        <f t="shared" si="1"/>
        <v>5231.3</v>
      </c>
    </row>
    <row r="35" spans="1:12" x14ac:dyDescent="0.25">
      <c r="A35" s="4">
        <v>43919</v>
      </c>
      <c r="B35" s="22"/>
      <c r="C35" s="23"/>
      <c r="D35" s="22"/>
      <c r="E35" s="23"/>
      <c r="F35" s="22"/>
      <c r="G35" s="24"/>
      <c r="H35" s="24"/>
      <c r="I35" s="23"/>
      <c r="J35" s="25"/>
      <c r="K35" s="22">
        <f t="shared" si="0"/>
        <v>0</v>
      </c>
      <c r="L35" s="23">
        <f t="shared" si="1"/>
        <v>5231.3</v>
      </c>
    </row>
    <row r="36" spans="1:12" x14ac:dyDescent="0.25">
      <c r="A36" s="4">
        <v>43920</v>
      </c>
      <c r="B36" s="22"/>
      <c r="C36" s="23"/>
      <c r="D36" s="22"/>
      <c r="E36" s="23"/>
      <c r="F36" s="22"/>
      <c r="G36" s="24"/>
      <c r="H36" s="24"/>
      <c r="I36" s="23"/>
      <c r="J36" s="25"/>
      <c r="K36" s="22">
        <f t="shared" si="0"/>
        <v>0</v>
      </c>
      <c r="L36" s="23">
        <f t="shared" si="1"/>
        <v>5231.3</v>
      </c>
    </row>
    <row r="37" spans="1:12" x14ac:dyDescent="0.25">
      <c r="A37" s="4">
        <v>43921</v>
      </c>
      <c r="B37" s="22"/>
      <c r="C37" s="23"/>
      <c r="D37" s="22"/>
      <c r="E37" s="23"/>
      <c r="F37" s="22"/>
      <c r="G37" s="24"/>
      <c r="H37" s="24"/>
      <c r="I37" s="23"/>
      <c r="J37" s="25"/>
      <c r="K37" s="22">
        <f t="shared" si="0"/>
        <v>0</v>
      </c>
      <c r="L37" s="23">
        <f t="shared" si="1"/>
        <v>5231.3</v>
      </c>
    </row>
    <row r="38" spans="1:12" ht="15.75" thickBot="1" x14ac:dyDescent="0.3">
      <c r="A38" s="31" t="s">
        <v>14</v>
      </c>
      <c r="B38" s="26">
        <f t="shared" ref="B38:J38" si="2">SUM(B7:B37)</f>
        <v>4475</v>
      </c>
      <c r="C38" s="27">
        <f t="shared" si="2"/>
        <v>325</v>
      </c>
      <c r="D38" s="26">
        <f t="shared" si="2"/>
        <v>1930</v>
      </c>
      <c r="E38" s="27">
        <f t="shared" si="2"/>
        <v>700</v>
      </c>
      <c r="F38" s="26">
        <f t="shared" si="2"/>
        <v>26</v>
      </c>
      <c r="G38" s="28">
        <f t="shared" si="2"/>
        <v>48</v>
      </c>
      <c r="H38" s="28">
        <f t="shared" si="2"/>
        <v>17</v>
      </c>
      <c r="I38" s="27">
        <f t="shared" si="2"/>
        <v>0</v>
      </c>
      <c r="J38" s="29">
        <f t="shared" si="2"/>
        <v>57.7</v>
      </c>
      <c r="K38" s="30"/>
      <c r="L38" s="27"/>
    </row>
    <row r="39" spans="1:12" x14ac:dyDescent="0.25">
      <c r="B39" s="1"/>
      <c r="C39" s="1"/>
      <c r="D39" s="1"/>
      <c r="E39" s="1"/>
      <c r="F39" s="1"/>
      <c r="G39" s="1"/>
      <c r="H39" s="1"/>
      <c r="I39" s="1"/>
      <c r="J39" s="1"/>
    </row>
    <row r="40" spans="1:12" ht="15.75" thickBot="1" x14ac:dyDescent="0.3">
      <c r="B40" s="1"/>
      <c r="C40" s="1"/>
      <c r="D40" s="1"/>
      <c r="E40" s="1"/>
      <c r="F40" s="1"/>
      <c r="G40" s="1"/>
      <c r="H40" s="1"/>
      <c r="I40" s="1"/>
      <c r="J40" s="1"/>
    </row>
    <row r="41" spans="1:12" ht="16.5" thickBot="1" x14ac:dyDescent="0.3">
      <c r="A41" s="68" t="s">
        <v>19</v>
      </c>
      <c r="B41" s="69"/>
      <c r="C41" s="69"/>
      <c r="D41" s="69"/>
      <c r="E41" s="69"/>
      <c r="F41" s="69"/>
      <c r="G41" s="70"/>
      <c r="H41" s="32"/>
      <c r="I41" s="32"/>
      <c r="J41" s="32"/>
      <c r="K41" s="32"/>
      <c r="L41" s="32"/>
    </row>
    <row r="42" spans="1:12" x14ac:dyDescent="0.25">
      <c r="A42" s="71" t="s">
        <v>11</v>
      </c>
      <c r="B42" s="72"/>
      <c r="C42" s="72"/>
      <c r="D42" s="72"/>
      <c r="E42" s="72"/>
      <c r="F42" s="72"/>
      <c r="G42" s="33">
        <f>B38-C38</f>
        <v>4150</v>
      </c>
      <c r="H42" s="3"/>
      <c r="I42" s="3"/>
      <c r="J42" s="3"/>
      <c r="K42" s="3"/>
      <c r="L42" s="3"/>
    </row>
    <row r="43" spans="1:12" x14ac:dyDescent="0.25">
      <c r="A43" s="73" t="s">
        <v>12</v>
      </c>
      <c r="B43" s="74"/>
      <c r="C43" s="74"/>
      <c r="D43" s="74"/>
      <c r="E43" s="74"/>
      <c r="F43" s="74"/>
      <c r="G43" s="34">
        <f>D38-E38</f>
        <v>1230</v>
      </c>
      <c r="H43" s="3"/>
      <c r="I43" s="3"/>
      <c r="J43" s="3"/>
      <c r="K43" s="3"/>
      <c r="L43" s="3"/>
    </row>
    <row r="44" spans="1:12" x14ac:dyDescent="0.25">
      <c r="A44" s="73" t="s">
        <v>7</v>
      </c>
      <c r="B44" s="74"/>
      <c r="C44" s="74"/>
      <c r="D44" s="74"/>
      <c r="E44" s="74"/>
      <c r="F44" s="74"/>
      <c r="G44" s="34">
        <f>J38</f>
        <v>57.7</v>
      </c>
      <c r="H44" s="3"/>
      <c r="I44" s="3"/>
      <c r="J44" s="3"/>
      <c r="K44" s="3"/>
      <c r="L44" s="3"/>
    </row>
    <row r="45" spans="1:12" ht="15.75" thickBot="1" x14ac:dyDescent="0.3">
      <c r="A45" s="75" t="s">
        <v>18</v>
      </c>
      <c r="B45" s="76"/>
      <c r="C45" s="76"/>
      <c r="D45" s="76"/>
      <c r="E45" s="76"/>
      <c r="F45" s="76"/>
      <c r="G45" s="35">
        <f>F38+G38+H38+I38</f>
        <v>91</v>
      </c>
      <c r="H45" s="3"/>
      <c r="I45" s="3"/>
      <c r="J45" s="3"/>
      <c r="K45" s="3"/>
      <c r="L45" s="3"/>
    </row>
  </sheetData>
  <mergeCells count="12">
    <mergeCell ref="A41:G41"/>
    <mergeCell ref="A42:F42"/>
    <mergeCell ref="A43:F43"/>
    <mergeCell ref="A44:F44"/>
    <mergeCell ref="A45:F45"/>
    <mergeCell ref="A1:L3"/>
    <mergeCell ref="A4:L4"/>
    <mergeCell ref="A5:A6"/>
    <mergeCell ref="B5:C5"/>
    <mergeCell ref="D5:E5"/>
    <mergeCell ref="F5:I5"/>
    <mergeCell ref="K5:L5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24B57-0EE7-4D79-9559-F19098D60E40}">
  <dimension ref="A1:L44"/>
  <sheetViews>
    <sheetView workbookViewId="0">
      <selection activeCell="A4" sqref="A4:L4"/>
    </sheetView>
  </sheetViews>
  <sheetFormatPr defaultRowHeight="15" x14ac:dyDescent="0.25"/>
  <cols>
    <col min="1" max="1" width="8.28515625" customWidth="1"/>
    <col min="2" max="5" width="11.42578125" customWidth="1"/>
    <col min="6" max="6" width="11.85546875" customWidth="1"/>
    <col min="7" max="7" width="16.140625" customWidth="1"/>
    <col min="8" max="8" width="14.7109375" customWidth="1"/>
    <col min="9" max="9" width="11.85546875" customWidth="1"/>
    <col min="10" max="10" width="11.42578125" customWidth="1"/>
    <col min="11" max="12" width="13.7109375" customWidth="1"/>
  </cols>
  <sheetData>
    <row r="1" spans="1:12" x14ac:dyDescent="0.25">
      <c r="A1" s="77" t="s">
        <v>9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9"/>
    </row>
    <row r="2" spans="1:12" x14ac:dyDescent="0.25">
      <c r="A2" s="80"/>
      <c r="B2" s="81"/>
      <c r="C2" s="81"/>
      <c r="D2" s="81"/>
      <c r="E2" s="81"/>
      <c r="F2" s="81"/>
      <c r="G2" s="81"/>
      <c r="H2" s="81"/>
      <c r="I2" s="81"/>
      <c r="J2" s="81"/>
      <c r="K2" s="81"/>
      <c r="L2" s="82"/>
    </row>
    <row r="3" spans="1:12" x14ac:dyDescent="0.25">
      <c r="A3" s="80"/>
      <c r="B3" s="81"/>
      <c r="C3" s="81"/>
      <c r="D3" s="81"/>
      <c r="E3" s="81"/>
      <c r="F3" s="81"/>
      <c r="G3" s="81"/>
      <c r="H3" s="81"/>
      <c r="I3" s="81"/>
      <c r="J3" s="81"/>
      <c r="K3" s="81"/>
      <c r="L3" s="82"/>
    </row>
    <row r="4" spans="1:12" ht="19.5" thickBot="1" x14ac:dyDescent="0.35">
      <c r="A4" s="83" t="s">
        <v>45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5"/>
    </row>
    <row r="5" spans="1:12" x14ac:dyDescent="0.25">
      <c r="A5" s="86" t="s">
        <v>5</v>
      </c>
      <c r="B5" s="88" t="s">
        <v>11</v>
      </c>
      <c r="C5" s="89"/>
      <c r="D5" s="88" t="s">
        <v>12</v>
      </c>
      <c r="E5" s="89"/>
      <c r="F5" s="88" t="s">
        <v>3</v>
      </c>
      <c r="G5" s="90"/>
      <c r="H5" s="90"/>
      <c r="I5" s="89"/>
      <c r="J5" s="8" t="s">
        <v>7</v>
      </c>
      <c r="K5" s="91" t="s">
        <v>4</v>
      </c>
      <c r="L5" s="92"/>
    </row>
    <row r="6" spans="1:12" ht="15.75" thickBot="1" x14ac:dyDescent="0.3">
      <c r="A6" s="87"/>
      <c r="B6" s="9" t="s">
        <v>0</v>
      </c>
      <c r="C6" s="13" t="s">
        <v>13</v>
      </c>
      <c r="D6" s="14" t="s">
        <v>0</v>
      </c>
      <c r="E6" s="13" t="s">
        <v>13</v>
      </c>
      <c r="F6" s="12" t="s">
        <v>15</v>
      </c>
      <c r="G6" s="10" t="s">
        <v>16</v>
      </c>
      <c r="H6" s="15" t="s">
        <v>17</v>
      </c>
      <c r="I6" s="13" t="s">
        <v>6</v>
      </c>
      <c r="J6" s="17">
        <v>0.01</v>
      </c>
      <c r="K6" s="16" t="s">
        <v>1</v>
      </c>
      <c r="L6" s="11" t="s">
        <v>2</v>
      </c>
    </row>
    <row r="7" spans="1:12" x14ac:dyDescent="0.25">
      <c r="A7" s="4">
        <v>43922</v>
      </c>
      <c r="B7" s="18">
        <v>500</v>
      </c>
      <c r="C7" s="19"/>
      <c r="D7" s="18"/>
      <c r="E7" s="19"/>
      <c r="F7" s="18"/>
      <c r="G7" s="20"/>
      <c r="H7" s="20"/>
      <c r="I7" s="19"/>
      <c r="J7" s="21">
        <v>5</v>
      </c>
      <c r="K7" s="18">
        <f>B7+D7-C7-E7-F7-G7-H7-I7-J7</f>
        <v>495</v>
      </c>
      <c r="L7" s="19">
        <f>K7</f>
        <v>495</v>
      </c>
    </row>
    <row r="8" spans="1:12" x14ac:dyDescent="0.25">
      <c r="A8" s="4">
        <v>43923</v>
      </c>
      <c r="B8" s="22"/>
      <c r="C8" s="23">
        <v>165</v>
      </c>
      <c r="D8" s="22"/>
      <c r="E8" s="23"/>
      <c r="F8" s="22">
        <v>1</v>
      </c>
      <c r="G8" s="24">
        <v>3</v>
      </c>
      <c r="H8" s="24">
        <v>1</v>
      </c>
      <c r="I8" s="23"/>
      <c r="J8" s="25"/>
      <c r="K8" s="22">
        <f t="shared" ref="K8:K36" si="0">B8+D8-C8-E8-F8-G8-H8-I8-J8</f>
        <v>-170</v>
      </c>
      <c r="L8" s="23">
        <f>K8+L7</f>
        <v>325</v>
      </c>
    </row>
    <row r="9" spans="1:12" x14ac:dyDescent="0.25">
      <c r="A9" s="4">
        <v>43924</v>
      </c>
      <c r="B9" s="22"/>
      <c r="C9" s="23"/>
      <c r="D9" s="22"/>
      <c r="E9" s="23"/>
      <c r="F9" s="22"/>
      <c r="G9" s="24"/>
      <c r="H9" s="24"/>
      <c r="I9" s="23"/>
      <c r="J9" s="25"/>
      <c r="K9" s="22">
        <f t="shared" si="0"/>
        <v>0</v>
      </c>
      <c r="L9" s="23">
        <f t="shared" ref="L9:L36" si="1">K9+L8</f>
        <v>325</v>
      </c>
    </row>
    <row r="10" spans="1:12" x14ac:dyDescent="0.25">
      <c r="A10" s="4">
        <v>43925</v>
      </c>
      <c r="B10" s="22">
        <v>700</v>
      </c>
      <c r="C10" s="23"/>
      <c r="D10" s="22">
        <v>800</v>
      </c>
      <c r="E10" s="23"/>
      <c r="F10" s="22">
        <v>2</v>
      </c>
      <c r="G10" s="24">
        <v>15</v>
      </c>
      <c r="H10" s="24">
        <v>9</v>
      </c>
      <c r="I10" s="23"/>
      <c r="J10" s="25">
        <v>14</v>
      </c>
      <c r="K10" s="22">
        <f t="shared" si="0"/>
        <v>1460</v>
      </c>
      <c r="L10" s="23">
        <f t="shared" si="1"/>
        <v>1785</v>
      </c>
    </row>
    <row r="11" spans="1:12" x14ac:dyDescent="0.25">
      <c r="A11" s="4">
        <v>43926</v>
      </c>
      <c r="B11" s="22"/>
      <c r="C11" s="23">
        <v>300</v>
      </c>
      <c r="D11" s="22">
        <v>458</v>
      </c>
      <c r="E11" s="23"/>
      <c r="F11" s="22">
        <v>7</v>
      </c>
      <c r="G11" s="24">
        <v>9</v>
      </c>
      <c r="H11" s="24">
        <v>2</v>
      </c>
      <c r="I11" s="23"/>
      <c r="J11" s="25">
        <v>13</v>
      </c>
      <c r="K11" s="22">
        <f t="shared" si="0"/>
        <v>127</v>
      </c>
      <c r="L11" s="23">
        <f t="shared" si="1"/>
        <v>1912</v>
      </c>
    </row>
    <row r="12" spans="1:12" x14ac:dyDescent="0.25">
      <c r="A12" s="4">
        <v>43927</v>
      </c>
      <c r="B12" s="22">
        <v>800</v>
      </c>
      <c r="C12" s="23"/>
      <c r="D12" s="22"/>
      <c r="E12" s="23">
        <v>824</v>
      </c>
      <c r="F12" s="22">
        <v>2</v>
      </c>
      <c r="G12" s="24">
        <v>32</v>
      </c>
      <c r="H12" s="24">
        <v>2</v>
      </c>
      <c r="I12" s="23"/>
      <c r="J12" s="25"/>
      <c r="K12" s="22">
        <f t="shared" si="0"/>
        <v>-60</v>
      </c>
      <c r="L12" s="23">
        <f t="shared" si="1"/>
        <v>1852</v>
      </c>
    </row>
    <row r="13" spans="1:12" x14ac:dyDescent="0.25">
      <c r="A13" s="4">
        <v>43928</v>
      </c>
      <c r="B13" s="22"/>
      <c r="C13" s="23">
        <v>1000</v>
      </c>
      <c r="D13" s="22">
        <v>789</v>
      </c>
      <c r="E13" s="23"/>
      <c r="F13" s="22">
        <v>7</v>
      </c>
      <c r="G13" s="24">
        <v>9</v>
      </c>
      <c r="H13" s="24">
        <v>3</v>
      </c>
      <c r="I13" s="23"/>
      <c r="J13" s="25">
        <v>25</v>
      </c>
      <c r="K13" s="22">
        <f t="shared" si="0"/>
        <v>-255</v>
      </c>
      <c r="L13" s="23">
        <f t="shared" si="1"/>
        <v>1597</v>
      </c>
    </row>
    <row r="14" spans="1:12" x14ac:dyDescent="0.25">
      <c r="A14" s="4">
        <v>43929</v>
      </c>
      <c r="B14" s="22"/>
      <c r="C14" s="23"/>
      <c r="D14" s="22"/>
      <c r="E14" s="23"/>
      <c r="F14" s="22"/>
      <c r="G14" s="24"/>
      <c r="H14" s="24"/>
      <c r="I14" s="23"/>
      <c r="J14" s="25"/>
      <c r="K14" s="22">
        <f t="shared" si="0"/>
        <v>0</v>
      </c>
      <c r="L14" s="23">
        <f t="shared" si="1"/>
        <v>1597</v>
      </c>
    </row>
    <row r="15" spans="1:12" x14ac:dyDescent="0.25">
      <c r="A15" s="4">
        <v>43930</v>
      </c>
      <c r="B15" s="22"/>
      <c r="C15" s="23"/>
      <c r="D15" s="22"/>
      <c r="E15" s="23"/>
      <c r="F15" s="22"/>
      <c r="G15" s="24"/>
      <c r="H15" s="24"/>
      <c r="I15" s="23"/>
      <c r="J15" s="25"/>
      <c r="K15" s="22">
        <f t="shared" si="0"/>
        <v>0</v>
      </c>
      <c r="L15" s="23">
        <f t="shared" si="1"/>
        <v>1597</v>
      </c>
    </row>
    <row r="16" spans="1:12" x14ac:dyDescent="0.25">
      <c r="A16" s="4">
        <v>43931</v>
      </c>
      <c r="B16" s="22"/>
      <c r="C16" s="23"/>
      <c r="D16" s="22"/>
      <c r="E16" s="23"/>
      <c r="F16" s="22"/>
      <c r="G16" s="24"/>
      <c r="H16" s="24"/>
      <c r="I16" s="23"/>
      <c r="J16" s="25"/>
      <c r="K16" s="22">
        <f t="shared" si="0"/>
        <v>0</v>
      </c>
      <c r="L16" s="23">
        <f t="shared" si="1"/>
        <v>1597</v>
      </c>
    </row>
    <row r="17" spans="1:12" x14ac:dyDescent="0.25">
      <c r="A17" s="4">
        <v>43932</v>
      </c>
      <c r="B17" s="22"/>
      <c r="C17" s="23"/>
      <c r="D17" s="22"/>
      <c r="E17" s="23"/>
      <c r="F17" s="22"/>
      <c r="G17" s="24"/>
      <c r="H17" s="24"/>
      <c r="I17" s="23"/>
      <c r="J17" s="25"/>
      <c r="K17" s="22">
        <f t="shared" si="0"/>
        <v>0</v>
      </c>
      <c r="L17" s="23">
        <f t="shared" si="1"/>
        <v>1597</v>
      </c>
    </row>
    <row r="18" spans="1:12" x14ac:dyDescent="0.25">
      <c r="A18" s="4">
        <v>43933</v>
      </c>
      <c r="B18" s="22"/>
      <c r="C18" s="23"/>
      <c r="D18" s="22"/>
      <c r="E18" s="23"/>
      <c r="F18" s="22"/>
      <c r="G18" s="24"/>
      <c r="H18" s="24"/>
      <c r="I18" s="23"/>
      <c r="J18" s="25"/>
      <c r="K18" s="22">
        <f t="shared" si="0"/>
        <v>0</v>
      </c>
      <c r="L18" s="23">
        <f t="shared" si="1"/>
        <v>1597</v>
      </c>
    </row>
    <row r="19" spans="1:12" x14ac:dyDescent="0.25">
      <c r="A19" s="4">
        <v>43934</v>
      </c>
      <c r="B19" s="22"/>
      <c r="C19" s="23"/>
      <c r="D19" s="22"/>
      <c r="E19" s="23"/>
      <c r="F19" s="22"/>
      <c r="G19" s="24"/>
      <c r="H19" s="24"/>
      <c r="I19" s="23"/>
      <c r="J19" s="25"/>
      <c r="K19" s="22">
        <f t="shared" si="0"/>
        <v>0</v>
      </c>
      <c r="L19" s="23">
        <f t="shared" si="1"/>
        <v>1597</v>
      </c>
    </row>
    <row r="20" spans="1:12" x14ac:dyDescent="0.25">
      <c r="A20" s="4">
        <v>43935</v>
      </c>
      <c r="B20" s="22"/>
      <c r="C20" s="23"/>
      <c r="D20" s="22"/>
      <c r="E20" s="23"/>
      <c r="F20" s="22"/>
      <c r="G20" s="24"/>
      <c r="H20" s="24"/>
      <c r="I20" s="23"/>
      <c r="J20" s="25"/>
      <c r="K20" s="22">
        <f t="shared" si="0"/>
        <v>0</v>
      </c>
      <c r="L20" s="23">
        <f t="shared" si="1"/>
        <v>1597</v>
      </c>
    </row>
    <row r="21" spans="1:12" x14ac:dyDescent="0.25">
      <c r="A21" s="4">
        <v>43936</v>
      </c>
      <c r="B21" s="22"/>
      <c r="C21" s="23"/>
      <c r="D21" s="22"/>
      <c r="E21" s="23"/>
      <c r="F21" s="22"/>
      <c r="G21" s="24"/>
      <c r="H21" s="24"/>
      <c r="I21" s="23"/>
      <c r="J21" s="25"/>
      <c r="K21" s="22">
        <f t="shared" si="0"/>
        <v>0</v>
      </c>
      <c r="L21" s="23">
        <f t="shared" si="1"/>
        <v>1597</v>
      </c>
    </row>
    <row r="22" spans="1:12" x14ac:dyDescent="0.25">
      <c r="A22" s="4">
        <v>43937</v>
      </c>
      <c r="B22" s="22"/>
      <c r="C22" s="23"/>
      <c r="D22" s="22"/>
      <c r="E22" s="23"/>
      <c r="F22" s="22"/>
      <c r="G22" s="24"/>
      <c r="H22" s="24"/>
      <c r="I22" s="23"/>
      <c r="J22" s="25"/>
      <c r="K22" s="22">
        <f t="shared" si="0"/>
        <v>0</v>
      </c>
      <c r="L22" s="23">
        <f t="shared" si="1"/>
        <v>1597</v>
      </c>
    </row>
    <row r="23" spans="1:12" x14ac:dyDescent="0.25">
      <c r="A23" s="4">
        <v>43938</v>
      </c>
      <c r="B23" s="22"/>
      <c r="C23" s="23"/>
      <c r="D23" s="22"/>
      <c r="E23" s="23"/>
      <c r="F23" s="22"/>
      <c r="G23" s="24"/>
      <c r="H23" s="24"/>
      <c r="I23" s="23"/>
      <c r="J23" s="25"/>
      <c r="K23" s="22">
        <f t="shared" si="0"/>
        <v>0</v>
      </c>
      <c r="L23" s="23">
        <f t="shared" si="1"/>
        <v>1597</v>
      </c>
    </row>
    <row r="24" spans="1:12" x14ac:dyDescent="0.25">
      <c r="A24" s="4">
        <v>43939</v>
      </c>
      <c r="B24" s="22"/>
      <c r="C24" s="23"/>
      <c r="D24" s="22"/>
      <c r="E24" s="23"/>
      <c r="F24" s="22"/>
      <c r="G24" s="24"/>
      <c r="H24" s="24"/>
      <c r="I24" s="23"/>
      <c r="J24" s="25"/>
      <c r="K24" s="22">
        <f t="shared" si="0"/>
        <v>0</v>
      </c>
      <c r="L24" s="23">
        <f t="shared" si="1"/>
        <v>1597</v>
      </c>
    </row>
    <row r="25" spans="1:12" x14ac:dyDescent="0.25">
      <c r="A25" s="4">
        <v>43940</v>
      </c>
      <c r="B25" s="22"/>
      <c r="C25" s="23"/>
      <c r="D25" s="22"/>
      <c r="E25" s="23"/>
      <c r="F25" s="22"/>
      <c r="G25" s="24"/>
      <c r="H25" s="24"/>
      <c r="I25" s="23"/>
      <c r="J25" s="25"/>
      <c r="K25" s="22">
        <f t="shared" si="0"/>
        <v>0</v>
      </c>
      <c r="L25" s="23">
        <f t="shared" si="1"/>
        <v>1597</v>
      </c>
    </row>
    <row r="26" spans="1:12" x14ac:dyDescent="0.25">
      <c r="A26" s="4">
        <v>43941</v>
      </c>
      <c r="B26" s="22"/>
      <c r="C26" s="23"/>
      <c r="D26" s="22"/>
      <c r="E26" s="23"/>
      <c r="F26" s="22"/>
      <c r="G26" s="24"/>
      <c r="H26" s="24"/>
      <c r="I26" s="23"/>
      <c r="J26" s="25"/>
      <c r="K26" s="22">
        <f t="shared" si="0"/>
        <v>0</v>
      </c>
      <c r="L26" s="23">
        <f t="shared" si="1"/>
        <v>1597</v>
      </c>
    </row>
    <row r="27" spans="1:12" x14ac:dyDescent="0.25">
      <c r="A27" s="4">
        <v>43942</v>
      </c>
      <c r="B27" s="22"/>
      <c r="C27" s="23"/>
      <c r="D27" s="22"/>
      <c r="E27" s="23"/>
      <c r="F27" s="22"/>
      <c r="G27" s="24"/>
      <c r="H27" s="24"/>
      <c r="I27" s="23"/>
      <c r="J27" s="25"/>
      <c r="K27" s="22">
        <f t="shared" si="0"/>
        <v>0</v>
      </c>
      <c r="L27" s="23">
        <f t="shared" si="1"/>
        <v>1597</v>
      </c>
    </row>
    <row r="28" spans="1:12" x14ac:dyDescent="0.25">
      <c r="A28" s="4">
        <v>43943</v>
      </c>
      <c r="B28" s="22"/>
      <c r="C28" s="23"/>
      <c r="D28" s="22"/>
      <c r="E28" s="23"/>
      <c r="F28" s="22"/>
      <c r="G28" s="24"/>
      <c r="H28" s="24"/>
      <c r="I28" s="23"/>
      <c r="J28" s="25"/>
      <c r="K28" s="22">
        <f t="shared" si="0"/>
        <v>0</v>
      </c>
      <c r="L28" s="23">
        <f t="shared" si="1"/>
        <v>1597</v>
      </c>
    </row>
    <row r="29" spans="1:12" x14ac:dyDescent="0.25">
      <c r="A29" s="4">
        <v>43944</v>
      </c>
      <c r="B29" s="22"/>
      <c r="C29" s="23"/>
      <c r="D29" s="22"/>
      <c r="E29" s="23"/>
      <c r="F29" s="22"/>
      <c r="G29" s="24"/>
      <c r="H29" s="24"/>
      <c r="I29" s="23"/>
      <c r="J29" s="25"/>
      <c r="K29" s="22">
        <f t="shared" si="0"/>
        <v>0</v>
      </c>
      <c r="L29" s="23">
        <f t="shared" si="1"/>
        <v>1597</v>
      </c>
    </row>
    <row r="30" spans="1:12" x14ac:dyDescent="0.25">
      <c r="A30" s="4">
        <v>43945</v>
      </c>
      <c r="B30" s="22"/>
      <c r="C30" s="23"/>
      <c r="D30" s="22"/>
      <c r="E30" s="23"/>
      <c r="F30" s="22"/>
      <c r="G30" s="24"/>
      <c r="H30" s="24"/>
      <c r="I30" s="23"/>
      <c r="J30" s="25"/>
      <c r="K30" s="22">
        <f t="shared" si="0"/>
        <v>0</v>
      </c>
      <c r="L30" s="23">
        <f t="shared" si="1"/>
        <v>1597</v>
      </c>
    </row>
    <row r="31" spans="1:12" x14ac:dyDescent="0.25">
      <c r="A31" s="4">
        <v>43946</v>
      </c>
      <c r="B31" s="22"/>
      <c r="C31" s="23"/>
      <c r="D31" s="22"/>
      <c r="E31" s="23"/>
      <c r="F31" s="22"/>
      <c r="G31" s="24"/>
      <c r="H31" s="24"/>
      <c r="I31" s="23"/>
      <c r="J31" s="25"/>
      <c r="K31" s="22">
        <f t="shared" si="0"/>
        <v>0</v>
      </c>
      <c r="L31" s="23">
        <f t="shared" si="1"/>
        <v>1597</v>
      </c>
    </row>
    <row r="32" spans="1:12" x14ac:dyDescent="0.25">
      <c r="A32" s="4">
        <v>43947</v>
      </c>
      <c r="B32" s="22"/>
      <c r="C32" s="23"/>
      <c r="D32" s="22"/>
      <c r="E32" s="23"/>
      <c r="F32" s="22"/>
      <c r="G32" s="24"/>
      <c r="H32" s="24"/>
      <c r="I32" s="23"/>
      <c r="J32" s="25"/>
      <c r="K32" s="22">
        <f t="shared" si="0"/>
        <v>0</v>
      </c>
      <c r="L32" s="23">
        <f t="shared" si="1"/>
        <v>1597</v>
      </c>
    </row>
    <row r="33" spans="1:12" x14ac:dyDescent="0.25">
      <c r="A33" s="4">
        <v>43948</v>
      </c>
      <c r="B33" s="22"/>
      <c r="C33" s="23"/>
      <c r="D33" s="22"/>
      <c r="E33" s="23"/>
      <c r="F33" s="22"/>
      <c r="G33" s="24"/>
      <c r="H33" s="24"/>
      <c r="I33" s="23"/>
      <c r="J33" s="25"/>
      <c r="K33" s="22">
        <f t="shared" si="0"/>
        <v>0</v>
      </c>
      <c r="L33" s="23">
        <f t="shared" si="1"/>
        <v>1597</v>
      </c>
    </row>
    <row r="34" spans="1:12" x14ac:dyDescent="0.25">
      <c r="A34" s="4">
        <v>43949</v>
      </c>
      <c r="B34" s="22"/>
      <c r="C34" s="23"/>
      <c r="D34" s="22"/>
      <c r="E34" s="23"/>
      <c r="F34" s="22"/>
      <c r="G34" s="24"/>
      <c r="H34" s="24"/>
      <c r="I34" s="23"/>
      <c r="J34" s="25"/>
      <c r="K34" s="22">
        <f t="shared" si="0"/>
        <v>0</v>
      </c>
      <c r="L34" s="23">
        <f t="shared" si="1"/>
        <v>1597</v>
      </c>
    </row>
    <row r="35" spans="1:12" x14ac:dyDescent="0.25">
      <c r="A35" s="4">
        <v>43950</v>
      </c>
      <c r="B35" s="22"/>
      <c r="C35" s="23"/>
      <c r="D35" s="22"/>
      <c r="E35" s="23"/>
      <c r="F35" s="22"/>
      <c r="G35" s="24"/>
      <c r="H35" s="24"/>
      <c r="I35" s="23"/>
      <c r="J35" s="25"/>
      <c r="K35" s="22">
        <f t="shared" si="0"/>
        <v>0</v>
      </c>
      <c r="L35" s="23">
        <f t="shared" si="1"/>
        <v>1597</v>
      </c>
    </row>
    <row r="36" spans="1:12" x14ac:dyDescent="0.25">
      <c r="A36" s="4">
        <v>43951</v>
      </c>
      <c r="B36" s="22"/>
      <c r="C36" s="23"/>
      <c r="D36" s="22"/>
      <c r="E36" s="23"/>
      <c r="F36" s="22"/>
      <c r="G36" s="24"/>
      <c r="H36" s="24"/>
      <c r="I36" s="23"/>
      <c r="J36" s="25"/>
      <c r="K36" s="22">
        <f t="shared" si="0"/>
        <v>0</v>
      </c>
      <c r="L36" s="23">
        <f t="shared" si="1"/>
        <v>1597</v>
      </c>
    </row>
    <row r="37" spans="1:12" ht="15.75" thickBot="1" x14ac:dyDescent="0.3">
      <c r="A37" s="31" t="s">
        <v>14</v>
      </c>
      <c r="B37" s="26">
        <f t="shared" ref="B37:J37" si="2">SUM(B7:B36)</f>
        <v>2000</v>
      </c>
      <c r="C37" s="27">
        <f t="shared" si="2"/>
        <v>1465</v>
      </c>
      <c r="D37" s="26">
        <f t="shared" si="2"/>
        <v>2047</v>
      </c>
      <c r="E37" s="27">
        <f t="shared" si="2"/>
        <v>824</v>
      </c>
      <c r="F37" s="26">
        <f t="shared" si="2"/>
        <v>19</v>
      </c>
      <c r="G37" s="28">
        <f t="shared" si="2"/>
        <v>68</v>
      </c>
      <c r="H37" s="28">
        <f t="shared" si="2"/>
        <v>17</v>
      </c>
      <c r="I37" s="27">
        <f t="shared" si="2"/>
        <v>0</v>
      </c>
      <c r="J37" s="29">
        <f t="shared" si="2"/>
        <v>57</v>
      </c>
      <c r="K37" s="30"/>
      <c r="L37" s="27"/>
    </row>
    <row r="38" spans="1:12" x14ac:dyDescent="0.25">
      <c r="B38" s="1"/>
      <c r="C38" s="1"/>
      <c r="D38" s="1"/>
      <c r="E38" s="1"/>
      <c r="F38" s="1"/>
      <c r="G38" s="1"/>
      <c r="H38" s="1"/>
      <c r="I38" s="1"/>
      <c r="J38" s="1"/>
    </row>
    <row r="39" spans="1:12" ht="15.75" thickBot="1" x14ac:dyDescent="0.3">
      <c r="B39" s="1"/>
      <c r="C39" s="1"/>
      <c r="D39" s="1"/>
      <c r="E39" s="1"/>
      <c r="F39" s="1"/>
      <c r="G39" s="1"/>
      <c r="H39" s="1"/>
      <c r="I39" s="1"/>
      <c r="J39" s="1"/>
    </row>
    <row r="40" spans="1:12" ht="16.5" thickBot="1" x14ac:dyDescent="0.3">
      <c r="A40" s="68" t="s">
        <v>19</v>
      </c>
      <c r="B40" s="69"/>
      <c r="C40" s="69"/>
      <c r="D40" s="69"/>
      <c r="E40" s="69"/>
      <c r="F40" s="69"/>
      <c r="G40" s="70"/>
      <c r="H40" s="32"/>
      <c r="I40" s="32"/>
      <c r="J40" s="32"/>
      <c r="K40" s="32"/>
      <c r="L40" s="32"/>
    </row>
    <row r="41" spans="1:12" x14ac:dyDescent="0.25">
      <c r="A41" s="71" t="s">
        <v>11</v>
      </c>
      <c r="B41" s="72"/>
      <c r="C41" s="72"/>
      <c r="D41" s="72"/>
      <c r="E41" s="72"/>
      <c r="F41" s="72"/>
      <c r="G41" s="33">
        <f>B37-C37</f>
        <v>535</v>
      </c>
      <c r="H41" s="3"/>
      <c r="I41" s="3"/>
      <c r="J41" s="3"/>
      <c r="K41" s="3"/>
      <c r="L41" s="3"/>
    </row>
    <row r="42" spans="1:12" x14ac:dyDescent="0.25">
      <c r="A42" s="73" t="s">
        <v>12</v>
      </c>
      <c r="B42" s="74"/>
      <c r="C42" s="74"/>
      <c r="D42" s="74"/>
      <c r="E42" s="74"/>
      <c r="F42" s="74"/>
      <c r="G42" s="34">
        <f>D37-E37</f>
        <v>1223</v>
      </c>
      <c r="H42" s="3"/>
      <c r="I42" s="3"/>
      <c r="J42" s="3"/>
      <c r="K42" s="3"/>
      <c r="L42" s="3"/>
    </row>
    <row r="43" spans="1:12" x14ac:dyDescent="0.25">
      <c r="A43" s="73" t="s">
        <v>7</v>
      </c>
      <c r="B43" s="74"/>
      <c r="C43" s="74"/>
      <c r="D43" s="74"/>
      <c r="E43" s="74"/>
      <c r="F43" s="74"/>
      <c r="G43" s="34">
        <f>J37</f>
        <v>57</v>
      </c>
      <c r="H43" s="3"/>
      <c r="I43" s="3"/>
      <c r="J43" s="3"/>
      <c r="K43" s="3"/>
      <c r="L43" s="3"/>
    </row>
    <row r="44" spans="1:12" ht="15.75" thickBot="1" x14ac:dyDescent="0.3">
      <c r="A44" s="75" t="s">
        <v>18</v>
      </c>
      <c r="B44" s="76"/>
      <c r="C44" s="76"/>
      <c r="D44" s="76"/>
      <c r="E44" s="76"/>
      <c r="F44" s="76"/>
      <c r="G44" s="35">
        <f>F37+G37+H37+I37</f>
        <v>104</v>
      </c>
      <c r="H44" s="3"/>
      <c r="I44" s="3"/>
      <c r="J44" s="3"/>
      <c r="K44" s="3"/>
      <c r="L44" s="3"/>
    </row>
  </sheetData>
  <mergeCells count="12">
    <mergeCell ref="A40:G40"/>
    <mergeCell ref="A41:F41"/>
    <mergeCell ref="A42:F42"/>
    <mergeCell ref="A43:F43"/>
    <mergeCell ref="A44:F44"/>
    <mergeCell ref="A1:L3"/>
    <mergeCell ref="A4:L4"/>
    <mergeCell ref="A5:A6"/>
    <mergeCell ref="B5:C5"/>
    <mergeCell ref="D5:E5"/>
    <mergeCell ref="F5:I5"/>
    <mergeCell ref="K5:L5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63EB6-05F0-4EA4-9058-AD4FD40DF302}">
  <dimension ref="A1:L45"/>
  <sheetViews>
    <sheetView topLeftCell="A10" workbookViewId="0">
      <selection activeCell="L16" sqref="L16"/>
    </sheetView>
  </sheetViews>
  <sheetFormatPr defaultRowHeight="15" x14ac:dyDescent="0.25"/>
  <cols>
    <col min="1" max="1" width="8.28515625" customWidth="1"/>
    <col min="2" max="5" width="11.42578125" customWidth="1"/>
    <col min="6" max="6" width="11.85546875" customWidth="1"/>
    <col min="7" max="7" width="16.140625" customWidth="1"/>
    <col min="8" max="8" width="14.7109375" customWidth="1"/>
    <col min="9" max="9" width="11.85546875" customWidth="1"/>
    <col min="10" max="10" width="11.42578125" customWidth="1"/>
    <col min="11" max="12" width="13.7109375" customWidth="1"/>
  </cols>
  <sheetData>
    <row r="1" spans="1:12" x14ac:dyDescent="0.25">
      <c r="A1" s="77" t="s">
        <v>9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9"/>
    </row>
    <row r="2" spans="1:12" x14ac:dyDescent="0.25">
      <c r="A2" s="80"/>
      <c r="B2" s="81"/>
      <c r="C2" s="81"/>
      <c r="D2" s="81"/>
      <c r="E2" s="81"/>
      <c r="F2" s="81"/>
      <c r="G2" s="81"/>
      <c r="H2" s="81"/>
      <c r="I2" s="81"/>
      <c r="J2" s="81"/>
      <c r="K2" s="81"/>
      <c r="L2" s="82"/>
    </row>
    <row r="3" spans="1:12" x14ac:dyDescent="0.25">
      <c r="A3" s="80"/>
      <c r="B3" s="81"/>
      <c r="C3" s="81"/>
      <c r="D3" s="81"/>
      <c r="E3" s="81"/>
      <c r="F3" s="81"/>
      <c r="G3" s="81"/>
      <c r="H3" s="81"/>
      <c r="I3" s="81"/>
      <c r="J3" s="81"/>
      <c r="K3" s="81"/>
      <c r="L3" s="82"/>
    </row>
    <row r="4" spans="1:12" ht="19.5" thickBot="1" x14ac:dyDescent="0.35">
      <c r="A4" s="83" t="s">
        <v>46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5"/>
    </row>
    <row r="5" spans="1:12" x14ac:dyDescent="0.25">
      <c r="A5" s="86" t="s">
        <v>5</v>
      </c>
      <c r="B5" s="88" t="s">
        <v>11</v>
      </c>
      <c r="C5" s="89"/>
      <c r="D5" s="88" t="s">
        <v>12</v>
      </c>
      <c r="E5" s="89"/>
      <c r="F5" s="88" t="s">
        <v>3</v>
      </c>
      <c r="G5" s="90"/>
      <c r="H5" s="90"/>
      <c r="I5" s="89"/>
      <c r="J5" s="8" t="s">
        <v>7</v>
      </c>
      <c r="K5" s="91" t="s">
        <v>4</v>
      </c>
      <c r="L5" s="92"/>
    </row>
    <row r="6" spans="1:12" ht="15.75" thickBot="1" x14ac:dyDescent="0.3">
      <c r="A6" s="87"/>
      <c r="B6" s="9" t="s">
        <v>0</v>
      </c>
      <c r="C6" s="13" t="s">
        <v>13</v>
      </c>
      <c r="D6" s="14" t="s">
        <v>0</v>
      </c>
      <c r="E6" s="13" t="s">
        <v>13</v>
      </c>
      <c r="F6" s="12" t="s">
        <v>15</v>
      </c>
      <c r="G6" s="10" t="s">
        <v>16</v>
      </c>
      <c r="H6" s="15" t="s">
        <v>17</v>
      </c>
      <c r="I6" s="13" t="s">
        <v>6</v>
      </c>
      <c r="J6" s="17">
        <v>0.01</v>
      </c>
      <c r="K6" s="16" t="s">
        <v>1</v>
      </c>
      <c r="L6" s="11" t="s">
        <v>2</v>
      </c>
    </row>
    <row r="7" spans="1:12" x14ac:dyDescent="0.25">
      <c r="A7" s="4">
        <v>43952</v>
      </c>
      <c r="B7" s="18"/>
      <c r="C7" s="19"/>
      <c r="D7" s="18"/>
      <c r="E7" s="19"/>
      <c r="F7" s="18"/>
      <c r="G7" s="20"/>
      <c r="H7" s="20"/>
      <c r="I7" s="19"/>
      <c r="J7" s="21"/>
      <c r="K7" s="18">
        <f>B7+D7-C7-E7-F7-G7-H7-I7-J7</f>
        <v>0</v>
      </c>
      <c r="L7" s="19">
        <f>K7</f>
        <v>0</v>
      </c>
    </row>
    <row r="8" spans="1:12" x14ac:dyDescent="0.25">
      <c r="A8" s="4">
        <v>43953</v>
      </c>
      <c r="B8" s="22"/>
      <c r="C8" s="23">
        <v>25</v>
      </c>
      <c r="D8" s="22"/>
      <c r="E8" s="23"/>
      <c r="F8" s="22">
        <v>1</v>
      </c>
      <c r="G8" s="24">
        <v>3</v>
      </c>
      <c r="H8" s="24">
        <v>1</v>
      </c>
      <c r="I8" s="23"/>
      <c r="J8" s="25"/>
      <c r="K8" s="22">
        <f t="shared" ref="K8:K37" si="0">B8+D8-C8-E8-F8-G8-H8-I8-J8</f>
        <v>-30</v>
      </c>
      <c r="L8" s="23">
        <f>K8+L7</f>
        <v>-30</v>
      </c>
    </row>
    <row r="9" spans="1:12" x14ac:dyDescent="0.25">
      <c r="A9" s="4">
        <v>43954</v>
      </c>
      <c r="B9" s="22"/>
      <c r="C9" s="23"/>
      <c r="D9" s="22"/>
      <c r="E9" s="23"/>
      <c r="F9" s="22"/>
      <c r="G9" s="24"/>
      <c r="H9" s="24"/>
      <c r="I9" s="23"/>
      <c r="J9" s="25"/>
      <c r="K9" s="22">
        <f t="shared" si="0"/>
        <v>0</v>
      </c>
      <c r="L9" s="23">
        <f t="shared" ref="L9:L37" si="1">K9+L8</f>
        <v>-30</v>
      </c>
    </row>
    <row r="10" spans="1:12" x14ac:dyDescent="0.25">
      <c r="A10" s="4">
        <v>43955</v>
      </c>
      <c r="B10" s="22">
        <v>300</v>
      </c>
      <c r="C10" s="23"/>
      <c r="D10" s="22"/>
      <c r="E10" s="23"/>
      <c r="F10" s="22">
        <v>2</v>
      </c>
      <c r="G10" s="24">
        <v>5</v>
      </c>
      <c r="H10" s="24">
        <v>15</v>
      </c>
      <c r="I10" s="23"/>
      <c r="J10" s="25">
        <v>2</v>
      </c>
      <c r="K10" s="22">
        <f t="shared" si="0"/>
        <v>276</v>
      </c>
      <c r="L10" s="23">
        <f t="shared" si="1"/>
        <v>246</v>
      </c>
    </row>
    <row r="11" spans="1:12" x14ac:dyDescent="0.25">
      <c r="A11" s="4">
        <v>43956</v>
      </c>
      <c r="B11" s="22"/>
      <c r="C11" s="23">
        <v>100</v>
      </c>
      <c r="D11" s="22"/>
      <c r="E11" s="23">
        <v>760</v>
      </c>
      <c r="F11" s="22">
        <v>18</v>
      </c>
      <c r="G11" s="24">
        <v>9</v>
      </c>
      <c r="H11" s="24">
        <v>2</v>
      </c>
      <c r="I11" s="23"/>
      <c r="J11" s="25"/>
      <c r="K11" s="22">
        <f t="shared" si="0"/>
        <v>-889</v>
      </c>
      <c r="L11" s="23">
        <f t="shared" si="1"/>
        <v>-643</v>
      </c>
    </row>
    <row r="12" spans="1:12" x14ac:dyDescent="0.25">
      <c r="A12" s="4">
        <v>43957</v>
      </c>
      <c r="B12" s="22">
        <v>600</v>
      </c>
      <c r="C12" s="23"/>
      <c r="D12" s="22"/>
      <c r="E12" s="23">
        <v>1000</v>
      </c>
      <c r="F12" s="22">
        <v>2</v>
      </c>
      <c r="G12" s="24">
        <v>8</v>
      </c>
      <c r="H12" s="24">
        <v>2</v>
      </c>
      <c r="I12" s="23"/>
      <c r="J12" s="25"/>
      <c r="K12" s="22">
        <f t="shared" si="0"/>
        <v>-412</v>
      </c>
      <c r="L12" s="23">
        <f t="shared" si="1"/>
        <v>-1055</v>
      </c>
    </row>
    <row r="13" spans="1:12" x14ac:dyDescent="0.25">
      <c r="A13" s="4">
        <v>43958</v>
      </c>
      <c r="B13" s="22"/>
      <c r="C13" s="23"/>
      <c r="D13" s="22">
        <v>350</v>
      </c>
      <c r="E13" s="23"/>
      <c r="F13" s="22">
        <v>19</v>
      </c>
      <c r="G13" s="24">
        <v>9</v>
      </c>
      <c r="H13" s="24">
        <v>3</v>
      </c>
      <c r="I13" s="23"/>
      <c r="J13" s="25">
        <v>3</v>
      </c>
      <c r="K13" s="22">
        <f t="shared" si="0"/>
        <v>316</v>
      </c>
      <c r="L13" s="23">
        <f t="shared" si="1"/>
        <v>-739</v>
      </c>
    </row>
    <row r="14" spans="1:12" x14ac:dyDescent="0.25">
      <c r="A14" s="4">
        <v>43959</v>
      </c>
      <c r="B14" s="22"/>
      <c r="C14" s="23"/>
      <c r="D14" s="22"/>
      <c r="E14" s="23"/>
      <c r="F14" s="22"/>
      <c r="G14" s="24"/>
      <c r="H14" s="24"/>
      <c r="I14" s="23"/>
      <c r="J14" s="25"/>
      <c r="K14" s="22">
        <f t="shared" si="0"/>
        <v>0</v>
      </c>
      <c r="L14" s="23">
        <f t="shared" si="1"/>
        <v>-739</v>
      </c>
    </row>
    <row r="15" spans="1:12" x14ac:dyDescent="0.25">
      <c r="A15" s="4">
        <v>43960</v>
      </c>
      <c r="B15" s="22"/>
      <c r="C15" s="23"/>
      <c r="D15" s="22"/>
      <c r="E15" s="23"/>
      <c r="F15" s="22"/>
      <c r="G15" s="24"/>
      <c r="H15" s="24"/>
      <c r="I15" s="23"/>
      <c r="J15" s="25"/>
      <c r="K15" s="22">
        <f t="shared" si="0"/>
        <v>0</v>
      </c>
      <c r="L15" s="23">
        <f t="shared" si="1"/>
        <v>-739</v>
      </c>
    </row>
    <row r="16" spans="1:12" x14ac:dyDescent="0.25">
      <c r="A16" s="4">
        <v>43961</v>
      </c>
      <c r="B16" s="22">
        <v>18</v>
      </c>
      <c r="C16" s="23"/>
      <c r="D16" s="22">
        <v>55</v>
      </c>
      <c r="E16" s="23"/>
      <c r="F16" s="22">
        <v>3.76</v>
      </c>
      <c r="G16" s="24">
        <v>2</v>
      </c>
      <c r="H16" s="24"/>
      <c r="I16" s="23"/>
      <c r="J16" s="25">
        <v>0.67</v>
      </c>
      <c r="K16" s="22">
        <f t="shared" si="0"/>
        <v>66.569999999999993</v>
      </c>
      <c r="L16" s="23">
        <f t="shared" si="1"/>
        <v>-672.43000000000006</v>
      </c>
    </row>
    <row r="17" spans="1:12" x14ac:dyDescent="0.25">
      <c r="A17" s="4">
        <v>43962</v>
      </c>
      <c r="B17" s="22"/>
      <c r="C17" s="23"/>
      <c r="D17" s="22"/>
      <c r="E17" s="23"/>
      <c r="F17" s="22"/>
      <c r="G17" s="24"/>
      <c r="H17" s="24"/>
      <c r="I17" s="23"/>
      <c r="J17" s="25"/>
      <c r="K17" s="22">
        <f t="shared" si="0"/>
        <v>0</v>
      </c>
      <c r="L17" s="23">
        <f t="shared" si="1"/>
        <v>-672.43000000000006</v>
      </c>
    </row>
    <row r="18" spans="1:12" x14ac:dyDescent="0.25">
      <c r="A18" s="4">
        <v>43963</v>
      </c>
      <c r="B18" s="22"/>
      <c r="C18" s="23"/>
      <c r="D18" s="22"/>
      <c r="E18" s="23"/>
      <c r="F18" s="22"/>
      <c r="G18" s="24"/>
      <c r="H18" s="24"/>
      <c r="I18" s="23"/>
      <c r="J18" s="25"/>
      <c r="K18" s="22">
        <f t="shared" si="0"/>
        <v>0</v>
      </c>
      <c r="L18" s="23">
        <f t="shared" si="1"/>
        <v>-672.43000000000006</v>
      </c>
    </row>
    <row r="19" spans="1:12" x14ac:dyDescent="0.25">
      <c r="A19" s="4">
        <v>43964</v>
      </c>
      <c r="B19" s="22"/>
      <c r="C19" s="23"/>
      <c r="D19" s="22"/>
      <c r="E19" s="23"/>
      <c r="F19" s="22"/>
      <c r="G19" s="24"/>
      <c r="H19" s="24"/>
      <c r="I19" s="23"/>
      <c r="J19" s="25"/>
      <c r="K19" s="22">
        <f t="shared" si="0"/>
        <v>0</v>
      </c>
      <c r="L19" s="23">
        <f t="shared" si="1"/>
        <v>-672.43000000000006</v>
      </c>
    </row>
    <row r="20" spans="1:12" x14ac:dyDescent="0.25">
      <c r="A20" s="4">
        <v>43965</v>
      </c>
      <c r="B20" s="22"/>
      <c r="C20" s="23"/>
      <c r="D20" s="22"/>
      <c r="E20" s="23"/>
      <c r="F20" s="22"/>
      <c r="G20" s="24"/>
      <c r="H20" s="24"/>
      <c r="I20" s="23"/>
      <c r="J20" s="25"/>
      <c r="K20" s="22">
        <f t="shared" si="0"/>
        <v>0</v>
      </c>
      <c r="L20" s="23">
        <f t="shared" si="1"/>
        <v>-672.43000000000006</v>
      </c>
    </row>
    <row r="21" spans="1:12" x14ac:dyDescent="0.25">
      <c r="A21" s="4">
        <v>43966</v>
      </c>
      <c r="B21" s="22"/>
      <c r="C21" s="23"/>
      <c r="D21" s="22"/>
      <c r="E21" s="23"/>
      <c r="F21" s="22"/>
      <c r="G21" s="24"/>
      <c r="H21" s="24"/>
      <c r="I21" s="23"/>
      <c r="J21" s="25"/>
      <c r="K21" s="22">
        <f t="shared" si="0"/>
        <v>0</v>
      </c>
      <c r="L21" s="23">
        <f t="shared" si="1"/>
        <v>-672.43000000000006</v>
      </c>
    </row>
    <row r="22" spans="1:12" x14ac:dyDescent="0.25">
      <c r="A22" s="4">
        <v>43967</v>
      </c>
      <c r="B22" s="22"/>
      <c r="C22" s="23"/>
      <c r="D22" s="22"/>
      <c r="E22" s="23"/>
      <c r="F22" s="22"/>
      <c r="G22" s="24"/>
      <c r="H22" s="24"/>
      <c r="I22" s="23"/>
      <c r="J22" s="25"/>
      <c r="K22" s="22">
        <f t="shared" si="0"/>
        <v>0</v>
      </c>
      <c r="L22" s="23">
        <f t="shared" si="1"/>
        <v>-672.43000000000006</v>
      </c>
    </row>
    <row r="23" spans="1:12" x14ac:dyDescent="0.25">
      <c r="A23" s="4">
        <v>43968</v>
      </c>
      <c r="B23" s="22"/>
      <c r="C23" s="23"/>
      <c r="D23" s="22"/>
      <c r="E23" s="23"/>
      <c r="F23" s="22"/>
      <c r="G23" s="24"/>
      <c r="H23" s="24"/>
      <c r="I23" s="23"/>
      <c r="J23" s="25"/>
      <c r="K23" s="22">
        <f t="shared" si="0"/>
        <v>0</v>
      </c>
      <c r="L23" s="23">
        <f t="shared" si="1"/>
        <v>-672.43000000000006</v>
      </c>
    </row>
    <row r="24" spans="1:12" x14ac:dyDescent="0.25">
      <c r="A24" s="4">
        <v>43969</v>
      </c>
      <c r="B24" s="22"/>
      <c r="C24" s="23"/>
      <c r="D24" s="22"/>
      <c r="E24" s="23"/>
      <c r="F24" s="22"/>
      <c r="G24" s="24"/>
      <c r="H24" s="24"/>
      <c r="I24" s="23"/>
      <c r="J24" s="25"/>
      <c r="K24" s="22">
        <f t="shared" si="0"/>
        <v>0</v>
      </c>
      <c r="L24" s="23">
        <f t="shared" si="1"/>
        <v>-672.43000000000006</v>
      </c>
    </row>
    <row r="25" spans="1:12" x14ac:dyDescent="0.25">
      <c r="A25" s="4">
        <v>43970</v>
      </c>
      <c r="B25" s="22"/>
      <c r="C25" s="23"/>
      <c r="D25" s="22"/>
      <c r="E25" s="23"/>
      <c r="F25" s="22"/>
      <c r="G25" s="24"/>
      <c r="H25" s="24"/>
      <c r="I25" s="23"/>
      <c r="J25" s="25"/>
      <c r="K25" s="22">
        <f t="shared" si="0"/>
        <v>0</v>
      </c>
      <c r="L25" s="23">
        <f t="shared" si="1"/>
        <v>-672.43000000000006</v>
      </c>
    </row>
    <row r="26" spans="1:12" x14ac:dyDescent="0.25">
      <c r="A26" s="4">
        <v>43971</v>
      </c>
      <c r="B26" s="22"/>
      <c r="C26" s="23"/>
      <c r="D26" s="22"/>
      <c r="E26" s="23"/>
      <c r="F26" s="22"/>
      <c r="G26" s="24"/>
      <c r="H26" s="24"/>
      <c r="I26" s="23"/>
      <c r="J26" s="25"/>
      <c r="K26" s="22">
        <f t="shared" si="0"/>
        <v>0</v>
      </c>
      <c r="L26" s="23">
        <f t="shared" si="1"/>
        <v>-672.43000000000006</v>
      </c>
    </row>
    <row r="27" spans="1:12" x14ac:dyDescent="0.25">
      <c r="A27" s="4">
        <v>43972</v>
      </c>
      <c r="B27" s="22"/>
      <c r="C27" s="23"/>
      <c r="D27" s="22"/>
      <c r="E27" s="23"/>
      <c r="F27" s="22"/>
      <c r="G27" s="24"/>
      <c r="H27" s="24"/>
      <c r="I27" s="23"/>
      <c r="J27" s="25"/>
      <c r="K27" s="22">
        <f t="shared" si="0"/>
        <v>0</v>
      </c>
      <c r="L27" s="23">
        <f t="shared" si="1"/>
        <v>-672.43000000000006</v>
      </c>
    </row>
    <row r="28" spans="1:12" x14ac:dyDescent="0.25">
      <c r="A28" s="4">
        <v>43973</v>
      </c>
      <c r="B28" s="22"/>
      <c r="C28" s="23"/>
      <c r="D28" s="22"/>
      <c r="E28" s="23"/>
      <c r="F28" s="22"/>
      <c r="G28" s="24"/>
      <c r="H28" s="24"/>
      <c r="I28" s="23"/>
      <c r="J28" s="25"/>
      <c r="K28" s="22">
        <f t="shared" si="0"/>
        <v>0</v>
      </c>
      <c r="L28" s="23">
        <f t="shared" si="1"/>
        <v>-672.43000000000006</v>
      </c>
    </row>
    <row r="29" spans="1:12" x14ac:dyDescent="0.25">
      <c r="A29" s="4">
        <v>43974</v>
      </c>
      <c r="B29" s="22"/>
      <c r="C29" s="23"/>
      <c r="D29" s="22"/>
      <c r="E29" s="23"/>
      <c r="F29" s="22"/>
      <c r="G29" s="24"/>
      <c r="H29" s="24"/>
      <c r="I29" s="23"/>
      <c r="J29" s="25"/>
      <c r="K29" s="22">
        <f t="shared" si="0"/>
        <v>0</v>
      </c>
      <c r="L29" s="23">
        <f t="shared" si="1"/>
        <v>-672.43000000000006</v>
      </c>
    </row>
    <row r="30" spans="1:12" x14ac:dyDescent="0.25">
      <c r="A30" s="4">
        <v>43975</v>
      </c>
      <c r="B30" s="22"/>
      <c r="C30" s="23"/>
      <c r="D30" s="22"/>
      <c r="E30" s="23"/>
      <c r="F30" s="22"/>
      <c r="G30" s="24"/>
      <c r="H30" s="24"/>
      <c r="I30" s="23"/>
      <c r="J30" s="25"/>
      <c r="K30" s="22">
        <f t="shared" si="0"/>
        <v>0</v>
      </c>
      <c r="L30" s="23">
        <f t="shared" si="1"/>
        <v>-672.43000000000006</v>
      </c>
    </row>
    <row r="31" spans="1:12" x14ac:dyDescent="0.25">
      <c r="A31" s="4">
        <v>43976</v>
      </c>
      <c r="B31" s="22"/>
      <c r="C31" s="23"/>
      <c r="D31" s="22"/>
      <c r="E31" s="23"/>
      <c r="F31" s="22"/>
      <c r="G31" s="24"/>
      <c r="H31" s="24"/>
      <c r="I31" s="23"/>
      <c r="J31" s="25"/>
      <c r="K31" s="22">
        <f t="shared" si="0"/>
        <v>0</v>
      </c>
      <c r="L31" s="23">
        <f t="shared" si="1"/>
        <v>-672.43000000000006</v>
      </c>
    </row>
    <row r="32" spans="1:12" x14ac:dyDescent="0.25">
      <c r="A32" s="4">
        <v>43977</v>
      </c>
      <c r="B32" s="22"/>
      <c r="C32" s="23"/>
      <c r="D32" s="22"/>
      <c r="E32" s="23"/>
      <c r="F32" s="22"/>
      <c r="G32" s="24"/>
      <c r="H32" s="24"/>
      <c r="I32" s="23"/>
      <c r="J32" s="25"/>
      <c r="K32" s="22">
        <f t="shared" si="0"/>
        <v>0</v>
      </c>
      <c r="L32" s="23">
        <f t="shared" si="1"/>
        <v>-672.43000000000006</v>
      </c>
    </row>
    <row r="33" spans="1:12" x14ac:dyDescent="0.25">
      <c r="A33" s="4">
        <v>43978</v>
      </c>
      <c r="B33" s="22"/>
      <c r="C33" s="23"/>
      <c r="D33" s="22"/>
      <c r="E33" s="23"/>
      <c r="F33" s="22"/>
      <c r="G33" s="24"/>
      <c r="H33" s="24"/>
      <c r="I33" s="23"/>
      <c r="J33" s="25"/>
      <c r="K33" s="22">
        <f t="shared" si="0"/>
        <v>0</v>
      </c>
      <c r="L33" s="23">
        <f t="shared" si="1"/>
        <v>-672.43000000000006</v>
      </c>
    </row>
    <row r="34" spans="1:12" x14ac:dyDescent="0.25">
      <c r="A34" s="4">
        <v>43979</v>
      </c>
      <c r="B34" s="22"/>
      <c r="C34" s="23"/>
      <c r="D34" s="22"/>
      <c r="E34" s="23"/>
      <c r="F34" s="22"/>
      <c r="G34" s="24"/>
      <c r="H34" s="24"/>
      <c r="I34" s="23"/>
      <c r="J34" s="25"/>
      <c r="K34" s="22">
        <f t="shared" si="0"/>
        <v>0</v>
      </c>
      <c r="L34" s="23">
        <f t="shared" si="1"/>
        <v>-672.43000000000006</v>
      </c>
    </row>
    <row r="35" spans="1:12" x14ac:dyDescent="0.25">
      <c r="A35" s="4">
        <v>43980</v>
      </c>
      <c r="B35" s="22"/>
      <c r="C35" s="23"/>
      <c r="D35" s="22"/>
      <c r="E35" s="23"/>
      <c r="F35" s="22"/>
      <c r="G35" s="24"/>
      <c r="H35" s="24"/>
      <c r="I35" s="23"/>
      <c r="J35" s="25"/>
      <c r="K35" s="22">
        <f t="shared" si="0"/>
        <v>0</v>
      </c>
      <c r="L35" s="23">
        <f t="shared" si="1"/>
        <v>-672.43000000000006</v>
      </c>
    </row>
    <row r="36" spans="1:12" x14ac:dyDescent="0.25">
      <c r="A36" s="4">
        <v>43981</v>
      </c>
      <c r="B36" s="22"/>
      <c r="C36" s="23"/>
      <c r="D36" s="22"/>
      <c r="E36" s="23"/>
      <c r="F36" s="22"/>
      <c r="G36" s="24"/>
      <c r="H36" s="24"/>
      <c r="I36" s="23"/>
      <c r="J36" s="25"/>
      <c r="K36" s="22">
        <f t="shared" si="0"/>
        <v>0</v>
      </c>
      <c r="L36" s="23">
        <f t="shared" si="1"/>
        <v>-672.43000000000006</v>
      </c>
    </row>
    <row r="37" spans="1:12" x14ac:dyDescent="0.25">
      <c r="A37" s="4">
        <v>43982</v>
      </c>
      <c r="B37" s="22"/>
      <c r="C37" s="23"/>
      <c r="D37" s="22"/>
      <c r="E37" s="23"/>
      <c r="F37" s="22"/>
      <c r="G37" s="24"/>
      <c r="H37" s="24"/>
      <c r="I37" s="23"/>
      <c r="J37" s="25"/>
      <c r="K37" s="22">
        <f t="shared" si="0"/>
        <v>0</v>
      </c>
      <c r="L37" s="23">
        <f t="shared" si="1"/>
        <v>-672.43000000000006</v>
      </c>
    </row>
    <row r="38" spans="1:12" ht="15.75" thickBot="1" x14ac:dyDescent="0.3">
      <c r="A38" s="31" t="s">
        <v>14</v>
      </c>
      <c r="B38" s="26">
        <f t="shared" ref="B38:J38" si="2">SUM(B7:B37)</f>
        <v>918</v>
      </c>
      <c r="C38" s="27">
        <f t="shared" si="2"/>
        <v>125</v>
      </c>
      <c r="D38" s="26">
        <f t="shared" si="2"/>
        <v>405</v>
      </c>
      <c r="E38" s="27">
        <f t="shared" si="2"/>
        <v>1760</v>
      </c>
      <c r="F38" s="26">
        <f t="shared" si="2"/>
        <v>45.76</v>
      </c>
      <c r="G38" s="28">
        <f t="shared" si="2"/>
        <v>36</v>
      </c>
      <c r="H38" s="28">
        <f t="shared" si="2"/>
        <v>23</v>
      </c>
      <c r="I38" s="27">
        <f t="shared" si="2"/>
        <v>0</v>
      </c>
      <c r="J38" s="29">
        <f t="shared" si="2"/>
        <v>5.67</v>
      </c>
      <c r="K38" s="30"/>
      <c r="L38" s="27"/>
    </row>
    <row r="39" spans="1:12" x14ac:dyDescent="0.25">
      <c r="B39" s="1"/>
      <c r="C39" s="1"/>
      <c r="D39" s="1"/>
      <c r="E39" s="1"/>
      <c r="F39" s="1"/>
      <c r="G39" s="1"/>
      <c r="H39" s="1"/>
      <c r="I39" s="1"/>
      <c r="J39" s="1"/>
    </row>
    <row r="40" spans="1:12" ht="15.75" thickBot="1" x14ac:dyDescent="0.3">
      <c r="B40" s="1"/>
      <c r="C40" s="1"/>
      <c r="D40" s="1"/>
      <c r="E40" s="1"/>
      <c r="F40" s="1"/>
      <c r="G40" s="1"/>
      <c r="H40" s="1"/>
      <c r="I40" s="1"/>
      <c r="J40" s="1"/>
    </row>
    <row r="41" spans="1:12" ht="16.5" thickBot="1" x14ac:dyDescent="0.3">
      <c r="A41" s="68" t="s">
        <v>19</v>
      </c>
      <c r="B41" s="69"/>
      <c r="C41" s="69"/>
      <c r="D41" s="69"/>
      <c r="E41" s="69"/>
      <c r="F41" s="69"/>
      <c r="G41" s="70"/>
      <c r="H41" s="32"/>
      <c r="I41" s="32"/>
      <c r="J41" s="32"/>
      <c r="K41" s="32"/>
      <c r="L41" s="32"/>
    </row>
    <row r="42" spans="1:12" x14ac:dyDescent="0.25">
      <c r="A42" s="71" t="s">
        <v>11</v>
      </c>
      <c r="B42" s="72"/>
      <c r="C42" s="72"/>
      <c r="D42" s="72"/>
      <c r="E42" s="72"/>
      <c r="F42" s="72"/>
      <c r="G42" s="33">
        <f>B38-C38</f>
        <v>793</v>
      </c>
      <c r="H42" s="3"/>
      <c r="I42" s="3"/>
      <c r="J42" s="3"/>
      <c r="K42" s="3"/>
      <c r="L42" s="3"/>
    </row>
    <row r="43" spans="1:12" x14ac:dyDescent="0.25">
      <c r="A43" s="73" t="s">
        <v>12</v>
      </c>
      <c r="B43" s="74"/>
      <c r="C43" s="74"/>
      <c r="D43" s="74"/>
      <c r="E43" s="74"/>
      <c r="F43" s="74"/>
      <c r="G43" s="34">
        <f>D38-E38</f>
        <v>-1355</v>
      </c>
      <c r="H43" s="3"/>
      <c r="I43" s="3"/>
      <c r="J43" s="3"/>
      <c r="K43" s="3"/>
      <c r="L43" s="3"/>
    </row>
    <row r="44" spans="1:12" x14ac:dyDescent="0.25">
      <c r="A44" s="73" t="s">
        <v>7</v>
      </c>
      <c r="B44" s="74"/>
      <c r="C44" s="74"/>
      <c r="D44" s="74"/>
      <c r="E44" s="74"/>
      <c r="F44" s="74"/>
      <c r="G44" s="34">
        <f>J38</f>
        <v>5.67</v>
      </c>
      <c r="H44" s="3"/>
      <c r="I44" s="3"/>
      <c r="J44" s="3"/>
      <c r="K44" s="3"/>
      <c r="L44" s="3"/>
    </row>
    <row r="45" spans="1:12" ht="15.75" thickBot="1" x14ac:dyDescent="0.3">
      <c r="A45" s="75" t="s">
        <v>18</v>
      </c>
      <c r="B45" s="76"/>
      <c r="C45" s="76"/>
      <c r="D45" s="76"/>
      <c r="E45" s="76"/>
      <c r="F45" s="76"/>
      <c r="G45" s="35">
        <f>F38+G38+H38+I38</f>
        <v>104.75999999999999</v>
      </c>
      <c r="H45" s="3"/>
      <c r="I45" s="3"/>
      <c r="J45" s="3"/>
      <c r="K45" s="3"/>
      <c r="L45" s="3"/>
    </row>
  </sheetData>
  <mergeCells count="12">
    <mergeCell ref="A41:G41"/>
    <mergeCell ref="A42:F42"/>
    <mergeCell ref="A43:F43"/>
    <mergeCell ref="A44:F44"/>
    <mergeCell ref="A45:F45"/>
    <mergeCell ref="A1:L3"/>
    <mergeCell ref="A4:L4"/>
    <mergeCell ref="A5:A6"/>
    <mergeCell ref="B5:C5"/>
    <mergeCell ref="D5:E5"/>
    <mergeCell ref="F5:I5"/>
    <mergeCell ref="K5:L5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8A1DF-25C0-4310-8773-1BABB77B7BA4}">
  <dimension ref="A1:L45"/>
  <sheetViews>
    <sheetView workbookViewId="0">
      <selection activeCell="A4" sqref="A4:L4"/>
    </sheetView>
  </sheetViews>
  <sheetFormatPr defaultRowHeight="15" x14ac:dyDescent="0.25"/>
  <cols>
    <col min="1" max="1" width="8.28515625" customWidth="1"/>
    <col min="2" max="5" width="11.42578125" customWidth="1"/>
    <col min="6" max="6" width="11.85546875" customWidth="1"/>
    <col min="7" max="7" width="16.140625" customWidth="1"/>
    <col min="8" max="8" width="14.7109375" customWidth="1"/>
    <col min="9" max="9" width="11.85546875" customWidth="1"/>
    <col min="10" max="10" width="11.42578125" customWidth="1"/>
    <col min="11" max="12" width="13.7109375" customWidth="1"/>
  </cols>
  <sheetData>
    <row r="1" spans="1:12" x14ac:dyDescent="0.25">
      <c r="A1" s="77" t="s">
        <v>9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9"/>
    </row>
    <row r="2" spans="1:12" x14ac:dyDescent="0.25">
      <c r="A2" s="80"/>
      <c r="B2" s="81"/>
      <c r="C2" s="81"/>
      <c r="D2" s="81"/>
      <c r="E2" s="81"/>
      <c r="F2" s="81"/>
      <c r="G2" s="81"/>
      <c r="H2" s="81"/>
      <c r="I2" s="81"/>
      <c r="J2" s="81"/>
      <c r="K2" s="81"/>
      <c r="L2" s="82"/>
    </row>
    <row r="3" spans="1:12" x14ac:dyDescent="0.25">
      <c r="A3" s="80"/>
      <c r="B3" s="81"/>
      <c r="C3" s="81"/>
      <c r="D3" s="81"/>
      <c r="E3" s="81"/>
      <c r="F3" s="81"/>
      <c r="G3" s="81"/>
      <c r="H3" s="81"/>
      <c r="I3" s="81"/>
      <c r="J3" s="81"/>
      <c r="K3" s="81"/>
      <c r="L3" s="82"/>
    </row>
    <row r="4" spans="1:12" ht="19.5" thickBot="1" x14ac:dyDescent="0.35">
      <c r="A4" s="83" t="s">
        <v>47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5"/>
    </row>
    <row r="5" spans="1:12" x14ac:dyDescent="0.25">
      <c r="A5" s="86" t="s">
        <v>5</v>
      </c>
      <c r="B5" s="88" t="s">
        <v>11</v>
      </c>
      <c r="C5" s="89"/>
      <c r="D5" s="88" t="s">
        <v>12</v>
      </c>
      <c r="E5" s="89"/>
      <c r="F5" s="88" t="s">
        <v>3</v>
      </c>
      <c r="G5" s="90"/>
      <c r="H5" s="90"/>
      <c r="I5" s="89"/>
      <c r="J5" s="8" t="s">
        <v>7</v>
      </c>
      <c r="K5" s="91" t="s">
        <v>4</v>
      </c>
      <c r="L5" s="92"/>
    </row>
    <row r="6" spans="1:12" ht="15.75" thickBot="1" x14ac:dyDescent="0.3">
      <c r="A6" s="87"/>
      <c r="B6" s="9" t="s">
        <v>0</v>
      </c>
      <c r="C6" s="13" t="s">
        <v>13</v>
      </c>
      <c r="D6" s="14" t="s">
        <v>0</v>
      </c>
      <c r="E6" s="13" t="s">
        <v>13</v>
      </c>
      <c r="F6" s="12" t="s">
        <v>15</v>
      </c>
      <c r="G6" s="10" t="s">
        <v>16</v>
      </c>
      <c r="H6" s="15" t="s">
        <v>17</v>
      </c>
      <c r="I6" s="13" t="s">
        <v>6</v>
      </c>
      <c r="J6" s="17">
        <v>0.01</v>
      </c>
      <c r="K6" s="16" t="s">
        <v>1</v>
      </c>
      <c r="L6" s="11" t="s">
        <v>2</v>
      </c>
    </row>
    <row r="7" spans="1:12" x14ac:dyDescent="0.25">
      <c r="A7" s="4">
        <v>43983</v>
      </c>
      <c r="B7" s="18">
        <v>900</v>
      </c>
      <c r="C7" s="19"/>
      <c r="D7" s="18"/>
      <c r="E7" s="19"/>
      <c r="F7" s="18"/>
      <c r="G7" s="20"/>
      <c r="H7" s="20"/>
      <c r="I7" s="19"/>
      <c r="J7" s="21">
        <v>8</v>
      </c>
      <c r="K7" s="18">
        <f>B7+D7-C7-E7-F7-G7-H7-I7-J7</f>
        <v>892</v>
      </c>
      <c r="L7" s="19">
        <f>K7</f>
        <v>892</v>
      </c>
    </row>
    <row r="8" spans="1:12" x14ac:dyDescent="0.25">
      <c r="A8" s="4">
        <v>43984</v>
      </c>
      <c r="B8" s="22"/>
      <c r="C8" s="23">
        <v>250</v>
      </c>
      <c r="D8" s="22"/>
      <c r="E8" s="23"/>
      <c r="F8" s="22">
        <v>1</v>
      </c>
      <c r="G8" s="24">
        <v>3</v>
      </c>
      <c r="H8" s="24">
        <v>1</v>
      </c>
      <c r="I8" s="23"/>
      <c r="J8" s="25"/>
      <c r="K8" s="22">
        <f t="shared" ref="K8:K37" si="0">B8+D8-C8-E8-F8-G8-H8-I8-J8</f>
        <v>-255</v>
      </c>
      <c r="L8" s="23">
        <f>K8+L7</f>
        <v>637</v>
      </c>
    </row>
    <row r="9" spans="1:12" x14ac:dyDescent="0.25">
      <c r="A9" s="4">
        <v>43985</v>
      </c>
      <c r="B9" s="22"/>
      <c r="C9" s="23"/>
      <c r="D9" s="22"/>
      <c r="E9" s="23"/>
      <c r="F9" s="22"/>
      <c r="G9" s="24"/>
      <c r="H9" s="24"/>
      <c r="I9" s="23"/>
      <c r="J9" s="25"/>
      <c r="K9" s="22">
        <f t="shared" si="0"/>
        <v>0</v>
      </c>
      <c r="L9" s="23">
        <f t="shared" ref="L9:L37" si="1">K9+L8</f>
        <v>637</v>
      </c>
    </row>
    <row r="10" spans="1:12" x14ac:dyDescent="0.25">
      <c r="A10" s="4">
        <v>43986</v>
      </c>
      <c r="B10" s="22">
        <v>700</v>
      </c>
      <c r="C10" s="23"/>
      <c r="D10" s="22">
        <v>428</v>
      </c>
      <c r="E10" s="23"/>
      <c r="F10" s="22">
        <v>12</v>
      </c>
      <c r="G10" s="24">
        <v>15</v>
      </c>
      <c r="H10" s="24">
        <v>9</v>
      </c>
      <c r="I10" s="23"/>
      <c r="J10" s="25">
        <v>11</v>
      </c>
      <c r="K10" s="22">
        <f t="shared" si="0"/>
        <v>1081</v>
      </c>
      <c r="L10" s="23">
        <f t="shared" si="1"/>
        <v>1718</v>
      </c>
    </row>
    <row r="11" spans="1:12" x14ac:dyDescent="0.25">
      <c r="A11" s="4">
        <v>43987</v>
      </c>
      <c r="B11" s="22"/>
      <c r="C11" s="23">
        <v>200</v>
      </c>
      <c r="D11" s="22">
        <v>564</v>
      </c>
      <c r="E11" s="23"/>
      <c r="F11" s="22">
        <v>7</v>
      </c>
      <c r="G11" s="24">
        <v>19</v>
      </c>
      <c r="H11" s="24">
        <v>2</v>
      </c>
      <c r="I11" s="23"/>
      <c r="J11" s="25">
        <v>3.8</v>
      </c>
      <c r="K11" s="22">
        <f t="shared" si="0"/>
        <v>332.2</v>
      </c>
      <c r="L11" s="23">
        <f t="shared" si="1"/>
        <v>2050.1999999999998</v>
      </c>
    </row>
    <row r="12" spans="1:12" x14ac:dyDescent="0.25">
      <c r="A12" s="4">
        <v>43988</v>
      </c>
      <c r="B12" s="22">
        <v>1254</v>
      </c>
      <c r="C12" s="23"/>
      <c r="D12" s="22"/>
      <c r="E12" s="23">
        <v>623</v>
      </c>
      <c r="F12" s="22">
        <v>12</v>
      </c>
      <c r="G12" s="24">
        <v>8</v>
      </c>
      <c r="H12" s="24">
        <v>2</v>
      </c>
      <c r="I12" s="23"/>
      <c r="J12" s="25"/>
      <c r="K12" s="22">
        <f t="shared" si="0"/>
        <v>609</v>
      </c>
      <c r="L12" s="23">
        <f t="shared" si="1"/>
        <v>2659.2</v>
      </c>
    </row>
    <row r="13" spans="1:12" x14ac:dyDescent="0.25">
      <c r="A13" s="4">
        <v>43989</v>
      </c>
      <c r="B13" s="22">
        <v>798</v>
      </c>
      <c r="C13" s="23"/>
      <c r="D13" s="22">
        <v>489</v>
      </c>
      <c r="E13" s="23"/>
      <c r="F13" s="22">
        <v>7</v>
      </c>
      <c r="G13" s="24">
        <v>9</v>
      </c>
      <c r="H13" s="24">
        <v>3</v>
      </c>
      <c r="I13" s="23"/>
      <c r="J13" s="25">
        <v>12</v>
      </c>
      <c r="K13" s="22">
        <f t="shared" si="0"/>
        <v>1256</v>
      </c>
      <c r="L13" s="23">
        <f t="shared" si="1"/>
        <v>3915.2</v>
      </c>
    </row>
    <row r="14" spans="1:12" x14ac:dyDescent="0.25">
      <c r="A14" s="4">
        <v>43990</v>
      </c>
      <c r="B14" s="22"/>
      <c r="C14" s="23"/>
      <c r="D14" s="22"/>
      <c r="E14" s="23"/>
      <c r="F14" s="22"/>
      <c r="G14" s="24"/>
      <c r="H14" s="24"/>
      <c r="I14" s="23"/>
      <c r="J14" s="25"/>
      <c r="K14" s="22">
        <f t="shared" si="0"/>
        <v>0</v>
      </c>
      <c r="L14" s="23">
        <f t="shared" si="1"/>
        <v>3915.2</v>
      </c>
    </row>
    <row r="15" spans="1:12" x14ac:dyDescent="0.25">
      <c r="A15" s="4">
        <v>43991</v>
      </c>
      <c r="B15" s="22"/>
      <c r="C15" s="23"/>
      <c r="D15" s="22"/>
      <c r="E15" s="23"/>
      <c r="F15" s="22"/>
      <c r="G15" s="24"/>
      <c r="H15" s="24"/>
      <c r="I15" s="23"/>
      <c r="J15" s="25"/>
      <c r="K15" s="22">
        <f t="shared" si="0"/>
        <v>0</v>
      </c>
      <c r="L15" s="23">
        <f t="shared" si="1"/>
        <v>3915.2</v>
      </c>
    </row>
    <row r="16" spans="1:12" x14ac:dyDescent="0.25">
      <c r="A16" s="4">
        <v>43992</v>
      </c>
      <c r="B16" s="22"/>
      <c r="C16" s="23"/>
      <c r="D16" s="22"/>
      <c r="E16" s="23"/>
      <c r="F16" s="22"/>
      <c r="G16" s="24"/>
      <c r="H16" s="24"/>
      <c r="I16" s="23"/>
      <c r="J16" s="25"/>
      <c r="K16" s="22">
        <f t="shared" si="0"/>
        <v>0</v>
      </c>
      <c r="L16" s="23">
        <f t="shared" si="1"/>
        <v>3915.2</v>
      </c>
    </row>
    <row r="17" spans="1:12" x14ac:dyDescent="0.25">
      <c r="A17" s="4">
        <v>43993</v>
      </c>
      <c r="B17" s="22"/>
      <c r="C17" s="23"/>
      <c r="D17" s="22"/>
      <c r="E17" s="23"/>
      <c r="F17" s="22"/>
      <c r="G17" s="24"/>
      <c r="H17" s="24"/>
      <c r="I17" s="23"/>
      <c r="J17" s="25"/>
      <c r="K17" s="22">
        <f t="shared" si="0"/>
        <v>0</v>
      </c>
      <c r="L17" s="23">
        <f t="shared" si="1"/>
        <v>3915.2</v>
      </c>
    </row>
    <row r="18" spans="1:12" x14ac:dyDescent="0.25">
      <c r="A18" s="4">
        <v>43994</v>
      </c>
      <c r="B18" s="22"/>
      <c r="C18" s="23"/>
      <c r="D18" s="22"/>
      <c r="E18" s="23"/>
      <c r="F18" s="22"/>
      <c r="G18" s="24"/>
      <c r="H18" s="24"/>
      <c r="I18" s="23"/>
      <c r="J18" s="25"/>
      <c r="K18" s="22">
        <f t="shared" si="0"/>
        <v>0</v>
      </c>
      <c r="L18" s="23">
        <f t="shared" si="1"/>
        <v>3915.2</v>
      </c>
    </row>
    <row r="19" spans="1:12" x14ac:dyDescent="0.25">
      <c r="A19" s="4">
        <v>43995</v>
      </c>
      <c r="B19" s="22"/>
      <c r="C19" s="23"/>
      <c r="D19" s="22"/>
      <c r="E19" s="23"/>
      <c r="F19" s="22"/>
      <c r="G19" s="24"/>
      <c r="H19" s="24"/>
      <c r="I19" s="23"/>
      <c r="J19" s="25"/>
      <c r="K19" s="22">
        <f t="shared" si="0"/>
        <v>0</v>
      </c>
      <c r="L19" s="23">
        <f t="shared" si="1"/>
        <v>3915.2</v>
      </c>
    </row>
    <row r="20" spans="1:12" x14ac:dyDescent="0.25">
      <c r="A20" s="4">
        <v>43996</v>
      </c>
      <c r="B20" s="22"/>
      <c r="C20" s="23"/>
      <c r="D20" s="22"/>
      <c r="E20" s="23"/>
      <c r="F20" s="22"/>
      <c r="G20" s="24"/>
      <c r="H20" s="24"/>
      <c r="I20" s="23"/>
      <c r="J20" s="25"/>
      <c r="K20" s="22">
        <f t="shared" si="0"/>
        <v>0</v>
      </c>
      <c r="L20" s="23">
        <f t="shared" si="1"/>
        <v>3915.2</v>
      </c>
    </row>
    <row r="21" spans="1:12" x14ac:dyDescent="0.25">
      <c r="A21" s="4">
        <v>43997</v>
      </c>
      <c r="B21" s="22"/>
      <c r="C21" s="23"/>
      <c r="D21" s="22"/>
      <c r="E21" s="23"/>
      <c r="F21" s="22"/>
      <c r="G21" s="24"/>
      <c r="H21" s="24"/>
      <c r="I21" s="23"/>
      <c r="J21" s="25"/>
      <c r="K21" s="22">
        <f t="shared" si="0"/>
        <v>0</v>
      </c>
      <c r="L21" s="23">
        <f t="shared" si="1"/>
        <v>3915.2</v>
      </c>
    </row>
    <row r="22" spans="1:12" x14ac:dyDescent="0.25">
      <c r="A22" s="4">
        <v>43998</v>
      </c>
      <c r="B22" s="22"/>
      <c r="C22" s="23"/>
      <c r="D22" s="22"/>
      <c r="E22" s="23"/>
      <c r="F22" s="22"/>
      <c r="G22" s="24"/>
      <c r="H22" s="24"/>
      <c r="I22" s="23"/>
      <c r="J22" s="25"/>
      <c r="K22" s="22">
        <f t="shared" si="0"/>
        <v>0</v>
      </c>
      <c r="L22" s="23">
        <f t="shared" si="1"/>
        <v>3915.2</v>
      </c>
    </row>
    <row r="23" spans="1:12" x14ac:dyDescent="0.25">
      <c r="A23" s="4">
        <v>43999</v>
      </c>
      <c r="B23" s="22"/>
      <c r="C23" s="23"/>
      <c r="D23" s="22"/>
      <c r="E23" s="23"/>
      <c r="F23" s="22"/>
      <c r="G23" s="24"/>
      <c r="H23" s="24"/>
      <c r="I23" s="23"/>
      <c r="J23" s="25"/>
      <c r="K23" s="22">
        <f t="shared" si="0"/>
        <v>0</v>
      </c>
      <c r="L23" s="23">
        <f t="shared" si="1"/>
        <v>3915.2</v>
      </c>
    </row>
    <row r="24" spans="1:12" x14ac:dyDescent="0.25">
      <c r="A24" s="4">
        <v>44000</v>
      </c>
      <c r="B24" s="22"/>
      <c r="C24" s="23"/>
      <c r="D24" s="22"/>
      <c r="E24" s="23"/>
      <c r="F24" s="22"/>
      <c r="G24" s="24"/>
      <c r="H24" s="24"/>
      <c r="I24" s="23"/>
      <c r="J24" s="25"/>
      <c r="K24" s="22">
        <f t="shared" si="0"/>
        <v>0</v>
      </c>
      <c r="L24" s="23">
        <f t="shared" si="1"/>
        <v>3915.2</v>
      </c>
    </row>
    <row r="25" spans="1:12" x14ac:dyDescent="0.25">
      <c r="A25" s="4">
        <v>44001</v>
      </c>
      <c r="B25" s="22"/>
      <c r="C25" s="23"/>
      <c r="D25" s="22"/>
      <c r="E25" s="23"/>
      <c r="F25" s="22"/>
      <c r="G25" s="24"/>
      <c r="H25" s="24"/>
      <c r="I25" s="23"/>
      <c r="J25" s="25"/>
      <c r="K25" s="22">
        <f t="shared" si="0"/>
        <v>0</v>
      </c>
      <c r="L25" s="23">
        <f t="shared" si="1"/>
        <v>3915.2</v>
      </c>
    </row>
    <row r="26" spans="1:12" x14ac:dyDescent="0.25">
      <c r="A26" s="4">
        <v>44002</v>
      </c>
      <c r="B26" s="22"/>
      <c r="C26" s="23"/>
      <c r="D26" s="22"/>
      <c r="E26" s="23"/>
      <c r="F26" s="22"/>
      <c r="G26" s="24"/>
      <c r="H26" s="24"/>
      <c r="I26" s="23"/>
      <c r="J26" s="25"/>
      <c r="K26" s="22">
        <f t="shared" si="0"/>
        <v>0</v>
      </c>
      <c r="L26" s="23">
        <f t="shared" si="1"/>
        <v>3915.2</v>
      </c>
    </row>
    <row r="27" spans="1:12" x14ac:dyDescent="0.25">
      <c r="A27" s="4">
        <v>44003</v>
      </c>
      <c r="B27" s="22"/>
      <c r="C27" s="23"/>
      <c r="D27" s="22"/>
      <c r="E27" s="23"/>
      <c r="F27" s="22"/>
      <c r="G27" s="24"/>
      <c r="H27" s="24"/>
      <c r="I27" s="23"/>
      <c r="J27" s="25"/>
      <c r="K27" s="22">
        <f t="shared" si="0"/>
        <v>0</v>
      </c>
      <c r="L27" s="23">
        <f t="shared" si="1"/>
        <v>3915.2</v>
      </c>
    </row>
    <row r="28" spans="1:12" x14ac:dyDescent="0.25">
      <c r="A28" s="4">
        <v>44004</v>
      </c>
      <c r="B28" s="22"/>
      <c r="C28" s="23"/>
      <c r="D28" s="22"/>
      <c r="E28" s="23"/>
      <c r="F28" s="22"/>
      <c r="G28" s="24"/>
      <c r="H28" s="24"/>
      <c r="I28" s="23"/>
      <c r="J28" s="25"/>
      <c r="K28" s="22">
        <f t="shared" si="0"/>
        <v>0</v>
      </c>
      <c r="L28" s="23">
        <f t="shared" si="1"/>
        <v>3915.2</v>
      </c>
    </row>
    <row r="29" spans="1:12" x14ac:dyDescent="0.25">
      <c r="A29" s="4">
        <v>44005</v>
      </c>
      <c r="B29" s="22"/>
      <c r="C29" s="23"/>
      <c r="D29" s="22"/>
      <c r="E29" s="23"/>
      <c r="F29" s="22"/>
      <c r="G29" s="24"/>
      <c r="H29" s="24"/>
      <c r="I29" s="23"/>
      <c r="J29" s="25"/>
      <c r="K29" s="22">
        <f t="shared" si="0"/>
        <v>0</v>
      </c>
      <c r="L29" s="23">
        <f t="shared" si="1"/>
        <v>3915.2</v>
      </c>
    </row>
    <row r="30" spans="1:12" x14ac:dyDescent="0.25">
      <c r="A30" s="4">
        <v>44006</v>
      </c>
      <c r="B30" s="22"/>
      <c r="C30" s="23"/>
      <c r="D30" s="22"/>
      <c r="E30" s="23"/>
      <c r="F30" s="22"/>
      <c r="G30" s="24"/>
      <c r="H30" s="24"/>
      <c r="I30" s="23"/>
      <c r="J30" s="25"/>
      <c r="K30" s="22">
        <f t="shared" si="0"/>
        <v>0</v>
      </c>
      <c r="L30" s="23">
        <f t="shared" si="1"/>
        <v>3915.2</v>
      </c>
    </row>
    <row r="31" spans="1:12" x14ac:dyDescent="0.25">
      <c r="A31" s="4">
        <v>44007</v>
      </c>
      <c r="B31" s="22"/>
      <c r="C31" s="23"/>
      <c r="D31" s="22"/>
      <c r="E31" s="23"/>
      <c r="F31" s="22"/>
      <c r="G31" s="24"/>
      <c r="H31" s="24"/>
      <c r="I31" s="23"/>
      <c r="J31" s="25"/>
      <c r="K31" s="22">
        <f t="shared" si="0"/>
        <v>0</v>
      </c>
      <c r="L31" s="23">
        <f t="shared" si="1"/>
        <v>3915.2</v>
      </c>
    </row>
    <row r="32" spans="1:12" x14ac:dyDescent="0.25">
      <c r="A32" s="4">
        <v>44008</v>
      </c>
      <c r="B32" s="22"/>
      <c r="C32" s="23"/>
      <c r="D32" s="22"/>
      <c r="E32" s="23"/>
      <c r="F32" s="22"/>
      <c r="G32" s="24"/>
      <c r="H32" s="24"/>
      <c r="I32" s="23"/>
      <c r="J32" s="25"/>
      <c r="K32" s="22">
        <f t="shared" si="0"/>
        <v>0</v>
      </c>
      <c r="L32" s="23">
        <f t="shared" si="1"/>
        <v>3915.2</v>
      </c>
    </row>
    <row r="33" spans="1:12" x14ac:dyDescent="0.25">
      <c r="A33" s="4">
        <v>44009</v>
      </c>
      <c r="B33" s="22"/>
      <c r="C33" s="23"/>
      <c r="D33" s="22"/>
      <c r="E33" s="23"/>
      <c r="F33" s="22"/>
      <c r="G33" s="24"/>
      <c r="H33" s="24"/>
      <c r="I33" s="23"/>
      <c r="J33" s="25"/>
      <c r="K33" s="22">
        <f t="shared" si="0"/>
        <v>0</v>
      </c>
      <c r="L33" s="23">
        <f t="shared" si="1"/>
        <v>3915.2</v>
      </c>
    </row>
    <row r="34" spans="1:12" x14ac:dyDescent="0.25">
      <c r="A34" s="4">
        <v>44010</v>
      </c>
      <c r="B34" s="22"/>
      <c r="C34" s="23"/>
      <c r="D34" s="22"/>
      <c r="E34" s="23"/>
      <c r="F34" s="22"/>
      <c r="G34" s="24"/>
      <c r="H34" s="24"/>
      <c r="I34" s="23"/>
      <c r="J34" s="25"/>
      <c r="K34" s="22">
        <f t="shared" si="0"/>
        <v>0</v>
      </c>
      <c r="L34" s="23">
        <f t="shared" si="1"/>
        <v>3915.2</v>
      </c>
    </row>
    <row r="35" spans="1:12" x14ac:dyDescent="0.25">
      <c r="A35" s="4">
        <v>44011</v>
      </c>
      <c r="B35" s="22"/>
      <c r="C35" s="23"/>
      <c r="D35" s="22"/>
      <c r="E35" s="23"/>
      <c r="F35" s="22"/>
      <c r="G35" s="24"/>
      <c r="H35" s="24"/>
      <c r="I35" s="23"/>
      <c r="J35" s="25"/>
      <c r="K35" s="22">
        <f t="shared" si="0"/>
        <v>0</v>
      </c>
      <c r="L35" s="23">
        <f t="shared" si="1"/>
        <v>3915.2</v>
      </c>
    </row>
    <row r="36" spans="1:12" x14ac:dyDescent="0.25">
      <c r="A36" s="4">
        <v>44012</v>
      </c>
      <c r="B36" s="22"/>
      <c r="C36" s="23"/>
      <c r="D36" s="22"/>
      <c r="E36" s="23"/>
      <c r="F36" s="22"/>
      <c r="G36" s="24"/>
      <c r="H36" s="24"/>
      <c r="I36" s="23"/>
      <c r="J36" s="25"/>
      <c r="K36" s="22">
        <f t="shared" si="0"/>
        <v>0</v>
      </c>
      <c r="L36" s="23">
        <f t="shared" si="1"/>
        <v>3915.2</v>
      </c>
    </row>
    <row r="37" spans="1:12" x14ac:dyDescent="0.25">
      <c r="A37" s="4">
        <v>44013</v>
      </c>
      <c r="B37" s="22"/>
      <c r="C37" s="23"/>
      <c r="D37" s="22"/>
      <c r="E37" s="23"/>
      <c r="F37" s="22"/>
      <c r="G37" s="24"/>
      <c r="H37" s="24"/>
      <c r="I37" s="23"/>
      <c r="J37" s="25"/>
      <c r="K37" s="22">
        <f t="shared" si="0"/>
        <v>0</v>
      </c>
      <c r="L37" s="23">
        <f t="shared" si="1"/>
        <v>3915.2</v>
      </c>
    </row>
    <row r="38" spans="1:12" ht="15.75" thickBot="1" x14ac:dyDescent="0.3">
      <c r="A38" s="31" t="s">
        <v>14</v>
      </c>
      <c r="B38" s="26">
        <f t="shared" ref="B38:J38" si="2">SUM(B7:B37)</f>
        <v>3652</v>
      </c>
      <c r="C38" s="27">
        <f t="shared" si="2"/>
        <v>450</v>
      </c>
      <c r="D38" s="26">
        <f t="shared" si="2"/>
        <v>1481</v>
      </c>
      <c r="E38" s="27">
        <f t="shared" si="2"/>
        <v>623</v>
      </c>
      <c r="F38" s="26">
        <f t="shared" si="2"/>
        <v>39</v>
      </c>
      <c r="G38" s="28">
        <f t="shared" si="2"/>
        <v>54</v>
      </c>
      <c r="H38" s="28">
        <f t="shared" si="2"/>
        <v>17</v>
      </c>
      <c r="I38" s="27">
        <f t="shared" si="2"/>
        <v>0</v>
      </c>
      <c r="J38" s="29">
        <f t="shared" si="2"/>
        <v>34.799999999999997</v>
      </c>
      <c r="K38" s="30"/>
      <c r="L38" s="27"/>
    </row>
    <row r="39" spans="1:12" x14ac:dyDescent="0.25">
      <c r="B39" s="1"/>
      <c r="C39" s="1"/>
      <c r="D39" s="1"/>
      <c r="E39" s="1"/>
      <c r="F39" s="1"/>
      <c r="G39" s="1"/>
      <c r="H39" s="1"/>
      <c r="I39" s="1"/>
      <c r="J39" s="1"/>
    </row>
    <row r="40" spans="1:12" ht="15.75" thickBot="1" x14ac:dyDescent="0.3">
      <c r="B40" s="1"/>
      <c r="C40" s="1"/>
      <c r="D40" s="1"/>
      <c r="E40" s="1"/>
      <c r="F40" s="1"/>
      <c r="G40" s="1"/>
      <c r="H40" s="1"/>
      <c r="I40" s="1"/>
      <c r="J40" s="1"/>
    </row>
    <row r="41" spans="1:12" ht="16.5" thickBot="1" x14ac:dyDescent="0.3">
      <c r="A41" s="68" t="s">
        <v>19</v>
      </c>
      <c r="B41" s="69"/>
      <c r="C41" s="69"/>
      <c r="D41" s="69"/>
      <c r="E41" s="69"/>
      <c r="F41" s="69"/>
      <c r="G41" s="70"/>
      <c r="H41" s="32"/>
      <c r="I41" s="32"/>
      <c r="J41" s="32"/>
      <c r="K41" s="32"/>
      <c r="L41" s="32"/>
    </row>
    <row r="42" spans="1:12" x14ac:dyDescent="0.25">
      <c r="A42" s="71" t="s">
        <v>11</v>
      </c>
      <c r="B42" s="72"/>
      <c r="C42" s="72"/>
      <c r="D42" s="72"/>
      <c r="E42" s="72"/>
      <c r="F42" s="72"/>
      <c r="G42" s="33">
        <f>B38-C38</f>
        <v>3202</v>
      </c>
      <c r="H42" s="3"/>
      <c r="I42" s="3"/>
      <c r="J42" s="3"/>
      <c r="K42" s="3"/>
      <c r="L42" s="3"/>
    </row>
    <row r="43" spans="1:12" x14ac:dyDescent="0.25">
      <c r="A43" s="73" t="s">
        <v>12</v>
      </c>
      <c r="B43" s="74"/>
      <c r="C43" s="74"/>
      <c r="D43" s="74"/>
      <c r="E43" s="74"/>
      <c r="F43" s="74"/>
      <c r="G43" s="34">
        <f>D38-E38</f>
        <v>858</v>
      </c>
      <c r="H43" s="3"/>
      <c r="I43" s="3"/>
      <c r="J43" s="3"/>
      <c r="K43" s="3"/>
      <c r="L43" s="3"/>
    </row>
    <row r="44" spans="1:12" x14ac:dyDescent="0.25">
      <c r="A44" s="73" t="s">
        <v>7</v>
      </c>
      <c r="B44" s="74"/>
      <c r="C44" s="74"/>
      <c r="D44" s="74"/>
      <c r="E44" s="74"/>
      <c r="F44" s="74"/>
      <c r="G44" s="34">
        <f>J38</f>
        <v>34.799999999999997</v>
      </c>
      <c r="H44" s="3"/>
      <c r="I44" s="3"/>
      <c r="J44" s="3"/>
      <c r="K44" s="3"/>
      <c r="L44" s="3"/>
    </row>
    <row r="45" spans="1:12" ht="15.75" thickBot="1" x14ac:dyDescent="0.3">
      <c r="A45" s="75" t="s">
        <v>18</v>
      </c>
      <c r="B45" s="76"/>
      <c r="C45" s="76"/>
      <c r="D45" s="76"/>
      <c r="E45" s="76"/>
      <c r="F45" s="76"/>
      <c r="G45" s="35">
        <f>F38+G38+H38+I38</f>
        <v>110</v>
      </c>
      <c r="H45" s="3"/>
      <c r="I45" s="3"/>
      <c r="J45" s="3"/>
      <c r="K45" s="3"/>
      <c r="L45" s="3"/>
    </row>
  </sheetData>
  <mergeCells count="12">
    <mergeCell ref="A41:G41"/>
    <mergeCell ref="A42:F42"/>
    <mergeCell ref="A43:F43"/>
    <mergeCell ref="A44:F44"/>
    <mergeCell ref="A45:F45"/>
    <mergeCell ref="A1:L3"/>
    <mergeCell ref="A4:L4"/>
    <mergeCell ref="A5:A6"/>
    <mergeCell ref="B5:C5"/>
    <mergeCell ref="D5:E5"/>
    <mergeCell ref="F5:I5"/>
    <mergeCell ref="K5:L5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14740-628C-4D01-B70B-243985C5E356}">
  <dimension ref="A1:L45"/>
  <sheetViews>
    <sheetView workbookViewId="0">
      <selection activeCell="A4" sqref="A4:L4"/>
    </sheetView>
  </sheetViews>
  <sheetFormatPr defaultRowHeight="15" x14ac:dyDescent="0.25"/>
  <cols>
    <col min="1" max="1" width="8.28515625" customWidth="1"/>
    <col min="2" max="5" width="11.42578125" customWidth="1"/>
    <col min="6" max="6" width="11.85546875" customWidth="1"/>
    <col min="7" max="7" width="16.140625" customWidth="1"/>
    <col min="8" max="8" width="14.7109375" customWidth="1"/>
    <col min="9" max="9" width="11.85546875" customWidth="1"/>
    <col min="10" max="10" width="11.42578125" customWidth="1"/>
    <col min="11" max="12" width="13.7109375" customWidth="1"/>
  </cols>
  <sheetData>
    <row r="1" spans="1:12" x14ac:dyDescent="0.25">
      <c r="A1" s="77" t="s">
        <v>9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9"/>
    </row>
    <row r="2" spans="1:12" x14ac:dyDescent="0.25">
      <c r="A2" s="80"/>
      <c r="B2" s="81"/>
      <c r="C2" s="81"/>
      <c r="D2" s="81"/>
      <c r="E2" s="81"/>
      <c r="F2" s="81"/>
      <c r="G2" s="81"/>
      <c r="H2" s="81"/>
      <c r="I2" s="81"/>
      <c r="J2" s="81"/>
      <c r="K2" s="81"/>
      <c r="L2" s="82"/>
    </row>
    <row r="3" spans="1:12" x14ac:dyDescent="0.25">
      <c r="A3" s="80"/>
      <c r="B3" s="81"/>
      <c r="C3" s="81"/>
      <c r="D3" s="81"/>
      <c r="E3" s="81"/>
      <c r="F3" s="81"/>
      <c r="G3" s="81"/>
      <c r="H3" s="81"/>
      <c r="I3" s="81"/>
      <c r="J3" s="81"/>
      <c r="K3" s="81"/>
      <c r="L3" s="82"/>
    </row>
    <row r="4" spans="1:12" ht="19.5" thickBot="1" x14ac:dyDescent="0.35">
      <c r="A4" s="83" t="s">
        <v>48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5"/>
    </row>
    <row r="5" spans="1:12" x14ac:dyDescent="0.25">
      <c r="A5" s="86" t="s">
        <v>5</v>
      </c>
      <c r="B5" s="88" t="s">
        <v>11</v>
      </c>
      <c r="C5" s="89"/>
      <c r="D5" s="88" t="s">
        <v>12</v>
      </c>
      <c r="E5" s="89"/>
      <c r="F5" s="88" t="s">
        <v>3</v>
      </c>
      <c r="G5" s="90"/>
      <c r="H5" s="90"/>
      <c r="I5" s="89"/>
      <c r="J5" s="8" t="s">
        <v>7</v>
      </c>
      <c r="K5" s="91" t="s">
        <v>4</v>
      </c>
      <c r="L5" s="92"/>
    </row>
    <row r="6" spans="1:12" ht="15.75" thickBot="1" x14ac:dyDescent="0.3">
      <c r="A6" s="87"/>
      <c r="B6" s="9" t="s">
        <v>0</v>
      </c>
      <c r="C6" s="13" t="s">
        <v>13</v>
      </c>
      <c r="D6" s="14" t="s">
        <v>0</v>
      </c>
      <c r="E6" s="13" t="s">
        <v>13</v>
      </c>
      <c r="F6" s="12" t="s">
        <v>15</v>
      </c>
      <c r="G6" s="10" t="s">
        <v>16</v>
      </c>
      <c r="H6" s="15" t="s">
        <v>17</v>
      </c>
      <c r="I6" s="13" t="s">
        <v>6</v>
      </c>
      <c r="J6" s="17">
        <v>0.01</v>
      </c>
      <c r="K6" s="16" t="s">
        <v>1</v>
      </c>
      <c r="L6" s="11" t="s">
        <v>2</v>
      </c>
    </row>
    <row r="7" spans="1:12" x14ac:dyDescent="0.25">
      <c r="A7" s="4">
        <v>44013</v>
      </c>
      <c r="B7" s="18">
        <v>500</v>
      </c>
      <c r="C7" s="19"/>
      <c r="D7" s="18"/>
      <c r="E7" s="19"/>
      <c r="F7" s="18"/>
      <c r="G7" s="20"/>
      <c r="H7" s="20"/>
      <c r="I7" s="19"/>
      <c r="J7" s="21">
        <v>4</v>
      </c>
      <c r="K7" s="18">
        <f>B7+D7-C7-E7-F7-G7-H7-I7-J7</f>
        <v>496</v>
      </c>
      <c r="L7" s="19">
        <f>K7</f>
        <v>496</v>
      </c>
    </row>
    <row r="8" spans="1:12" x14ac:dyDescent="0.25">
      <c r="A8" s="4">
        <v>44014</v>
      </c>
      <c r="B8" s="22"/>
      <c r="C8" s="23">
        <v>10</v>
      </c>
      <c r="D8" s="22"/>
      <c r="E8" s="23"/>
      <c r="F8" s="22">
        <v>1</v>
      </c>
      <c r="G8" s="24">
        <v>3</v>
      </c>
      <c r="H8" s="24">
        <v>1</v>
      </c>
      <c r="I8" s="23"/>
      <c r="J8" s="25"/>
      <c r="K8" s="22">
        <f t="shared" ref="K8:K37" si="0">B8+D8-C8-E8-F8-G8-H8-I8-J8</f>
        <v>-15</v>
      </c>
      <c r="L8" s="23">
        <f>K8+L7</f>
        <v>481</v>
      </c>
    </row>
    <row r="9" spans="1:12" x14ac:dyDescent="0.25">
      <c r="A9" s="4">
        <v>44015</v>
      </c>
      <c r="B9" s="22"/>
      <c r="C9" s="23"/>
      <c r="D9" s="22"/>
      <c r="E9" s="23"/>
      <c r="F9" s="22"/>
      <c r="G9" s="24"/>
      <c r="H9" s="24"/>
      <c r="I9" s="23"/>
      <c r="J9" s="25"/>
      <c r="K9" s="22">
        <f t="shared" si="0"/>
        <v>0</v>
      </c>
      <c r="L9" s="23">
        <f t="shared" ref="L9:L37" si="1">K9+L8</f>
        <v>481</v>
      </c>
    </row>
    <row r="10" spans="1:12" x14ac:dyDescent="0.25">
      <c r="A10" s="4">
        <v>44016</v>
      </c>
      <c r="B10" s="22">
        <v>1760</v>
      </c>
      <c r="C10" s="23"/>
      <c r="D10" s="22">
        <v>2000</v>
      </c>
      <c r="E10" s="23"/>
      <c r="F10" s="22">
        <v>12</v>
      </c>
      <c r="G10" s="24">
        <v>15</v>
      </c>
      <c r="H10" s="24">
        <v>19</v>
      </c>
      <c r="I10" s="23"/>
      <c r="J10" s="25">
        <v>37</v>
      </c>
      <c r="K10" s="22">
        <f t="shared" si="0"/>
        <v>3677</v>
      </c>
      <c r="L10" s="23">
        <f t="shared" si="1"/>
        <v>4158</v>
      </c>
    </row>
    <row r="11" spans="1:12" x14ac:dyDescent="0.25">
      <c r="A11" s="4">
        <v>44017</v>
      </c>
      <c r="B11" s="22"/>
      <c r="C11" s="23">
        <v>100</v>
      </c>
      <c r="D11" s="22">
        <v>700</v>
      </c>
      <c r="E11" s="23"/>
      <c r="F11" s="22">
        <v>17</v>
      </c>
      <c r="G11" s="24">
        <v>9</v>
      </c>
      <c r="H11" s="24">
        <v>2</v>
      </c>
      <c r="I11" s="23"/>
      <c r="J11" s="25">
        <v>5</v>
      </c>
      <c r="K11" s="22">
        <f t="shared" si="0"/>
        <v>567</v>
      </c>
      <c r="L11" s="23">
        <f t="shared" si="1"/>
        <v>4725</v>
      </c>
    </row>
    <row r="12" spans="1:12" x14ac:dyDescent="0.25">
      <c r="A12" s="4">
        <v>44018</v>
      </c>
      <c r="B12" s="22">
        <v>824</v>
      </c>
      <c r="C12" s="23"/>
      <c r="D12" s="22"/>
      <c r="E12" s="23">
        <v>150</v>
      </c>
      <c r="F12" s="22">
        <v>2</v>
      </c>
      <c r="G12" s="24">
        <v>8</v>
      </c>
      <c r="H12" s="24">
        <v>2</v>
      </c>
      <c r="I12" s="23"/>
      <c r="J12" s="25"/>
      <c r="K12" s="22">
        <f t="shared" si="0"/>
        <v>662</v>
      </c>
      <c r="L12" s="23">
        <f t="shared" si="1"/>
        <v>5387</v>
      </c>
    </row>
    <row r="13" spans="1:12" x14ac:dyDescent="0.25">
      <c r="A13" s="4">
        <v>44019</v>
      </c>
      <c r="B13" s="22">
        <v>1200</v>
      </c>
      <c r="C13" s="23"/>
      <c r="D13" s="22">
        <v>1250</v>
      </c>
      <c r="E13" s="23"/>
      <c r="F13" s="22">
        <v>7</v>
      </c>
      <c r="G13" s="24">
        <v>9</v>
      </c>
      <c r="H13" s="24">
        <v>13</v>
      </c>
      <c r="I13" s="23"/>
      <c r="J13" s="25">
        <v>24</v>
      </c>
      <c r="K13" s="22">
        <f t="shared" si="0"/>
        <v>2397</v>
      </c>
      <c r="L13" s="23">
        <f t="shared" si="1"/>
        <v>7784</v>
      </c>
    </row>
    <row r="14" spans="1:12" x14ac:dyDescent="0.25">
      <c r="A14" s="4">
        <v>44020</v>
      </c>
      <c r="B14" s="22"/>
      <c r="C14" s="23"/>
      <c r="D14" s="22"/>
      <c r="E14" s="23"/>
      <c r="F14" s="22"/>
      <c r="G14" s="24"/>
      <c r="H14" s="24"/>
      <c r="I14" s="23"/>
      <c r="J14" s="25"/>
      <c r="K14" s="22">
        <f t="shared" si="0"/>
        <v>0</v>
      </c>
      <c r="L14" s="23">
        <f t="shared" si="1"/>
        <v>7784</v>
      </c>
    </row>
    <row r="15" spans="1:12" x14ac:dyDescent="0.25">
      <c r="A15" s="4">
        <v>44021</v>
      </c>
      <c r="B15" s="22"/>
      <c r="C15" s="23"/>
      <c r="D15" s="22"/>
      <c r="E15" s="23"/>
      <c r="F15" s="22"/>
      <c r="G15" s="24"/>
      <c r="H15" s="24"/>
      <c r="I15" s="23"/>
      <c r="J15" s="25"/>
      <c r="K15" s="22">
        <f t="shared" si="0"/>
        <v>0</v>
      </c>
      <c r="L15" s="23">
        <f t="shared" si="1"/>
        <v>7784</v>
      </c>
    </row>
    <row r="16" spans="1:12" x14ac:dyDescent="0.25">
      <c r="A16" s="4">
        <v>44022</v>
      </c>
      <c r="B16" s="22"/>
      <c r="C16" s="23"/>
      <c r="D16" s="22"/>
      <c r="E16" s="23"/>
      <c r="F16" s="22"/>
      <c r="G16" s="24"/>
      <c r="H16" s="24"/>
      <c r="I16" s="23"/>
      <c r="J16" s="25"/>
      <c r="K16" s="22">
        <f t="shared" si="0"/>
        <v>0</v>
      </c>
      <c r="L16" s="23">
        <f t="shared" si="1"/>
        <v>7784</v>
      </c>
    </row>
    <row r="17" spans="1:12" x14ac:dyDescent="0.25">
      <c r="A17" s="4">
        <v>44023</v>
      </c>
      <c r="B17" s="22"/>
      <c r="C17" s="23"/>
      <c r="D17" s="22"/>
      <c r="E17" s="23"/>
      <c r="F17" s="22"/>
      <c r="G17" s="24"/>
      <c r="H17" s="24"/>
      <c r="I17" s="23"/>
      <c r="J17" s="25"/>
      <c r="K17" s="22">
        <f t="shared" si="0"/>
        <v>0</v>
      </c>
      <c r="L17" s="23">
        <f t="shared" si="1"/>
        <v>7784</v>
      </c>
    </row>
    <row r="18" spans="1:12" x14ac:dyDescent="0.25">
      <c r="A18" s="4">
        <v>44024</v>
      </c>
      <c r="B18" s="22"/>
      <c r="C18" s="23"/>
      <c r="D18" s="22"/>
      <c r="E18" s="23"/>
      <c r="F18" s="22"/>
      <c r="G18" s="24"/>
      <c r="H18" s="24"/>
      <c r="I18" s="23"/>
      <c r="J18" s="25"/>
      <c r="K18" s="22">
        <f t="shared" si="0"/>
        <v>0</v>
      </c>
      <c r="L18" s="23">
        <f t="shared" si="1"/>
        <v>7784</v>
      </c>
    </row>
    <row r="19" spans="1:12" x14ac:dyDescent="0.25">
      <c r="A19" s="4">
        <v>44025</v>
      </c>
      <c r="B19" s="22"/>
      <c r="C19" s="23"/>
      <c r="D19" s="22"/>
      <c r="E19" s="23"/>
      <c r="F19" s="22"/>
      <c r="G19" s="24"/>
      <c r="H19" s="24"/>
      <c r="I19" s="23"/>
      <c r="J19" s="25"/>
      <c r="K19" s="22">
        <f t="shared" si="0"/>
        <v>0</v>
      </c>
      <c r="L19" s="23">
        <f t="shared" si="1"/>
        <v>7784</v>
      </c>
    </row>
    <row r="20" spans="1:12" x14ac:dyDescent="0.25">
      <c r="A20" s="4">
        <v>44026</v>
      </c>
      <c r="B20" s="22"/>
      <c r="C20" s="23"/>
      <c r="D20" s="22"/>
      <c r="E20" s="23"/>
      <c r="F20" s="22"/>
      <c r="G20" s="24"/>
      <c r="H20" s="24"/>
      <c r="I20" s="23"/>
      <c r="J20" s="25"/>
      <c r="K20" s="22">
        <f t="shared" si="0"/>
        <v>0</v>
      </c>
      <c r="L20" s="23">
        <f t="shared" si="1"/>
        <v>7784</v>
      </c>
    </row>
    <row r="21" spans="1:12" x14ac:dyDescent="0.25">
      <c r="A21" s="4">
        <v>44027</v>
      </c>
      <c r="B21" s="22"/>
      <c r="C21" s="23"/>
      <c r="D21" s="22"/>
      <c r="E21" s="23"/>
      <c r="F21" s="22"/>
      <c r="G21" s="24"/>
      <c r="H21" s="24"/>
      <c r="I21" s="23"/>
      <c r="J21" s="25"/>
      <c r="K21" s="22">
        <f t="shared" si="0"/>
        <v>0</v>
      </c>
      <c r="L21" s="23">
        <f t="shared" si="1"/>
        <v>7784</v>
      </c>
    </row>
    <row r="22" spans="1:12" x14ac:dyDescent="0.25">
      <c r="A22" s="4">
        <v>44028</v>
      </c>
      <c r="B22" s="22"/>
      <c r="C22" s="23"/>
      <c r="D22" s="22"/>
      <c r="E22" s="23"/>
      <c r="F22" s="22"/>
      <c r="G22" s="24"/>
      <c r="H22" s="24"/>
      <c r="I22" s="23"/>
      <c r="J22" s="25"/>
      <c r="K22" s="22">
        <f t="shared" si="0"/>
        <v>0</v>
      </c>
      <c r="L22" s="23">
        <f t="shared" si="1"/>
        <v>7784</v>
      </c>
    </row>
    <row r="23" spans="1:12" x14ac:dyDescent="0.25">
      <c r="A23" s="4">
        <v>44029</v>
      </c>
      <c r="B23" s="22"/>
      <c r="C23" s="23"/>
      <c r="D23" s="22"/>
      <c r="E23" s="23"/>
      <c r="F23" s="22"/>
      <c r="G23" s="24"/>
      <c r="H23" s="24"/>
      <c r="I23" s="23"/>
      <c r="J23" s="25"/>
      <c r="K23" s="22">
        <f t="shared" si="0"/>
        <v>0</v>
      </c>
      <c r="L23" s="23">
        <f t="shared" si="1"/>
        <v>7784</v>
      </c>
    </row>
    <row r="24" spans="1:12" x14ac:dyDescent="0.25">
      <c r="A24" s="4">
        <v>44030</v>
      </c>
      <c r="B24" s="22"/>
      <c r="C24" s="23"/>
      <c r="D24" s="22"/>
      <c r="E24" s="23"/>
      <c r="F24" s="22"/>
      <c r="G24" s="24"/>
      <c r="H24" s="24"/>
      <c r="I24" s="23"/>
      <c r="J24" s="25"/>
      <c r="K24" s="22">
        <f t="shared" si="0"/>
        <v>0</v>
      </c>
      <c r="L24" s="23">
        <f t="shared" si="1"/>
        <v>7784</v>
      </c>
    </row>
    <row r="25" spans="1:12" x14ac:dyDescent="0.25">
      <c r="A25" s="4">
        <v>44031</v>
      </c>
      <c r="B25" s="22"/>
      <c r="C25" s="23"/>
      <c r="D25" s="22"/>
      <c r="E25" s="23"/>
      <c r="F25" s="22"/>
      <c r="G25" s="24"/>
      <c r="H25" s="24"/>
      <c r="I25" s="23"/>
      <c r="J25" s="25"/>
      <c r="K25" s="22">
        <f t="shared" si="0"/>
        <v>0</v>
      </c>
      <c r="L25" s="23">
        <f t="shared" si="1"/>
        <v>7784</v>
      </c>
    </row>
    <row r="26" spans="1:12" x14ac:dyDescent="0.25">
      <c r="A26" s="4">
        <v>44032</v>
      </c>
      <c r="B26" s="22"/>
      <c r="C26" s="23"/>
      <c r="D26" s="22"/>
      <c r="E26" s="23"/>
      <c r="F26" s="22"/>
      <c r="G26" s="24"/>
      <c r="H26" s="24"/>
      <c r="I26" s="23"/>
      <c r="J26" s="25"/>
      <c r="K26" s="22">
        <f t="shared" si="0"/>
        <v>0</v>
      </c>
      <c r="L26" s="23">
        <f t="shared" si="1"/>
        <v>7784</v>
      </c>
    </row>
    <row r="27" spans="1:12" x14ac:dyDescent="0.25">
      <c r="A27" s="4">
        <v>44033</v>
      </c>
      <c r="B27" s="22"/>
      <c r="C27" s="23"/>
      <c r="D27" s="22"/>
      <c r="E27" s="23"/>
      <c r="F27" s="22"/>
      <c r="G27" s="24"/>
      <c r="H27" s="24"/>
      <c r="I27" s="23"/>
      <c r="J27" s="25"/>
      <c r="K27" s="22">
        <f t="shared" si="0"/>
        <v>0</v>
      </c>
      <c r="L27" s="23">
        <f t="shared" si="1"/>
        <v>7784</v>
      </c>
    </row>
    <row r="28" spans="1:12" x14ac:dyDescent="0.25">
      <c r="A28" s="4">
        <v>44034</v>
      </c>
      <c r="B28" s="22"/>
      <c r="C28" s="23"/>
      <c r="D28" s="22"/>
      <c r="E28" s="23"/>
      <c r="F28" s="22"/>
      <c r="G28" s="24"/>
      <c r="H28" s="24"/>
      <c r="I28" s="23"/>
      <c r="J28" s="25"/>
      <c r="K28" s="22">
        <f t="shared" si="0"/>
        <v>0</v>
      </c>
      <c r="L28" s="23">
        <f t="shared" si="1"/>
        <v>7784</v>
      </c>
    </row>
    <row r="29" spans="1:12" x14ac:dyDescent="0.25">
      <c r="A29" s="4">
        <v>44035</v>
      </c>
      <c r="B29" s="22"/>
      <c r="C29" s="23"/>
      <c r="D29" s="22"/>
      <c r="E29" s="23"/>
      <c r="F29" s="22"/>
      <c r="G29" s="24"/>
      <c r="H29" s="24"/>
      <c r="I29" s="23"/>
      <c r="J29" s="25"/>
      <c r="K29" s="22">
        <f t="shared" si="0"/>
        <v>0</v>
      </c>
      <c r="L29" s="23">
        <f t="shared" si="1"/>
        <v>7784</v>
      </c>
    </row>
    <row r="30" spans="1:12" x14ac:dyDescent="0.25">
      <c r="A30" s="4">
        <v>44036</v>
      </c>
      <c r="B30" s="22"/>
      <c r="C30" s="23"/>
      <c r="D30" s="22"/>
      <c r="E30" s="23"/>
      <c r="F30" s="22"/>
      <c r="G30" s="24"/>
      <c r="H30" s="24"/>
      <c r="I30" s="23"/>
      <c r="J30" s="25"/>
      <c r="K30" s="22">
        <f t="shared" si="0"/>
        <v>0</v>
      </c>
      <c r="L30" s="23">
        <f t="shared" si="1"/>
        <v>7784</v>
      </c>
    </row>
    <row r="31" spans="1:12" x14ac:dyDescent="0.25">
      <c r="A31" s="4">
        <v>44037</v>
      </c>
      <c r="B31" s="22"/>
      <c r="C31" s="23"/>
      <c r="D31" s="22"/>
      <c r="E31" s="23"/>
      <c r="F31" s="22"/>
      <c r="G31" s="24"/>
      <c r="H31" s="24"/>
      <c r="I31" s="23"/>
      <c r="J31" s="25"/>
      <c r="K31" s="22">
        <f t="shared" si="0"/>
        <v>0</v>
      </c>
      <c r="L31" s="23">
        <f t="shared" si="1"/>
        <v>7784</v>
      </c>
    </row>
    <row r="32" spans="1:12" x14ac:dyDescent="0.25">
      <c r="A32" s="4">
        <v>44038</v>
      </c>
      <c r="B32" s="22"/>
      <c r="C32" s="23"/>
      <c r="D32" s="22"/>
      <c r="E32" s="23"/>
      <c r="F32" s="22"/>
      <c r="G32" s="24"/>
      <c r="H32" s="24"/>
      <c r="I32" s="23"/>
      <c r="J32" s="25"/>
      <c r="K32" s="22">
        <f t="shared" si="0"/>
        <v>0</v>
      </c>
      <c r="L32" s="23">
        <f t="shared" si="1"/>
        <v>7784</v>
      </c>
    </row>
    <row r="33" spans="1:12" x14ac:dyDescent="0.25">
      <c r="A33" s="4">
        <v>44039</v>
      </c>
      <c r="B33" s="22"/>
      <c r="C33" s="23"/>
      <c r="D33" s="22"/>
      <c r="E33" s="23"/>
      <c r="F33" s="22"/>
      <c r="G33" s="24"/>
      <c r="H33" s="24"/>
      <c r="I33" s="23"/>
      <c r="J33" s="25"/>
      <c r="K33" s="22">
        <f t="shared" si="0"/>
        <v>0</v>
      </c>
      <c r="L33" s="23">
        <f t="shared" si="1"/>
        <v>7784</v>
      </c>
    </row>
    <row r="34" spans="1:12" x14ac:dyDescent="0.25">
      <c r="A34" s="4">
        <v>44040</v>
      </c>
      <c r="B34" s="22"/>
      <c r="C34" s="23"/>
      <c r="D34" s="22"/>
      <c r="E34" s="23"/>
      <c r="F34" s="22"/>
      <c r="G34" s="24"/>
      <c r="H34" s="24"/>
      <c r="I34" s="23"/>
      <c r="J34" s="25"/>
      <c r="K34" s="22">
        <f t="shared" si="0"/>
        <v>0</v>
      </c>
      <c r="L34" s="23">
        <f t="shared" si="1"/>
        <v>7784</v>
      </c>
    </row>
    <row r="35" spans="1:12" x14ac:dyDescent="0.25">
      <c r="A35" s="4">
        <v>44041</v>
      </c>
      <c r="B35" s="22"/>
      <c r="C35" s="23"/>
      <c r="D35" s="22"/>
      <c r="E35" s="23"/>
      <c r="F35" s="22"/>
      <c r="G35" s="24"/>
      <c r="H35" s="24"/>
      <c r="I35" s="23"/>
      <c r="J35" s="25"/>
      <c r="K35" s="22">
        <f t="shared" si="0"/>
        <v>0</v>
      </c>
      <c r="L35" s="23">
        <f t="shared" si="1"/>
        <v>7784</v>
      </c>
    </row>
    <row r="36" spans="1:12" x14ac:dyDescent="0.25">
      <c r="A36" s="4">
        <v>44042</v>
      </c>
      <c r="B36" s="22"/>
      <c r="C36" s="23"/>
      <c r="D36" s="22"/>
      <c r="E36" s="23"/>
      <c r="F36" s="22"/>
      <c r="G36" s="24"/>
      <c r="H36" s="24"/>
      <c r="I36" s="23"/>
      <c r="J36" s="25"/>
      <c r="K36" s="22">
        <f t="shared" si="0"/>
        <v>0</v>
      </c>
      <c r="L36" s="23">
        <f t="shared" si="1"/>
        <v>7784</v>
      </c>
    </row>
    <row r="37" spans="1:12" x14ac:dyDescent="0.25">
      <c r="A37" s="4">
        <v>44043</v>
      </c>
      <c r="B37" s="22"/>
      <c r="C37" s="23"/>
      <c r="D37" s="22"/>
      <c r="E37" s="23"/>
      <c r="F37" s="22"/>
      <c r="G37" s="24"/>
      <c r="H37" s="24"/>
      <c r="I37" s="23"/>
      <c r="J37" s="25"/>
      <c r="K37" s="22">
        <f t="shared" si="0"/>
        <v>0</v>
      </c>
      <c r="L37" s="23">
        <f t="shared" si="1"/>
        <v>7784</v>
      </c>
    </row>
    <row r="38" spans="1:12" ht="15.75" thickBot="1" x14ac:dyDescent="0.3">
      <c r="A38" s="31" t="s">
        <v>14</v>
      </c>
      <c r="B38" s="26">
        <f t="shared" ref="B38:J38" si="2">SUM(B7:B37)</f>
        <v>4284</v>
      </c>
      <c r="C38" s="27">
        <f t="shared" si="2"/>
        <v>110</v>
      </c>
      <c r="D38" s="26">
        <f t="shared" si="2"/>
        <v>3950</v>
      </c>
      <c r="E38" s="27">
        <f t="shared" si="2"/>
        <v>150</v>
      </c>
      <c r="F38" s="26">
        <f t="shared" si="2"/>
        <v>39</v>
      </c>
      <c r="G38" s="28">
        <f t="shared" si="2"/>
        <v>44</v>
      </c>
      <c r="H38" s="28">
        <f t="shared" si="2"/>
        <v>37</v>
      </c>
      <c r="I38" s="27">
        <f t="shared" si="2"/>
        <v>0</v>
      </c>
      <c r="J38" s="29">
        <f t="shared" si="2"/>
        <v>70</v>
      </c>
      <c r="K38" s="30"/>
      <c r="L38" s="27"/>
    </row>
    <row r="39" spans="1:12" x14ac:dyDescent="0.25">
      <c r="B39" s="1"/>
      <c r="C39" s="1"/>
      <c r="D39" s="1"/>
      <c r="E39" s="1"/>
      <c r="F39" s="1"/>
      <c r="G39" s="1"/>
      <c r="H39" s="1"/>
      <c r="I39" s="1"/>
      <c r="J39" s="1"/>
    </row>
    <row r="40" spans="1:12" ht="15.75" thickBot="1" x14ac:dyDescent="0.3">
      <c r="B40" s="1"/>
      <c r="C40" s="1"/>
      <c r="D40" s="1"/>
      <c r="E40" s="1"/>
      <c r="F40" s="1"/>
      <c r="G40" s="1"/>
      <c r="H40" s="1"/>
      <c r="I40" s="1"/>
      <c r="J40" s="1"/>
    </row>
    <row r="41" spans="1:12" ht="16.5" thickBot="1" x14ac:dyDescent="0.3">
      <c r="A41" s="68" t="s">
        <v>19</v>
      </c>
      <c r="B41" s="69"/>
      <c r="C41" s="69"/>
      <c r="D41" s="69"/>
      <c r="E41" s="69"/>
      <c r="F41" s="69"/>
      <c r="G41" s="70"/>
      <c r="H41" s="32"/>
      <c r="I41" s="32"/>
      <c r="J41" s="32"/>
      <c r="K41" s="32"/>
      <c r="L41" s="32"/>
    </row>
    <row r="42" spans="1:12" x14ac:dyDescent="0.25">
      <c r="A42" s="71" t="s">
        <v>11</v>
      </c>
      <c r="B42" s="72"/>
      <c r="C42" s="72"/>
      <c r="D42" s="72"/>
      <c r="E42" s="72"/>
      <c r="F42" s="72"/>
      <c r="G42" s="33">
        <f>B38-C38</f>
        <v>4174</v>
      </c>
      <c r="H42" s="3"/>
      <c r="I42" s="3"/>
      <c r="J42" s="3"/>
      <c r="K42" s="3"/>
      <c r="L42" s="3"/>
    </row>
    <row r="43" spans="1:12" x14ac:dyDescent="0.25">
      <c r="A43" s="73" t="s">
        <v>12</v>
      </c>
      <c r="B43" s="74"/>
      <c r="C43" s="74"/>
      <c r="D43" s="74"/>
      <c r="E43" s="74"/>
      <c r="F43" s="74"/>
      <c r="G43" s="34">
        <f>D38-E38</f>
        <v>3800</v>
      </c>
      <c r="H43" s="3"/>
      <c r="I43" s="3"/>
      <c r="J43" s="3"/>
      <c r="K43" s="3"/>
      <c r="L43" s="3"/>
    </row>
    <row r="44" spans="1:12" x14ac:dyDescent="0.25">
      <c r="A44" s="73" t="s">
        <v>7</v>
      </c>
      <c r="B44" s="74"/>
      <c r="C44" s="74"/>
      <c r="D44" s="74"/>
      <c r="E44" s="74"/>
      <c r="F44" s="74"/>
      <c r="G44" s="34">
        <f>J38</f>
        <v>70</v>
      </c>
      <c r="H44" s="3"/>
      <c r="I44" s="3"/>
      <c r="J44" s="3"/>
      <c r="K44" s="3"/>
      <c r="L44" s="3"/>
    </row>
    <row r="45" spans="1:12" ht="15.75" thickBot="1" x14ac:dyDescent="0.3">
      <c r="A45" s="75" t="s">
        <v>18</v>
      </c>
      <c r="B45" s="76"/>
      <c r="C45" s="76"/>
      <c r="D45" s="76"/>
      <c r="E45" s="76"/>
      <c r="F45" s="76"/>
      <c r="G45" s="35">
        <f>F38+G38+H38+I38</f>
        <v>120</v>
      </c>
      <c r="H45" s="3"/>
      <c r="I45" s="3"/>
      <c r="J45" s="3"/>
      <c r="K45" s="3"/>
      <c r="L45" s="3"/>
    </row>
  </sheetData>
  <mergeCells count="12">
    <mergeCell ref="A41:G41"/>
    <mergeCell ref="A42:F42"/>
    <mergeCell ref="A43:F43"/>
    <mergeCell ref="A44:F44"/>
    <mergeCell ref="A45:F45"/>
    <mergeCell ref="A1:L3"/>
    <mergeCell ref="A4:L4"/>
    <mergeCell ref="A5:A6"/>
    <mergeCell ref="B5:C5"/>
    <mergeCell ref="D5:E5"/>
    <mergeCell ref="F5:I5"/>
    <mergeCell ref="K5:L5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99406-5391-4DB0-A550-E38D53880740}">
  <dimension ref="A1:L45"/>
  <sheetViews>
    <sheetView topLeftCell="A3" workbookViewId="0">
      <selection activeCell="A4" sqref="A4:L4"/>
    </sheetView>
  </sheetViews>
  <sheetFormatPr defaultRowHeight="15" x14ac:dyDescent="0.25"/>
  <cols>
    <col min="1" max="1" width="8.28515625" customWidth="1"/>
    <col min="2" max="5" width="11.42578125" customWidth="1"/>
    <col min="6" max="6" width="11.85546875" customWidth="1"/>
    <col min="7" max="7" width="16.140625" customWidth="1"/>
    <col min="8" max="8" width="14.7109375" customWidth="1"/>
    <col min="9" max="9" width="11.85546875" customWidth="1"/>
    <col min="10" max="10" width="11.42578125" customWidth="1"/>
    <col min="11" max="12" width="13.7109375" customWidth="1"/>
  </cols>
  <sheetData>
    <row r="1" spans="1:12" x14ac:dyDescent="0.25">
      <c r="A1" s="77" t="s">
        <v>9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9"/>
    </row>
    <row r="2" spans="1:12" x14ac:dyDescent="0.25">
      <c r="A2" s="80"/>
      <c r="B2" s="81"/>
      <c r="C2" s="81"/>
      <c r="D2" s="81"/>
      <c r="E2" s="81"/>
      <c r="F2" s="81"/>
      <c r="G2" s="81"/>
      <c r="H2" s="81"/>
      <c r="I2" s="81"/>
      <c r="J2" s="81"/>
      <c r="K2" s="81"/>
      <c r="L2" s="82"/>
    </row>
    <row r="3" spans="1:12" x14ac:dyDescent="0.25">
      <c r="A3" s="80"/>
      <c r="B3" s="81"/>
      <c r="C3" s="81"/>
      <c r="D3" s="81"/>
      <c r="E3" s="81"/>
      <c r="F3" s="81"/>
      <c r="G3" s="81"/>
      <c r="H3" s="81"/>
      <c r="I3" s="81"/>
      <c r="J3" s="81"/>
      <c r="K3" s="81"/>
      <c r="L3" s="82"/>
    </row>
    <row r="4" spans="1:12" ht="19.5" thickBot="1" x14ac:dyDescent="0.35">
      <c r="A4" s="83" t="s">
        <v>49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5"/>
    </row>
    <row r="5" spans="1:12" x14ac:dyDescent="0.25">
      <c r="A5" s="86" t="s">
        <v>5</v>
      </c>
      <c r="B5" s="88" t="s">
        <v>11</v>
      </c>
      <c r="C5" s="89"/>
      <c r="D5" s="88" t="s">
        <v>12</v>
      </c>
      <c r="E5" s="89"/>
      <c r="F5" s="88" t="s">
        <v>3</v>
      </c>
      <c r="G5" s="90"/>
      <c r="H5" s="90"/>
      <c r="I5" s="89"/>
      <c r="J5" s="8" t="s">
        <v>7</v>
      </c>
      <c r="K5" s="91" t="s">
        <v>4</v>
      </c>
      <c r="L5" s="92"/>
    </row>
    <row r="6" spans="1:12" ht="15.75" thickBot="1" x14ac:dyDescent="0.3">
      <c r="A6" s="87"/>
      <c r="B6" s="9" t="s">
        <v>0</v>
      </c>
      <c r="C6" s="13" t="s">
        <v>13</v>
      </c>
      <c r="D6" s="14" t="s">
        <v>0</v>
      </c>
      <c r="E6" s="13" t="s">
        <v>13</v>
      </c>
      <c r="F6" s="12" t="s">
        <v>15</v>
      </c>
      <c r="G6" s="10" t="s">
        <v>16</v>
      </c>
      <c r="H6" s="15" t="s">
        <v>17</v>
      </c>
      <c r="I6" s="13" t="s">
        <v>6</v>
      </c>
      <c r="J6" s="17">
        <v>0.01</v>
      </c>
      <c r="K6" s="16" t="s">
        <v>1</v>
      </c>
      <c r="L6" s="11" t="s">
        <v>2</v>
      </c>
    </row>
    <row r="7" spans="1:12" x14ac:dyDescent="0.25">
      <c r="A7" s="4">
        <v>44044</v>
      </c>
      <c r="B7" s="18">
        <v>654</v>
      </c>
      <c r="C7" s="19"/>
      <c r="D7" s="18"/>
      <c r="E7" s="19"/>
      <c r="F7" s="18"/>
      <c r="G7" s="20"/>
      <c r="H7" s="20"/>
      <c r="I7" s="19"/>
      <c r="J7" s="21">
        <v>0.5</v>
      </c>
      <c r="K7" s="18">
        <f>B7+D7-C7-E7-F7-G7-H7-I7-J7</f>
        <v>653.5</v>
      </c>
      <c r="L7" s="19">
        <f>K7</f>
        <v>653.5</v>
      </c>
    </row>
    <row r="8" spans="1:12" x14ac:dyDescent="0.25">
      <c r="A8" s="4">
        <v>44045</v>
      </c>
      <c r="B8" s="22"/>
      <c r="C8" s="23">
        <v>789</v>
      </c>
      <c r="D8" s="22"/>
      <c r="E8" s="23"/>
      <c r="F8" s="22">
        <v>1</v>
      </c>
      <c r="G8" s="24">
        <v>3</v>
      </c>
      <c r="H8" s="24">
        <v>1</v>
      </c>
      <c r="I8" s="23"/>
      <c r="J8" s="25"/>
      <c r="K8" s="22">
        <f t="shared" ref="K8:K37" si="0">B8+D8-C8-E8-F8-G8-H8-I8-J8</f>
        <v>-794</v>
      </c>
      <c r="L8" s="23">
        <f>K8+L7</f>
        <v>-140.5</v>
      </c>
    </row>
    <row r="9" spans="1:12" x14ac:dyDescent="0.25">
      <c r="A9" s="4">
        <v>44046</v>
      </c>
      <c r="B9" s="22"/>
      <c r="C9" s="23"/>
      <c r="D9" s="22"/>
      <c r="E9" s="23"/>
      <c r="F9" s="22"/>
      <c r="G9" s="24"/>
      <c r="H9" s="24"/>
      <c r="I9" s="23"/>
      <c r="J9" s="25"/>
      <c r="K9" s="22">
        <f t="shared" si="0"/>
        <v>0</v>
      </c>
      <c r="L9" s="23">
        <f t="shared" ref="L9:L37" si="1">K9+L8</f>
        <v>-140.5</v>
      </c>
    </row>
    <row r="10" spans="1:12" x14ac:dyDescent="0.25">
      <c r="A10" s="4">
        <v>44047</v>
      </c>
      <c r="B10" s="22">
        <v>900</v>
      </c>
      <c r="C10" s="23"/>
      <c r="D10" s="22">
        <v>408</v>
      </c>
      <c r="E10" s="23"/>
      <c r="F10" s="22">
        <v>2</v>
      </c>
      <c r="G10" s="24">
        <v>5</v>
      </c>
      <c r="H10" s="24">
        <v>9</v>
      </c>
      <c r="I10" s="23"/>
      <c r="J10" s="25">
        <v>4.8</v>
      </c>
      <c r="K10" s="22">
        <f t="shared" si="0"/>
        <v>1287.2</v>
      </c>
      <c r="L10" s="23">
        <f t="shared" si="1"/>
        <v>1146.7</v>
      </c>
    </row>
    <row r="11" spans="1:12" x14ac:dyDescent="0.25">
      <c r="A11" s="4">
        <v>44048</v>
      </c>
      <c r="B11" s="22"/>
      <c r="C11" s="23">
        <v>300</v>
      </c>
      <c r="D11" s="22">
        <v>554</v>
      </c>
      <c r="E11" s="23"/>
      <c r="F11" s="22">
        <v>7</v>
      </c>
      <c r="G11" s="24">
        <v>9</v>
      </c>
      <c r="H11" s="24">
        <v>6</v>
      </c>
      <c r="I11" s="23"/>
      <c r="J11" s="25">
        <v>3.8</v>
      </c>
      <c r="K11" s="22">
        <f t="shared" si="0"/>
        <v>228.2</v>
      </c>
      <c r="L11" s="23">
        <f t="shared" si="1"/>
        <v>1374.9</v>
      </c>
    </row>
    <row r="12" spans="1:12" x14ac:dyDescent="0.25">
      <c r="A12" s="4">
        <v>44049</v>
      </c>
      <c r="B12" s="22">
        <v>1200</v>
      </c>
      <c r="C12" s="23"/>
      <c r="D12" s="22"/>
      <c r="E12" s="23">
        <v>1000</v>
      </c>
      <c r="F12" s="22">
        <v>2</v>
      </c>
      <c r="G12" s="24">
        <v>8</v>
      </c>
      <c r="H12" s="24">
        <v>2</v>
      </c>
      <c r="I12" s="23"/>
      <c r="J12" s="25"/>
      <c r="K12" s="22">
        <f t="shared" si="0"/>
        <v>188</v>
      </c>
      <c r="L12" s="23">
        <f t="shared" si="1"/>
        <v>1562.9</v>
      </c>
    </row>
    <row r="13" spans="1:12" x14ac:dyDescent="0.25">
      <c r="A13" s="4">
        <v>44050</v>
      </c>
      <c r="B13" s="22">
        <v>1200</v>
      </c>
      <c r="C13" s="23"/>
      <c r="D13" s="22">
        <v>789</v>
      </c>
      <c r="E13" s="23"/>
      <c r="F13" s="22">
        <v>14</v>
      </c>
      <c r="G13" s="24">
        <v>19</v>
      </c>
      <c r="H13" s="24">
        <v>13</v>
      </c>
      <c r="I13" s="23"/>
      <c r="J13" s="25">
        <v>15</v>
      </c>
      <c r="K13" s="22">
        <f t="shared" si="0"/>
        <v>1928</v>
      </c>
      <c r="L13" s="23">
        <f t="shared" si="1"/>
        <v>3490.9</v>
      </c>
    </row>
    <row r="14" spans="1:12" x14ac:dyDescent="0.25">
      <c r="A14" s="4">
        <v>44051</v>
      </c>
      <c r="B14" s="22"/>
      <c r="C14" s="23"/>
      <c r="D14" s="22"/>
      <c r="E14" s="23"/>
      <c r="F14" s="22"/>
      <c r="G14" s="24"/>
      <c r="H14" s="24"/>
      <c r="I14" s="23"/>
      <c r="J14" s="25"/>
      <c r="K14" s="22">
        <f t="shared" si="0"/>
        <v>0</v>
      </c>
      <c r="L14" s="23">
        <f t="shared" si="1"/>
        <v>3490.9</v>
      </c>
    </row>
    <row r="15" spans="1:12" x14ac:dyDescent="0.25">
      <c r="A15" s="4">
        <v>44052</v>
      </c>
      <c r="B15" s="22"/>
      <c r="C15" s="23"/>
      <c r="D15" s="22"/>
      <c r="E15" s="23"/>
      <c r="F15" s="22"/>
      <c r="G15" s="24"/>
      <c r="H15" s="24"/>
      <c r="I15" s="23"/>
      <c r="J15" s="25"/>
      <c r="K15" s="22">
        <f t="shared" si="0"/>
        <v>0</v>
      </c>
      <c r="L15" s="23">
        <f t="shared" si="1"/>
        <v>3490.9</v>
      </c>
    </row>
    <row r="16" spans="1:12" x14ac:dyDescent="0.25">
      <c r="A16" s="4">
        <v>44053</v>
      </c>
      <c r="B16" s="22"/>
      <c r="C16" s="23"/>
      <c r="D16" s="22"/>
      <c r="E16" s="23"/>
      <c r="F16" s="22"/>
      <c r="G16" s="24"/>
      <c r="H16" s="24"/>
      <c r="I16" s="23"/>
      <c r="J16" s="25"/>
      <c r="K16" s="22">
        <f t="shared" si="0"/>
        <v>0</v>
      </c>
      <c r="L16" s="23">
        <f t="shared" si="1"/>
        <v>3490.9</v>
      </c>
    </row>
    <row r="17" spans="1:12" x14ac:dyDescent="0.25">
      <c r="A17" s="4">
        <v>44054</v>
      </c>
      <c r="B17" s="22"/>
      <c r="C17" s="23"/>
      <c r="D17" s="22"/>
      <c r="E17" s="23"/>
      <c r="F17" s="22"/>
      <c r="G17" s="24"/>
      <c r="H17" s="24"/>
      <c r="I17" s="23"/>
      <c r="J17" s="25"/>
      <c r="K17" s="22">
        <f t="shared" si="0"/>
        <v>0</v>
      </c>
      <c r="L17" s="23">
        <f t="shared" si="1"/>
        <v>3490.9</v>
      </c>
    </row>
    <row r="18" spans="1:12" x14ac:dyDescent="0.25">
      <c r="A18" s="4">
        <v>44055</v>
      </c>
      <c r="B18" s="22"/>
      <c r="C18" s="23"/>
      <c r="D18" s="22"/>
      <c r="E18" s="23"/>
      <c r="F18" s="22"/>
      <c r="G18" s="24"/>
      <c r="H18" s="24"/>
      <c r="I18" s="23"/>
      <c r="J18" s="25"/>
      <c r="K18" s="22">
        <f t="shared" si="0"/>
        <v>0</v>
      </c>
      <c r="L18" s="23">
        <f t="shared" si="1"/>
        <v>3490.9</v>
      </c>
    </row>
    <row r="19" spans="1:12" x14ac:dyDescent="0.25">
      <c r="A19" s="4">
        <v>44056</v>
      </c>
      <c r="B19" s="22"/>
      <c r="C19" s="23"/>
      <c r="D19" s="22"/>
      <c r="E19" s="23"/>
      <c r="F19" s="22"/>
      <c r="G19" s="24"/>
      <c r="H19" s="24"/>
      <c r="I19" s="23"/>
      <c r="J19" s="25"/>
      <c r="K19" s="22">
        <f t="shared" si="0"/>
        <v>0</v>
      </c>
      <c r="L19" s="23">
        <f t="shared" si="1"/>
        <v>3490.9</v>
      </c>
    </row>
    <row r="20" spans="1:12" x14ac:dyDescent="0.25">
      <c r="A20" s="4">
        <v>44057</v>
      </c>
      <c r="B20" s="22"/>
      <c r="C20" s="23"/>
      <c r="D20" s="22"/>
      <c r="E20" s="23"/>
      <c r="F20" s="22"/>
      <c r="G20" s="24"/>
      <c r="H20" s="24"/>
      <c r="I20" s="23"/>
      <c r="J20" s="25"/>
      <c r="K20" s="22">
        <f t="shared" si="0"/>
        <v>0</v>
      </c>
      <c r="L20" s="23">
        <f t="shared" si="1"/>
        <v>3490.9</v>
      </c>
    </row>
    <row r="21" spans="1:12" x14ac:dyDescent="0.25">
      <c r="A21" s="4">
        <v>44058</v>
      </c>
      <c r="B21" s="22"/>
      <c r="C21" s="23"/>
      <c r="D21" s="22"/>
      <c r="E21" s="23"/>
      <c r="F21" s="22"/>
      <c r="G21" s="24"/>
      <c r="H21" s="24"/>
      <c r="I21" s="23"/>
      <c r="J21" s="25"/>
      <c r="K21" s="22">
        <f t="shared" si="0"/>
        <v>0</v>
      </c>
      <c r="L21" s="23">
        <f t="shared" si="1"/>
        <v>3490.9</v>
      </c>
    </row>
    <row r="22" spans="1:12" x14ac:dyDescent="0.25">
      <c r="A22" s="4">
        <v>44059</v>
      </c>
      <c r="B22" s="22"/>
      <c r="C22" s="23"/>
      <c r="D22" s="22"/>
      <c r="E22" s="23"/>
      <c r="F22" s="22"/>
      <c r="G22" s="24"/>
      <c r="H22" s="24"/>
      <c r="I22" s="23"/>
      <c r="J22" s="25"/>
      <c r="K22" s="22">
        <f t="shared" si="0"/>
        <v>0</v>
      </c>
      <c r="L22" s="23">
        <f t="shared" si="1"/>
        <v>3490.9</v>
      </c>
    </row>
    <row r="23" spans="1:12" x14ac:dyDescent="0.25">
      <c r="A23" s="4">
        <v>44060</v>
      </c>
      <c r="B23" s="22"/>
      <c r="C23" s="23"/>
      <c r="D23" s="22"/>
      <c r="E23" s="23"/>
      <c r="F23" s="22"/>
      <c r="G23" s="24"/>
      <c r="H23" s="24"/>
      <c r="I23" s="23"/>
      <c r="J23" s="25"/>
      <c r="K23" s="22">
        <f t="shared" si="0"/>
        <v>0</v>
      </c>
      <c r="L23" s="23">
        <f t="shared" si="1"/>
        <v>3490.9</v>
      </c>
    </row>
    <row r="24" spans="1:12" x14ac:dyDescent="0.25">
      <c r="A24" s="4">
        <v>44061</v>
      </c>
      <c r="B24" s="22"/>
      <c r="C24" s="23"/>
      <c r="D24" s="22"/>
      <c r="E24" s="23"/>
      <c r="F24" s="22"/>
      <c r="G24" s="24"/>
      <c r="H24" s="24"/>
      <c r="I24" s="23"/>
      <c r="J24" s="25"/>
      <c r="K24" s="22">
        <f t="shared" si="0"/>
        <v>0</v>
      </c>
      <c r="L24" s="23">
        <f t="shared" si="1"/>
        <v>3490.9</v>
      </c>
    </row>
    <row r="25" spans="1:12" x14ac:dyDescent="0.25">
      <c r="A25" s="4">
        <v>44062</v>
      </c>
      <c r="B25" s="22"/>
      <c r="C25" s="23"/>
      <c r="D25" s="22"/>
      <c r="E25" s="23"/>
      <c r="F25" s="22"/>
      <c r="G25" s="24"/>
      <c r="H25" s="24"/>
      <c r="I25" s="23"/>
      <c r="J25" s="25"/>
      <c r="K25" s="22">
        <f t="shared" si="0"/>
        <v>0</v>
      </c>
      <c r="L25" s="23">
        <f t="shared" si="1"/>
        <v>3490.9</v>
      </c>
    </row>
    <row r="26" spans="1:12" x14ac:dyDescent="0.25">
      <c r="A26" s="4">
        <v>44063</v>
      </c>
      <c r="B26" s="22"/>
      <c r="C26" s="23"/>
      <c r="D26" s="22"/>
      <c r="E26" s="23"/>
      <c r="F26" s="22"/>
      <c r="G26" s="24"/>
      <c r="H26" s="24"/>
      <c r="I26" s="23"/>
      <c r="J26" s="25"/>
      <c r="K26" s="22">
        <f t="shared" si="0"/>
        <v>0</v>
      </c>
      <c r="L26" s="23">
        <f t="shared" si="1"/>
        <v>3490.9</v>
      </c>
    </row>
    <row r="27" spans="1:12" x14ac:dyDescent="0.25">
      <c r="A27" s="4">
        <v>44064</v>
      </c>
      <c r="B27" s="22"/>
      <c r="C27" s="23"/>
      <c r="D27" s="22"/>
      <c r="E27" s="23"/>
      <c r="F27" s="22"/>
      <c r="G27" s="24"/>
      <c r="H27" s="24"/>
      <c r="I27" s="23"/>
      <c r="J27" s="25"/>
      <c r="K27" s="22">
        <f t="shared" si="0"/>
        <v>0</v>
      </c>
      <c r="L27" s="23">
        <f t="shared" si="1"/>
        <v>3490.9</v>
      </c>
    </row>
    <row r="28" spans="1:12" x14ac:dyDescent="0.25">
      <c r="A28" s="4">
        <v>44065</v>
      </c>
      <c r="B28" s="22"/>
      <c r="C28" s="23"/>
      <c r="D28" s="22"/>
      <c r="E28" s="23"/>
      <c r="F28" s="22"/>
      <c r="G28" s="24"/>
      <c r="H28" s="24"/>
      <c r="I28" s="23"/>
      <c r="J28" s="25"/>
      <c r="K28" s="22">
        <f t="shared" si="0"/>
        <v>0</v>
      </c>
      <c r="L28" s="23">
        <f t="shared" si="1"/>
        <v>3490.9</v>
      </c>
    </row>
    <row r="29" spans="1:12" x14ac:dyDescent="0.25">
      <c r="A29" s="4">
        <v>44066</v>
      </c>
      <c r="B29" s="22"/>
      <c r="C29" s="23"/>
      <c r="D29" s="22"/>
      <c r="E29" s="23"/>
      <c r="F29" s="22"/>
      <c r="G29" s="24"/>
      <c r="H29" s="24"/>
      <c r="I29" s="23"/>
      <c r="J29" s="25"/>
      <c r="K29" s="22">
        <f t="shared" si="0"/>
        <v>0</v>
      </c>
      <c r="L29" s="23">
        <f t="shared" si="1"/>
        <v>3490.9</v>
      </c>
    </row>
    <row r="30" spans="1:12" x14ac:dyDescent="0.25">
      <c r="A30" s="4">
        <v>44067</v>
      </c>
      <c r="B30" s="22"/>
      <c r="C30" s="23"/>
      <c r="D30" s="22"/>
      <c r="E30" s="23"/>
      <c r="F30" s="22"/>
      <c r="G30" s="24"/>
      <c r="H30" s="24"/>
      <c r="I30" s="23"/>
      <c r="J30" s="25"/>
      <c r="K30" s="22">
        <f t="shared" si="0"/>
        <v>0</v>
      </c>
      <c r="L30" s="23">
        <f t="shared" si="1"/>
        <v>3490.9</v>
      </c>
    </row>
    <row r="31" spans="1:12" x14ac:dyDescent="0.25">
      <c r="A31" s="4">
        <v>44068</v>
      </c>
      <c r="B31" s="22"/>
      <c r="C31" s="23"/>
      <c r="D31" s="22"/>
      <c r="E31" s="23"/>
      <c r="F31" s="22"/>
      <c r="G31" s="24"/>
      <c r="H31" s="24"/>
      <c r="I31" s="23"/>
      <c r="J31" s="25"/>
      <c r="K31" s="22">
        <f t="shared" si="0"/>
        <v>0</v>
      </c>
      <c r="L31" s="23">
        <f t="shared" si="1"/>
        <v>3490.9</v>
      </c>
    </row>
    <row r="32" spans="1:12" x14ac:dyDescent="0.25">
      <c r="A32" s="4">
        <v>44069</v>
      </c>
      <c r="B32" s="22"/>
      <c r="C32" s="23"/>
      <c r="D32" s="22"/>
      <c r="E32" s="23"/>
      <c r="F32" s="22"/>
      <c r="G32" s="24"/>
      <c r="H32" s="24"/>
      <c r="I32" s="23"/>
      <c r="J32" s="25"/>
      <c r="K32" s="22">
        <f t="shared" si="0"/>
        <v>0</v>
      </c>
      <c r="L32" s="23">
        <f t="shared" si="1"/>
        <v>3490.9</v>
      </c>
    </row>
    <row r="33" spans="1:12" x14ac:dyDescent="0.25">
      <c r="A33" s="4">
        <v>44070</v>
      </c>
      <c r="B33" s="22"/>
      <c r="C33" s="23"/>
      <c r="D33" s="22"/>
      <c r="E33" s="23"/>
      <c r="F33" s="22"/>
      <c r="G33" s="24"/>
      <c r="H33" s="24"/>
      <c r="I33" s="23"/>
      <c r="J33" s="25"/>
      <c r="K33" s="22">
        <f t="shared" si="0"/>
        <v>0</v>
      </c>
      <c r="L33" s="23">
        <f t="shared" si="1"/>
        <v>3490.9</v>
      </c>
    </row>
    <row r="34" spans="1:12" x14ac:dyDescent="0.25">
      <c r="A34" s="4">
        <v>44071</v>
      </c>
      <c r="B34" s="22"/>
      <c r="C34" s="23"/>
      <c r="D34" s="22"/>
      <c r="E34" s="23"/>
      <c r="F34" s="22"/>
      <c r="G34" s="24"/>
      <c r="H34" s="24"/>
      <c r="I34" s="23"/>
      <c r="J34" s="25"/>
      <c r="K34" s="22">
        <f t="shared" si="0"/>
        <v>0</v>
      </c>
      <c r="L34" s="23">
        <f t="shared" si="1"/>
        <v>3490.9</v>
      </c>
    </row>
    <row r="35" spans="1:12" x14ac:dyDescent="0.25">
      <c r="A35" s="4">
        <v>44072</v>
      </c>
      <c r="B35" s="22"/>
      <c r="C35" s="23"/>
      <c r="D35" s="22"/>
      <c r="E35" s="23"/>
      <c r="F35" s="22"/>
      <c r="G35" s="24"/>
      <c r="H35" s="24"/>
      <c r="I35" s="23"/>
      <c r="J35" s="25"/>
      <c r="K35" s="22">
        <f t="shared" si="0"/>
        <v>0</v>
      </c>
      <c r="L35" s="23">
        <f t="shared" si="1"/>
        <v>3490.9</v>
      </c>
    </row>
    <row r="36" spans="1:12" x14ac:dyDescent="0.25">
      <c r="A36" s="4">
        <v>44073</v>
      </c>
      <c r="B36" s="22"/>
      <c r="C36" s="23"/>
      <c r="D36" s="22"/>
      <c r="E36" s="23"/>
      <c r="F36" s="22"/>
      <c r="G36" s="24"/>
      <c r="H36" s="24"/>
      <c r="I36" s="23"/>
      <c r="J36" s="25"/>
      <c r="K36" s="22">
        <f t="shared" si="0"/>
        <v>0</v>
      </c>
      <c r="L36" s="23">
        <f t="shared" si="1"/>
        <v>3490.9</v>
      </c>
    </row>
    <row r="37" spans="1:12" x14ac:dyDescent="0.25">
      <c r="A37" s="4">
        <v>44074</v>
      </c>
      <c r="B37" s="22"/>
      <c r="C37" s="23"/>
      <c r="D37" s="22"/>
      <c r="E37" s="23"/>
      <c r="F37" s="22"/>
      <c r="G37" s="24"/>
      <c r="H37" s="24"/>
      <c r="I37" s="23"/>
      <c r="J37" s="25"/>
      <c r="K37" s="22">
        <f t="shared" si="0"/>
        <v>0</v>
      </c>
      <c r="L37" s="23">
        <f t="shared" si="1"/>
        <v>3490.9</v>
      </c>
    </row>
    <row r="38" spans="1:12" ht="15.75" thickBot="1" x14ac:dyDescent="0.3">
      <c r="A38" s="31" t="s">
        <v>14</v>
      </c>
      <c r="B38" s="26">
        <f t="shared" ref="B38:J38" si="2">SUM(B7:B37)</f>
        <v>3954</v>
      </c>
      <c r="C38" s="27">
        <f t="shared" si="2"/>
        <v>1089</v>
      </c>
      <c r="D38" s="26">
        <f t="shared" si="2"/>
        <v>1751</v>
      </c>
      <c r="E38" s="27">
        <f t="shared" si="2"/>
        <v>1000</v>
      </c>
      <c r="F38" s="26">
        <f t="shared" si="2"/>
        <v>26</v>
      </c>
      <c r="G38" s="28">
        <f t="shared" si="2"/>
        <v>44</v>
      </c>
      <c r="H38" s="28">
        <f t="shared" si="2"/>
        <v>31</v>
      </c>
      <c r="I38" s="27">
        <f t="shared" si="2"/>
        <v>0</v>
      </c>
      <c r="J38" s="29">
        <f t="shared" si="2"/>
        <v>24.1</v>
      </c>
      <c r="K38" s="30"/>
      <c r="L38" s="27"/>
    </row>
    <row r="39" spans="1:12" x14ac:dyDescent="0.25">
      <c r="B39" s="1"/>
      <c r="C39" s="1"/>
      <c r="D39" s="1"/>
      <c r="E39" s="1"/>
      <c r="F39" s="1"/>
      <c r="G39" s="1"/>
      <c r="H39" s="1"/>
      <c r="I39" s="1"/>
      <c r="J39" s="1"/>
    </row>
    <row r="40" spans="1:12" ht="15.75" thickBot="1" x14ac:dyDescent="0.3">
      <c r="B40" s="1"/>
      <c r="C40" s="1"/>
      <c r="D40" s="1"/>
      <c r="E40" s="1"/>
      <c r="F40" s="1"/>
      <c r="G40" s="1"/>
      <c r="H40" s="1"/>
      <c r="I40" s="1"/>
      <c r="J40" s="1"/>
    </row>
    <row r="41" spans="1:12" ht="16.5" thickBot="1" x14ac:dyDescent="0.3">
      <c r="A41" s="68" t="s">
        <v>19</v>
      </c>
      <c r="B41" s="69"/>
      <c r="C41" s="69"/>
      <c r="D41" s="69"/>
      <c r="E41" s="69"/>
      <c r="F41" s="69"/>
      <c r="G41" s="70"/>
      <c r="H41" s="32"/>
      <c r="I41" s="32"/>
      <c r="J41" s="32"/>
      <c r="K41" s="32"/>
      <c r="L41" s="32"/>
    </row>
    <row r="42" spans="1:12" x14ac:dyDescent="0.25">
      <c r="A42" s="71" t="s">
        <v>11</v>
      </c>
      <c r="B42" s="72"/>
      <c r="C42" s="72"/>
      <c r="D42" s="72"/>
      <c r="E42" s="72"/>
      <c r="F42" s="72"/>
      <c r="G42" s="33">
        <f>B38-C38</f>
        <v>2865</v>
      </c>
      <c r="H42" s="3"/>
      <c r="I42" s="3"/>
      <c r="J42" s="3"/>
      <c r="K42" s="3"/>
      <c r="L42" s="3"/>
    </row>
    <row r="43" spans="1:12" x14ac:dyDescent="0.25">
      <c r="A43" s="73" t="s">
        <v>12</v>
      </c>
      <c r="B43" s="74"/>
      <c r="C43" s="74"/>
      <c r="D43" s="74"/>
      <c r="E43" s="74"/>
      <c r="F43" s="74"/>
      <c r="G43" s="34">
        <f>D38-E38</f>
        <v>751</v>
      </c>
      <c r="H43" s="3"/>
      <c r="I43" s="3"/>
      <c r="J43" s="3"/>
      <c r="K43" s="3"/>
      <c r="L43" s="3"/>
    </row>
    <row r="44" spans="1:12" x14ac:dyDescent="0.25">
      <c r="A44" s="73" t="s">
        <v>7</v>
      </c>
      <c r="B44" s="74"/>
      <c r="C44" s="74"/>
      <c r="D44" s="74"/>
      <c r="E44" s="74"/>
      <c r="F44" s="74"/>
      <c r="G44" s="34">
        <f>J38</f>
        <v>24.1</v>
      </c>
      <c r="H44" s="3"/>
      <c r="I44" s="3"/>
      <c r="J44" s="3"/>
      <c r="K44" s="3"/>
      <c r="L44" s="3"/>
    </row>
    <row r="45" spans="1:12" ht="15.75" thickBot="1" x14ac:dyDescent="0.3">
      <c r="A45" s="75" t="s">
        <v>18</v>
      </c>
      <c r="B45" s="76"/>
      <c r="C45" s="76"/>
      <c r="D45" s="76"/>
      <c r="E45" s="76"/>
      <c r="F45" s="76"/>
      <c r="G45" s="35">
        <f>F38+G38+H38+I38</f>
        <v>101</v>
      </c>
      <c r="H45" s="3"/>
      <c r="I45" s="3"/>
      <c r="J45" s="3"/>
      <c r="K45" s="3"/>
      <c r="L45" s="3"/>
    </row>
  </sheetData>
  <mergeCells count="12">
    <mergeCell ref="A41:G41"/>
    <mergeCell ref="A42:F42"/>
    <mergeCell ref="A43:F43"/>
    <mergeCell ref="A44:F44"/>
    <mergeCell ref="A45:F45"/>
    <mergeCell ref="A1:L3"/>
    <mergeCell ref="A4:L4"/>
    <mergeCell ref="A5:A6"/>
    <mergeCell ref="B5:C5"/>
    <mergeCell ref="D5:E5"/>
    <mergeCell ref="F5:I5"/>
    <mergeCell ref="K5:L5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00301-67FF-4223-87A1-21D8E393EBE7}">
  <dimension ref="A1:L44"/>
  <sheetViews>
    <sheetView workbookViewId="0">
      <selection activeCell="A4" sqref="A4:L4"/>
    </sheetView>
  </sheetViews>
  <sheetFormatPr defaultRowHeight="15" x14ac:dyDescent="0.25"/>
  <cols>
    <col min="1" max="1" width="8.28515625" customWidth="1"/>
    <col min="2" max="5" width="11.42578125" customWidth="1"/>
    <col min="6" max="6" width="11.85546875" customWidth="1"/>
    <col min="7" max="7" width="16.140625" customWidth="1"/>
    <col min="8" max="8" width="14.7109375" customWidth="1"/>
    <col min="9" max="9" width="11.85546875" customWidth="1"/>
    <col min="10" max="10" width="11.42578125" customWidth="1"/>
    <col min="11" max="12" width="13.7109375" customWidth="1"/>
  </cols>
  <sheetData>
    <row r="1" spans="1:12" x14ac:dyDescent="0.25">
      <c r="A1" s="77" t="s">
        <v>9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9"/>
    </row>
    <row r="2" spans="1:12" x14ac:dyDescent="0.25">
      <c r="A2" s="80"/>
      <c r="B2" s="81"/>
      <c r="C2" s="81"/>
      <c r="D2" s="81"/>
      <c r="E2" s="81"/>
      <c r="F2" s="81"/>
      <c r="G2" s="81"/>
      <c r="H2" s="81"/>
      <c r="I2" s="81"/>
      <c r="J2" s="81"/>
      <c r="K2" s="81"/>
      <c r="L2" s="82"/>
    </row>
    <row r="3" spans="1:12" x14ac:dyDescent="0.25">
      <c r="A3" s="80"/>
      <c r="B3" s="81"/>
      <c r="C3" s="81"/>
      <c r="D3" s="81"/>
      <c r="E3" s="81"/>
      <c r="F3" s="81"/>
      <c r="G3" s="81"/>
      <c r="H3" s="81"/>
      <c r="I3" s="81"/>
      <c r="J3" s="81"/>
      <c r="K3" s="81"/>
      <c r="L3" s="82"/>
    </row>
    <row r="4" spans="1:12" ht="19.5" thickBot="1" x14ac:dyDescent="0.35">
      <c r="A4" s="83" t="s">
        <v>50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5"/>
    </row>
    <row r="5" spans="1:12" x14ac:dyDescent="0.25">
      <c r="A5" s="86" t="s">
        <v>5</v>
      </c>
      <c r="B5" s="88" t="s">
        <v>11</v>
      </c>
      <c r="C5" s="89"/>
      <c r="D5" s="88" t="s">
        <v>12</v>
      </c>
      <c r="E5" s="89"/>
      <c r="F5" s="88" t="s">
        <v>3</v>
      </c>
      <c r="G5" s="90"/>
      <c r="H5" s="90"/>
      <c r="I5" s="89"/>
      <c r="J5" s="8" t="s">
        <v>7</v>
      </c>
      <c r="K5" s="91" t="s">
        <v>4</v>
      </c>
      <c r="L5" s="92"/>
    </row>
    <row r="6" spans="1:12" ht="15.75" thickBot="1" x14ac:dyDescent="0.3">
      <c r="A6" s="87"/>
      <c r="B6" s="9" t="s">
        <v>0</v>
      </c>
      <c r="C6" s="13" t="s">
        <v>13</v>
      </c>
      <c r="D6" s="14" t="s">
        <v>0</v>
      </c>
      <c r="E6" s="13" t="s">
        <v>13</v>
      </c>
      <c r="F6" s="12" t="s">
        <v>15</v>
      </c>
      <c r="G6" s="10" t="s">
        <v>16</v>
      </c>
      <c r="H6" s="15" t="s">
        <v>17</v>
      </c>
      <c r="I6" s="13" t="s">
        <v>6</v>
      </c>
      <c r="J6" s="17">
        <v>0.01</v>
      </c>
      <c r="K6" s="16" t="s">
        <v>1</v>
      </c>
      <c r="L6" s="11" t="s">
        <v>2</v>
      </c>
    </row>
    <row r="7" spans="1:12" x14ac:dyDescent="0.25">
      <c r="A7" s="4">
        <v>44075</v>
      </c>
      <c r="B7" s="18">
        <v>850</v>
      </c>
      <c r="C7" s="19"/>
      <c r="D7" s="18"/>
      <c r="E7" s="19"/>
      <c r="F7" s="18"/>
      <c r="G7" s="20"/>
      <c r="H7" s="20"/>
      <c r="I7" s="19"/>
      <c r="J7" s="21">
        <v>8</v>
      </c>
      <c r="K7" s="18">
        <f>B7+D7-C7-E7-F7-G7-H7-I7-J7</f>
        <v>842</v>
      </c>
      <c r="L7" s="19">
        <f>K7</f>
        <v>842</v>
      </c>
    </row>
    <row r="8" spans="1:12" x14ac:dyDescent="0.25">
      <c r="A8" s="4">
        <v>44076</v>
      </c>
      <c r="B8" s="22"/>
      <c r="C8" s="23">
        <v>250</v>
      </c>
      <c r="D8" s="22"/>
      <c r="E8" s="23"/>
      <c r="F8" s="22">
        <v>1</v>
      </c>
      <c r="G8" s="24">
        <v>3</v>
      </c>
      <c r="H8" s="24">
        <v>1</v>
      </c>
      <c r="I8" s="23"/>
      <c r="J8" s="25"/>
      <c r="K8" s="22">
        <f t="shared" ref="K8:K36" si="0">B8+D8-C8-E8-F8-G8-H8-I8-J8</f>
        <v>-255</v>
      </c>
      <c r="L8" s="23">
        <f>K8+L7</f>
        <v>587</v>
      </c>
    </row>
    <row r="9" spans="1:12" x14ac:dyDescent="0.25">
      <c r="A9" s="4">
        <v>44077</v>
      </c>
      <c r="B9" s="22"/>
      <c r="C9" s="23"/>
      <c r="D9" s="22"/>
      <c r="E9" s="23"/>
      <c r="F9" s="22"/>
      <c r="G9" s="24"/>
      <c r="H9" s="24"/>
      <c r="I9" s="23"/>
      <c r="J9" s="25"/>
      <c r="K9" s="22">
        <f t="shared" si="0"/>
        <v>0</v>
      </c>
      <c r="L9" s="23">
        <f t="shared" ref="L9:L36" si="1">K9+L8</f>
        <v>587</v>
      </c>
    </row>
    <row r="10" spans="1:12" x14ac:dyDescent="0.25">
      <c r="A10" s="4">
        <v>44078</v>
      </c>
      <c r="B10" s="22">
        <v>246</v>
      </c>
      <c r="C10" s="23"/>
      <c r="D10" s="22">
        <v>896</v>
      </c>
      <c r="E10" s="23"/>
      <c r="F10" s="22">
        <v>2</v>
      </c>
      <c r="G10" s="24">
        <v>5</v>
      </c>
      <c r="H10" s="24">
        <v>9</v>
      </c>
      <c r="I10" s="23"/>
      <c r="J10" s="25">
        <v>11</v>
      </c>
      <c r="K10" s="22">
        <f t="shared" si="0"/>
        <v>1115</v>
      </c>
      <c r="L10" s="23">
        <f t="shared" si="1"/>
        <v>1702</v>
      </c>
    </row>
    <row r="11" spans="1:12" x14ac:dyDescent="0.25">
      <c r="A11" s="4">
        <v>44079</v>
      </c>
      <c r="B11" s="22"/>
      <c r="C11" s="23">
        <v>236</v>
      </c>
      <c r="D11" s="22">
        <v>1456</v>
      </c>
      <c r="E11" s="23"/>
      <c r="F11" s="22">
        <v>7</v>
      </c>
      <c r="G11" s="24">
        <v>9</v>
      </c>
      <c r="H11" s="24">
        <v>2</v>
      </c>
      <c r="I11" s="23"/>
      <c r="J11" s="25">
        <v>11</v>
      </c>
      <c r="K11" s="22">
        <f t="shared" si="0"/>
        <v>1191</v>
      </c>
      <c r="L11" s="23">
        <f t="shared" si="1"/>
        <v>2893</v>
      </c>
    </row>
    <row r="12" spans="1:12" x14ac:dyDescent="0.25">
      <c r="A12" s="4">
        <v>44080</v>
      </c>
      <c r="B12" s="22">
        <v>700</v>
      </c>
      <c r="C12" s="23"/>
      <c r="D12" s="22"/>
      <c r="E12" s="23">
        <v>1200</v>
      </c>
      <c r="F12" s="22">
        <v>2</v>
      </c>
      <c r="G12" s="24">
        <v>18</v>
      </c>
      <c r="H12" s="24">
        <v>9</v>
      </c>
      <c r="I12" s="23"/>
      <c r="J12" s="25"/>
      <c r="K12" s="22">
        <f t="shared" si="0"/>
        <v>-529</v>
      </c>
      <c r="L12" s="23">
        <f t="shared" si="1"/>
        <v>2364</v>
      </c>
    </row>
    <row r="13" spans="1:12" x14ac:dyDescent="0.25">
      <c r="A13" s="4">
        <v>44081</v>
      </c>
      <c r="B13" s="22">
        <v>1200</v>
      </c>
      <c r="C13" s="23"/>
      <c r="D13" s="22">
        <v>768</v>
      </c>
      <c r="E13" s="23"/>
      <c r="F13" s="22">
        <v>7</v>
      </c>
      <c r="G13" s="24">
        <v>9</v>
      </c>
      <c r="H13" s="24">
        <v>13</v>
      </c>
      <c r="I13" s="23"/>
      <c r="J13" s="25">
        <v>19</v>
      </c>
      <c r="K13" s="22">
        <f t="shared" si="0"/>
        <v>1920</v>
      </c>
      <c r="L13" s="23">
        <f t="shared" si="1"/>
        <v>4284</v>
      </c>
    </row>
    <row r="14" spans="1:12" x14ac:dyDescent="0.25">
      <c r="A14" s="4">
        <v>44082</v>
      </c>
      <c r="B14" s="22"/>
      <c r="C14" s="23"/>
      <c r="D14" s="22"/>
      <c r="E14" s="23"/>
      <c r="F14" s="22"/>
      <c r="G14" s="24"/>
      <c r="H14" s="24"/>
      <c r="I14" s="23"/>
      <c r="J14" s="25"/>
      <c r="K14" s="22">
        <f t="shared" si="0"/>
        <v>0</v>
      </c>
      <c r="L14" s="23">
        <f t="shared" si="1"/>
        <v>4284</v>
      </c>
    </row>
    <row r="15" spans="1:12" x14ac:dyDescent="0.25">
      <c r="A15" s="4">
        <v>44083</v>
      </c>
      <c r="B15" s="22"/>
      <c r="C15" s="23"/>
      <c r="D15" s="22"/>
      <c r="E15" s="23"/>
      <c r="F15" s="22"/>
      <c r="G15" s="24"/>
      <c r="H15" s="24"/>
      <c r="I15" s="23"/>
      <c r="J15" s="25"/>
      <c r="K15" s="22">
        <f t="shared" si="0"/>
        <v>0</v>
      </c>
      <c r="L15" s="23">
        <f t="shared" si="1"/>
        <v>4284</v>
      </c>
    </row>
    <row r="16" spans="1:12" x14ac:dyDescent="0.25">
      <c r="A16" s="4">
        <v>44084</v>
      </c>
      <c r="B16" s="22"/>
      <c r="C16" s="23"/>
      <c r="D16" s="22"/>
      <c r="E16" s="23"/>
      <c r="F16" s="22"/>
      <c r="G16" s="24"/>
      <c r="H16" s="24"/>
      <c r="I16" s="23"/>
      <c r="J16" s="25"/>
      <c r="K16" s="22">
        <f t="shared" si="0"/>
        <v>0</v>
      </c>
      <c r="L16" s="23">
        <f t="shared" si="1"/>
        <v>4284</v>
      </c>
    </row>
    <row r="17" spans="1:12" x14ac:dyDescent="0.25">
      <c r="A17" s="4">
        <v>44085</v>
      </c>
      <c r="B17" s="22"/>
      <c r="C17" s="23"/>
      <c r="D17" s="22"/>
      <c r="E17" s="23"/>
      <c r="F17" s="22"/>
      <c r="G17" s="24"/>
      <c r="H17" s="24"/>
      <c r="I17" s="23"/>
      <c r="J17" s="25"/>
      <c r="K17" s="22">
        <f t="shared" si="0"/>
        <v>0</v>
      </c>
      <c r="L17" s="23">
        <f t="shared" si="1"/>
        <v>4284</v>
      </c>
    </row>
    <row r="18" spans="1:12" x14ac:dyDescent="0.25">
      <c r="A18" s="4">
        <v>44086</v>
      </c>
      <c r="B18" s="22"/>
      <c r="C18" s="23"/>
      <c r="D18" s="22"/>
      <c r="E18" s="23"/>
      <c r="F18" s="22"/>
      <c r="G18" s="24"/>
      <c r="H18" s="24"/>
      <c r="I18" s="23"/>
      <c r="J18" s="25"/>
      <c r="K18" s="22">
        <f t="shared" si="0"/>
        <v>0</v>
      </c>
      <c r="L18" s="23">
        <f t="shared" si="1"/>
        <v>4284</v>
      </c>
    </row>
    <row r="19" spans="1:12" x14ac:dyDescent="0.25">
      <c r="A19" s="4">
        <v>44087</v>
      </c>
      <c r="B19" s="22"/>
      <c r="C19" s="23"/>
      <c r="D19" s="22"/>
      <c r="E19" s="23"/>
      <c r="F19" s="22"/>
      <c r="G19" s="24"/>
      <c r="H19" s="24"/>
      <c r="I19" s="23"/>
      <c r="J19" s="25"/>
      <c r="K19" s="22">
        <f t="shared" si="0"/>
        <v>0</v>
      </c>
      <c r="L19" s="23">
        <f t="shared" si="1"/>
        <v>4284</v>
      </c>
    </row>
    <row r="20" spans="1:12" x14ac:dyDescent="0.25">
      <c r="A20" s="4">
        <v>44088</v>
      </c>
      <c r="B20" s="22"/>
      <c r="C20" s="23"/>
      <c r="D20" s="22"/>
      <c r="E20" s="23"/>
      <c r="F20" s="22"/>
      <c r="G20" s="24"/>
      <c r="H20" s="24"/>
      <c r="I20" s="23"/>
      <c r="J20" s="25"/>
      <c r="K20" s="22">
        <f t="shared" si="0"/>
        <v>0</v>
      </c>
      <c r="L20" s="23">
        <f t="shared" si="1"/>
        <v>4284</v>
      </c>
    </row>
    <row r="21" spans="1:12" x14ac:dyDescent="0.25">
      <c r="A21" s="4">
        <v>44089</v>
      </c>
      <c r="B21" s="22"/>
      <c r="C21" s="23"/>
      <c r="D21" s="22"/>
      <c r="E21" s="23"/>
      <c r="F21" s="22"/>
      <c r="G21" s="24"/>
      <c r="H21" s="24"/>
      <c r="I21" s="23"/>
      <c r="J21" s="25"/>
      <c r="K21" s="22">
        <f t="shared" si="0"/>
        <v>0</v>
      </c>
      <c r="L21" s="23">
        <f t="shared" si="1"/>
        <v>4284</v>
      </c>
    </row>
    <row r="22" spans="1:12" x14ac:dyDescent="0.25">
      <c r="A22" s="4">
        <v>44090</v>
      </c>
      <c r="B22" s="22"/>
      <c r="C22" s="23"/>
      <c r="D22" s="22"/>
      <c r="E22" s="23"/>
      <c r="F22" s="22"/>
      <c r="G22" s="24"/>
      <c r="H22" s="24"/>
      <c r="I22" s="23"/>
      <c r="J22" s="25"/>
      <c r="K22" s="22">
        <f t="shared" si="0"/>
        <v>0</v>
      </c>
      <c r="L22" s="23">
        <f t="shared" si="1"/>
        <v>4284</v>
      </c>
    </row>
    <row r="23" spans="1:12" x14ac:dyDescent="0.25">
      <c r="A23" s="4">
        <v>44091</v>
      </c>
      <c r="B23" s="22"/>
      <c r="C23" s="23"/>
      <c r="D23" s="22"/>
      <c r="E23" s="23"/>
      <c r="F23" s="22"/>
      <c r="G23" s="24"/>
      <c r="H23" s="24"/>
      <c r="I23" s="23"/>
      <c r="J23" s="25"/>
      <c r="K23" s="22">
        <f t="shared" si="0"/>
        <v>0</v>
      </c>
      <c r="L23" s="23">
        <f t="shared" si="1"/>
        <v>4284</v>
      </c>
    </row>
    <row r="24" spans="1:12" x14ac:dyDescent="0.25">
      <c r="A24" s="4">
        <v>44092</v>
      </c>
      <c r="B24" s="22"/>
      <c r="C24" s="23"/>
      <c r="D24" s="22"/>
      <c r="E24" s="23"/>
      <c r="F24" s="22"/>
      <c r="G24" s="24"/>
      <c r="H24" s="24"/>
      <c r="I24" s="23"/>
      <c r="J24" s="25"/>
      <c r="K24" s="22">
        <f t="shared" si="0"/>
        <v>0</v>
      </c>
      <c r="L24" s="23">
        <f t="shared" si="1"/>
        <v>4284</v>
      </c>
    </row>
    <row r="25" spans="1:12" x14ac:dyDescent="0.25">
      <c r="A25" s="4">
        <v>44093</v>
      </c>
      <c r="B25" s="22"/>
      <c r="C25" s="23"/>
      <c r="D25" s="22"/>
      <c r="E25" s="23"/>
      <c r="F25" s="22"/>
      <c r="G25" s="24"/>
      <c r="H25" s="24"/>
      <c r="I25" s="23"/>
      <c r="J25" s="25"/>
      <c r="K25" s="22">
        <f t="shared" si="0"/>
        <v>0</v>
      </c>
      <c r="L25" s="23">
        <f t="shared" si="1"/>
        <v>4284</v>
      </c>
    </row>
    <row r="26" spans="1:12" x14ac:dyDescent="0.25">
      <c r="A26" s="4">
        <v>44094</v>
      </c>
      <c r="B26" s="22"/>
      <c r="C26" s="23"/>
      <c r="D26" s="22"/>
      <c r="E26" s="23"/>
      <c r="F26" s="22"/>
      <c r="G26" s="24"/>
      <c r="H26" s="24"/>
      <c r="I26" s="23"/>
      <c r="J26" s="25"/>
      <c r="K26" s="22">
        <f t="shared" si="0"/>
        <v>0</v>
      </c>
      <c r="L26" s="23">
        <f t="shared" si="1"/>
        <v>4284</v>
      </c>
    </row>
    <row r="27" spans="1:12" x14ac:dyDescent="0.25">
      <c r="A27" s="4">
        <v>44095</v>
      </c>
      <c r="B27" s="22"/>
      <c r="C27" s="23"/>
      <c r="D27" s="22"/>
      <c r="E27" s="23"/>
      <c r="F27" s="22"/>
      <c r="G27" s="24"/>
      <c r="H27" s="24"/>
      <c r="I27" s="23"/>
      <c r="J27" s="25"/>
      <c r="K27" s="22">
        <f t="shared" si="0"/>
        <v>0</v>
      </c>
      <c r="L27" s="23">
        <f t="shared" si="1"/>
        <v>4284</v>
      </c>
    </row>
    <row r="28" spans="1:12" x14ac:dyDescent="0.25">
      <c r="A28" s="4">
        <v>44096</v>
      </c>
      <c r="B28" s="22"/>
      <c r="C28" s="23"/>
      <c r="D28" s="22"/>
      <c r="E28" s="23"/>
      <c r="F28" s="22"/>
      <c r="G28" s="24"/>
      <c r="H28" s="24"/>
      <c r="I28" s="23"/>
      <c r="J28" s="25"/>
      <c r="K28" s="22">
        <f t="shared" si="0"/>
        <v>0</v>
      </c>
      <c r="L28" s="23">
        <f t="shared" si="1"/>
        <v>4284</v>
      </c>
    </row>
    <row r="29" spans="1:12" x14ac:dyDescent="0.25">
      <c r="A29" s="4">
        <v>44097</v>
      </c>
      <c r="B29" s="22"/>
      <c r="C29" s="23"/>
      <c r="D29" s="22"/>
      <c r="E29" s="23"/>
      <c r="F29" s="22"/>
      <c r="G29" s="24"/>
      <c r="H29" s="24"/>
      <c r="I29" s="23"/>
      <c r="J29" s="25"/>
      <c r="K29" s="22">
        <f t="shared" si="0"/>
        <v>0</v>
      </c>
      <c r="L29" s="23">
        <f t="shared" si="1"/>
        <v>4284</v>
      </c>
    </row>
    <row r="30" spans="1:12" x14ac:dyDescent="0.25">
      <c r="A30" s="4">
        <v>44098</v>
      </c>
      <c r="B30" s="22"/>
      <c r="C30" s="23"/>
      <c r="D30" s="22"/>
      <c r="E30" s="23"/>
      <c r="F30" s="22"/>
      <c r="G30" s="24"/>
      <c r="H30" s="24"/>
      <c r="I30" s="23"/>
      <c r="J30" s="25"/>
      <c r="K30" s="22">
        <f t="shared" si="0"/>
        <v>0</v>
      </c>
      <c r="L30" s="23">
        <f t="shared" si="1"/>
        <v>4284</v>
      </c>
    </row>
    <row r="31" spans="1:12" x14ac:dyDescent="0.25">
      <c r="A31" s="4">
        <v>44099</v>
      </c>
      <c r="B31" s="22"/>
      <c r="C31" s="23"/>
      <c r="D31" s="22"/>
      <c r="E31" s="23"/>
      <c r="F31" s="22"/>
      <c r="G31" s="24"/>
      <c r="H31" s="24"/>
      <c r="I31" s="23"/>
      <c r="J31" s="25"/>
      <c r="K31" s="22">
        <f t="shared" si="0"/>
        <v>0</v>
      </c>
      <c r="L31" s="23">
        <f t="shared" si="1"/>
        <v>4284</v>
      </c>
    </row>
    <row r="32" spans="1:12" x14ac:dyDescent="0.25">
      <c r="A32" s="4">
        <v>44100</v>
      </c>
      <c r="B32" s="22"/>
      <c r="C32" s="23"/>
      <c r="D32" s="22"/>
      <c r="E32" s="23"/>
      <c r="F32" s="22"/>
      <c r="G32" s="24"/>
      <c r="H32" s="24"/>
      <c r="I32" s="23"/>
      <c r="J32" s="25"/>
      <c r="K32" s="22">
        <f t="shared" si="0"/>
        <v>0</v>
      </c>
      <c r="L32" s="23">
        <f t="shared" si="1"/>
        <v>4284</v>
      </c>
    </row>
    <row r="33" spans="1:12" x14ac:dyDescent="0.25">
      <c r="A33" s="4">
        <v>44101</v>
      </c>
      <c r="B33" s="22"/>
      <c r="C33" s="23"/>
      <c r="D33" s="22"/>
      <c r="E33" s="23"/>
      <c r="F33" s="22"/>
      <c r="G33" s="24"/>
      <c r="H33" s="24"/>
      <c r="I33" s="23"/>
      <c r="J33" s="25"/>
      <c r="K33" s="22">
        <f t="shared" si="0"/>
        <v>0</v>
      </c>
      <c r="L33" s="23">
        <f t="shared" si="1"/>
        <v>4284</v>
      </c>
    </row>
    <row r="34" spans="1:12" x14ac:dyDescent="0.25">
      <c r="A34" s="4">
        <v>44102</v>
      </c>
      <c r="B34" s="22"/>
      <c r="C34" s="23"/>
      <c r="D34" s="22"/>
      <c r="E34" s="23"/>
      <c r="F34" s="22"/>
      <c r="G34" s="24"/>
      <c r="H34" s="24"/>
      <c r="I34" s="23"/>
      <c r="J34" s="25"/>
      <c r="K34" s="22">
        <f t="shared" si="0"/>
        <v>0</v>
      </c>
      <c r="L34" s="23">
        <f t="shared" si="1"/>
        <v>4284</v>
      </c>
    </row>
    <row r="35" spans="1:12" x14ac:dyDescent="0.25">
      <c r="A35" s="4">
        <v>44103</v>
      </c>
      <c r="B35" s="22"/>
      <c r="C35" s="23"/>
      <c r="D35" s="22"/>
      <c r="E35" s="23"/>
      <c r="F35" s="22"/>
      <c r="G35" s="24"/>
      <c r="H35" s="24"/>
      <c r="I35" s="23"/>
      <c r="J35" s="25"/>
      <c r="K35" s="22">
        <f t="shared" si="0"/>
        <v>0</v>
      </c>
      <c r="L35" s="23">
        <f t="shared" si="1"/>
        <v>4284</v>
      </c>
    </row>
    <row r="36" spans="1:12" x14ac:dyDescent="0.25">
      <c r="A36" s="4">
        <v>44104</v>
      </c>
      <c r="B36" s="22"/>
      <c r="C36" s="23"/>
      <c r="D36" s="22"/>
      <c r="E36" s="23"/>
      <c r="F36" s="22"/>
      <c r="G36" s="24"/>
      <c r="H36" s="24"/>
      <c r="I36" s="23"/>
      <c r="J36" s="25"/>
      <c r="K36" s="22">
        <f t="shared" si="0"/>
        <v>0</v>
      </c>
      <c r="L36" s="23">
        <f t="shared" si="1"/>
        <v>4284</v>
      </c>
    </row>
    <row r="37" spans="1:12" ht="15.75" thickBot="1" x14ac:dyDescent="0.3">
      <c r="A37" s="31" t="s">
        <v>14</v>
      </c>
      <c r="B37" s="26">
        <f t="shared" ref="B37:J37" si="2">SUM(B7:B36)</f>
        <v>2996</v>
      </c>
      <c r="C37" s="27">
        <f t="shared" si="2"/>
        <v>486</v>
      </c>
      <c r="D37" s="26">
        <f t="shared" si="2"/>
        <v>3120</v>
      </c>
      <c r="E37" s="27">
        <f t="shared" si="2"/>
        <v>1200</v>
      </c>
      <c r="F37" s="26">
        <f t="shared" si="2"/>
        <v>19</v>
      </c>
      <c r="G37" s="28">
        <f t="shared" si="2"/>
        <v>44</v>
      </c>
      <c r="H37" s="28">
        <f t="shared" si="2"/>
        <v>34</v>
      </c>
      <c r="I37" s="27">
        <f t="shared" si="2"/>
        <v>0</v>
      </c>
      <c r="J37" s="29">
        <f t="shared" si="2"/>
        <v>49</v>
      </c>
      <c r="K37" s="30"/>
      <c r="L37" s="27"/>
    </row>
    <row r="38" spans="1:12" x14ac:dyDescent="0.25">
      <c r="B38" s="1"/>
      <c r="C38" s="1"/>
      <c r="D38" s="1"/>
      <c r="E38" s="1"/>
      <c r="F38" s="1"/>
      <c r="G38" s="1"/>
      <c r="H38" s="1"/>
      <c r="I38" s="1"/>
      <c r="J38" s="1"/>
    </row>
    <row r="39" spans="1:12" ht="15.75" thickBot="1" x14ac:dyDescent="0.3">
      <c r="B39" s="1"/>
      <c r="C39" s="1"/>
      <c r="D39" s="1"/>
      <c r="E39" s="1"/>
      <c r="F39" s="1"/>
      <c r="G39" s="1"/>
      <c r="H39" s="1"/>
      <c r="I39" s="1"/>
      <c r="J39" s="1"/>
    </row>
    <row r="40" spans="1:12" ht="16.5" thickBot="1" x14ac:dyDescent="0.3">
      <c r="A40" s="68" t="s">
        <v>19</v>
      </c>
      <c r="B40" s="69"/>
      <c r="C40" s="69"/>
      <c r="D40" s="69"/>
      <c r="E40" s="69"/>
      <c r="F40" s="69"/>
      <c r="G40" s="70"/>
      <c r="H40" s="32"/>
      <c r="I40" s="32"/>
      <c r="J40" s="32"/>
      <c r="K40" s="32"/>
      <c r="L40" s="32"/>
    </row>
    <row r="41" spans="1:12" x14ac:dyDescent="0.25">
      <c r="A41" s="71" t="s">
        <v>11</v>
      </c>
      <c r="B41" s="72"/>
      <c r="C41" s="72"/>
      <c r="D41" s="72"/>
      <c r="E41" s="72"/>
      <c r="F41" s="72"/>
      <c r="G41" s="33">
        <f>B37-C37</f>
        <v>2510</v>
      </c>
      <c r="H41" s="3"/>
      <c r="I41" s="3"/>
      <c r="J41" s="3"/>
      <c r="K41" s="3"/>
      <c r="L41" s="3"/>
    </row>
    <row r="42" spans="1:12" x14ac:dyDescent="0.25">
      <c r="A42" s="73" t="s">
        <v>12</v>
      </c>
      <c r="B42" s="74"/>
      <c r="C42" s="74"/>
      <c r="D42" s="74"/>
      <c r="E42" s="74"/>
      <c r="F42" s="74"/>
      <c r="G42" s="34">
        <f>D37-E37</f>
        <v>1920</v>
      </c>
      <c r="H42" s="3"/>
      <c r="I42" s="3"/>
      <c r="J42" s="3"/>
      <c r="K42" s="3"/>
      <c r="L42" s="3"/>
    </row>
    <row r="43" spans="1:12" x14ac:dyDescent="0.25">
      <c r="A43" s="73" t="s">
        <v>7</v>
      </c>
      <c r="B43" s="74"/>
      <c r="C43" s="74"/>
      <c r="D43" s="74"/>
      <c r="E43" s="74"/>
      <c r="F43" s="74"/>
      <c r="G43" s="34">
        <f>J37</f>
        <v>49</v>
      </c>
      <c r="H43" s="3"/>
      <c r="I43" s="3"/>
      <c r="J43" s="3"/>
      <c r="K43" s="3"/>
      <c r="L43" s="3"/>
    </row>
    <row r="44" spans="1:12" ht="15.75" thickBot="1" x14ac:dyDescent="0.3">
      <c r="A44" s="75" t="s">
        <v>18</v>
      </c>
      <c r="B44" s="76"/>
      <c r="C44" s="76"/>
      <c r="D44" s="76"/>
      <c r="E44" s="76"/>
      <c r="F44" s="76"/>
      <c r="G44" s="35">
        <f>F37+G37+H37+I37</f>
        <v>97</v>
      </c>
      <c r="H44" s="3"/>
      <c r="I44" s="3"/>
      <c r="J44" s="3"/>
      <c r="K44" s="3"/>
      <c r="L44" s="3"/>
    </row>
  </sheetData>
  <mergeCells count="12">
    <mergeCell ref="A40:G40"/>
    <mergeCell ref="A41:F41"/>
    <mergeCell ref="A42:F42"/>
    <mergeCell ref="A43:F43"/>
    <mergeCell ref="A44:F44"/>
    <mergeCell ref="A1:L3"/>
    <mergeCell ref="A4:L4"/>
    <mergeCell ref="A5:A6"/>
    <mergeCell ref="B5:C5"/>
    <mergeCell ref="D5:E5"/>
    <mergeCell ref="F5:I5"/>
    <mergeCell ref="K5:L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  <vt:lpstr>RELATÓRIO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Jordânia</dc:creator>
  <cp:lastModifiedBy>Jordânia</cp:lastModifiedBy>
  <cp:lastPrinted>2020-09-02T19:51:15Z</cp:lastPrinted>
  <dcterms:created xsi:type="dcterms:W3CDTF">2020-06-21T15:37:30Z</dcterms:created>
  <dcterms:modified xsi:type="dcterms:W3CDTF">2022-04-02T18:08:22Z</dcterms:modified>
</cp:coreProperties>
</file>