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uilh\Desktop\Instituto Guilherme Cardoso\Mentoria Você Trader\Materiais\"/>
    </mc:Choice>
  </mc:AlternateContent>
  <xr:revisionPtr revIDLastSave="0" documentId="13_ncr:1_{CEAB08FC-3359-432D-8930-613824C6A0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rçamento Familiar" sheetId="4" r:id="rId1"/>
    <sheet name="Anual" sheetId="3" r:id="rId2"/>
    <sheet name="Para Onde Vai" sheetId="5" r:id="rId3"/>
    <sheet name="Gráficos" sheetId="6" r:id="rId4"/>
    <sheet name="Sugestões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4" l="1"/>
  <c r="F98" i="4"/>
  <c r="F106" i="4"/>
  <c r="Q106" i="4" l="1"/>
  <c r="G106" i="4"/>
  <c r="H106" i="4"/>
  <c r="I106" i="4"/>
  <c r="J106" i="4"/>
  <c r="K106" i="4"/>
  <c r="L106" i="4"/>
  <c r="M106" i="4"/>
  <c r="N106" i="4"/>
  <c r="O106" i="4"/>
  <c r="P106" i="4"/>
  <c r="N27" i="4"/>
  <c r="N112" i="4" s="1"/>
  <c r="F78" i="4"/>
  <c r="F113" i="4" s="1"/>
  <c r="G78" i="4"/>
  <c r="G113" i="4" s="1"/>
  <c r="H78" i="4"/>
  <c r="I78" i="4"/>
  <c r="J78" i="4"/>
  <c r="K78" i="4"/>
  <c r="L78" i="4"/>
  <c r="M78" i="4"/>
  <c r="M113" i="4" s="1"/>
  <c r="N78" i="4"/>
  <c r="O78" i="4"/>
  <c r="P78" i="4"/>
  <c r="Q78" i="4"/>
  <c r="Q80" i="4" s="1"/>
  <c r="Q15" i="4"/>
  <c r="P15" i="4"/>
  <c r="P110" i="4" s="1"/>
  <c r="O15" i="4"/>
  <c r="N15" i="4"/>
  <c r="N110" i="4" s="1"/>
  <c r="M15" i="4"/>
  <c r="M110" i="4" s="1"/>
  <c r="L15" i="4"/>
  <c r="L110" i="4" s="1"/>
  <c r="K15" i="4"/>
  <c r="K108" i="4" s="1"/>
  <c r="J15" i="4"/>
  <c r="J110" i="4" s="1"/>
  <c r="I15" i="4"/>
  <c r="H15" i="4"/>
  <c r="H110" i="4" s="1"/>
  <c r="G15" i="4"/>
  <c r="G110" i="4" s="1"/>
  <c r="J113" i="4"/>
  <c r="R58" i="4"/>
  <c r="P113" i="4"/>
  <c r="N113" i="4"/>
  <c r="L113" i="4"/>
  <c r="H80" i="4"/>
  <c r="R76" i="4"/>
  <c r="R105" i="4"/>
  <c r="R104" i="4"/>
  <c r="R103" i="4"/>
  <c r="R102" i="4"/>
  <c r="R97" i="4"/>
  <c r="R96" i="4"/>
  <c r="R95" i="4"/>
  <c r="R94" i="4"/>
  <c r="R88" i="4"/>
  <c r="R87" i="4"/>
  <c r="R86" i="4"/>
  <c r="R85" i="4"/>
  <c r="R84" i="4"/>
  <c r="R83" i="4"/>
  <c r="R82" i="4"/>
  <c r="R75" i="4"/>
  <c r="E131" i="4" s="1"/>
  <c r="R73" i="4"/>
  <c r="R72" i="4"/>
  <c r="R71" i="4"/>
  <c r="R70" i="4"/>
  <c r="R69" i="4"/>
  <c r="R67" i="4"/>
  <c r="R66" i="4"/>
  <c r="R65" i="4"/>
  <c r="R63" i="4"/>
  <c r="R62" i="4"/>
  <c r="E128" i="4" s="1"/>
  <c r="R60" i="4"/>
  <c r="R59" i="4"/>
  <c r="R57" i="4"/>
  <c r="R55" i="4"/>
  <c r="R54" i="4"/>
  <c r="R53" i="4"/>
  <c r="R52" i="4"/>
  <c r="R50" i="4"/>
  <c r="R49" i="4"/>
  <c r="R48" i="4"/>
  <c r="R47" i="4"/>
  <c r="R46" i="4"/>
  <c r="R45" i="4"/>
  <c r="R44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5" i="4"/>
  <c r="R24" i="4"/>
  <c r="R23" i="4"/>
  <c r="R22" i="4"/>
  <c r="R21" i="4"/>
  <c r="R17" i="4"/>
  <c r="E121" i="4" s="1"/>
  <c r="R13" i="4"/>
  <c r="R12" i="4"/>
  <c r="R11" i="4"/>
  <c r="R10" i="4"/>
  <c r="R9" i="4"/>
  <c r="R8" i="4"/>
  <c r="F27" i="4"/>
  <c r="F112" i="4" s="1"/>
  <c r="Q116" i="4"/>
  <c r="O116" i="4"/>
  <c r="F116" i="4"/>
  <c r="Q98" i="4"/>
  <c r="Q115" i="4" s="1"/>
  <c r="P98" i="4"/>
  <c r="P115" i="4" s="1"/>
  <c r="O98" i="4"/>
  <c r="O115" i="4" s="1"/>
  <c r="N98" i="4"/>
  <c r="N115" i="4" s="1"/>
  <c r="M98" i="4"/>
  <c r="L98" i="4"/>
  <c r="L115" i="4" s="1"/>
  <c r="K98" i="4"/>
  <c r="K115" i="4" s="1"/>
  <c r="J98" i="4"/>
  <c r="J115" i="4" s="1"/>
  <c r="I98" i="4"/>
  <c r="I115" i="4" s="1"/>
  <c r="H98" i="4"/>
  <c r="H115" i="4" s="1"/>
  <c r="G98" i="4"/>
  <c r="G115" i="4" s="1"/>
  <c r="F115" i="4"/>
  <c r="Q90" i="4"/>
  <c r="Q114" i="4" s="1"/>
  <c r="P90" i="4"/>
  <c r="P92" i="4" s="1"/>
  <c r="O90" i="4"/>
  <c r="N90" i="4"/>
  <c r="N114" i="4" s="1"/>
  <c r="M90" i="4"/>
  <c r="M92" i="4" s="1"/>
  <c r="L90" i="4"/>
  <c r="L114" i="4" s="1"/>
  <c r="K90" i="4"/>
  <c r="K114" i="4"/>
  <c r="J90" i="4"/>
  <c r="J92" i="4" s="1"/>
  <c r="I90" i="4"/>
  <c r="I114" i="4" s="1"/>
  <c r="H90" i="4"/>
  <c r="G90" i="4"/>
  <c r="G114" i="4" s="1"/>
  <c r="F114" i="4"/>
  <c r="Q27" i="4"/>
  <c r="Q112" i="4" s="1"/>
  <c r="P27" i="4"/>
  <c r="P112" i="4" s="1"/>
  <c r="O27" i="4"/>
  <c r="O112" i="4" s="1"/>
  <c r="M27" i="4"/>
  <c r="M112" i="4" s="1"/>
  <c r="L27" i="4"/>
  <c r="L112" i="4" s="1"/>
  <c r="K27" i="4"/>
  <c r="K112" i="4" s="1"/>
  <c r="J27" i="4"/>
  <c r="J112" i="4" s="1"/>
  <c r="I27" i="4"/>
  <c r="I112" i="4" s="1"/>
  <c r="H27" i="4"/>
  <c r="H112" i="4" s="1"/>
  <c r="G27" i="4"/>
  <c r="G112" i="4" s="1"/>
  <c r="Q18" i="4"/>
  <c r="Q111" i="4" s="1"/>
  <c r="P18" i="4"/>
  <c r="P111" i="4" s="1"/>
  <c r="O18" i="4"/>
  <c r="O19" i="4" s="1"/>
  <c r="N18" i="4"/>
  <c r="N111" i="4" s="1"/>
  <c r="M18" i="4"/>
  <c r="M111" i="4" s="1"/>
  <c r="L18" i="4"/>
  <c r="L111" i="4" s="1"/>
  <c r="K18" i="4"/>
  <c r="K111" i="4" s="1"/>
  <c r="J18" i="4"/>
  <c r="J111" i="4" s="1"/>
  <c r="I18" i="4"/>
  <c r="I111" i="4" s="1"/>
  <c r="H18" i="4"/>
  <c r="H111" i="4" s="1"/>
  <c r="G18" i="4"/>
  <c r="G111" i="4" s="1"/>
  <c r="F18" i="4"/>
  <c r="Q110" i="4"/>
  <c r="F15" i="4"/>
  <c r="F80" i="4" s="1"/>
  <c r="H113" i="4"/>
  <c r="P116" i="4"/>
  <c r="H116" i="4"/>
  <c r="E126" i="4"/>
  <c r="H92" i="4"/>
  <c r="P100" i="4"/>
  <c r="L108" i="4"/>
  <c r="P108" i="4"/>
  <c r="G116" i="4"/>
  <c r="Q100" i="4"/>
  <c r="J100" i="4"/>
  <c r="N108" i="4"/>
  <c r="Q19" i="4"/>
  <c r="Q92" i="4"/>
  <c r="K116" i="4"/>
  <c r="R90" i="4"/>
  <c r="P19" i="4"/>
  <c r="N116" i="4"/>
  <c r="L116" i="4"/>
  <c r="O110" i="4"/>
  <c r="K100" i="4"/>
  <c r="M19" i="4"/>
  <c r="O114" i="4"/>
  <c r="H114" i="4"/>
  <c r="M115" i="4"/>
  <c r="J116" i="4"/>
  <c r="O113" i="4"/>
  <c r="J80" i="4"/>
  <c r="Q108" i="4"/>
  <c r="K113" i="4"/>
  <c r="E129" i="4" l="1"/>
  <c r="M108" i="4"/>
  <c r="G80" i="4"/>
  <c r="H100" i="4"/>
  <c r="O108" i="4"/>
  <c r="K110" i="4"/>
  <c r="N80" i="4"/>
  <c r="G100" i="4"/>
  <c r="N92" i="4"/>
  <c r="L92" i="4"/>
  <c r="K80" i="4"/>
  <c r="G28" i="4"/>
  <c r="N100" i="4"/>
  <c r="F108" i="4"/>
  <c r="I100" i="4"/>
  <c r="I80" i="4"/>
  <c r="I108" i="4"/>
  <c r="O100" i="4"/>
  <c r="O92" i="4"/>
  <c r="O28" i="4"/>
  <c r="Q28" i="4"/>
  <c r="J19" i="4"/>
  <c r="G108" i="4"/>
  <c r="P80" i="4"/>
  <c r="R78" i="4"/>
  <c r="H108" i="4"/>
  <c r="K117" i="4"/>
  <c r="K118" i="4" s="1"/>
  <c r="R98" i="4"/>
  <c r="L80" i="4"/>
  <c r="L100" i="4"/>
  <c r="F19" i="4"/>
  <c r="R115" i="4"/>
  <c r="I113" i="4"/>
  <c r="O80" i="4"/>
  <c r="G19" i="4"/>
  <c r="F92" i="4"/>
  <c r="L19" i="4"/>
  <c r="N19" i="4"/>
  <c r="I92" i="4"/>
  <c r="I28" i="4"/>
  <c r="F110" i="4"/>
  <c r="I19" i="4"/>
  <c r="O111" i="4"/>
  <c r="O117" i="4" s="1"/>
  <c r="O118" i="4" s="1"/>
  <c r="R15" i="4"/>
  <c r="R92" i="4" s="1"/>
  <c r="E124" i="4"/>
  <c r="E125" i="4"/>
  <c r="E127" i="4"/>
  <c r="E130" i="4"/>
  <c r="I110" i="4"/>
  <c r="G117" i="4"/>
  <c r="G118" i="4" s="1"/>
  <c r="R112" i="4"/>
  <c r="H117" i="4"/>
  <c r="H118" i="4" s="1"/>
  <c r="N117" i="4"/>
  <c r="N118" i="4" s="1"/>
  <c r="L117" i="4"/>
  <c r="L118" i="4" s="1"/>
  <c r="R106" i="4"/>
  <c r="R100" i="4"/>
  <c r="R18" i="4"/>
  <c r="K92" i="4"/>
  <c r="N28" i="4"/>
  <c r="M116" i="4"/>
  <c r="M100" i="4"/>
  <c r="L28" i="4"/>
  <c r="H19" i="4"/>
  <c r="Q113" i="4"/>
  <c r="G92" i="4"/>
  <c r="F100" i="4"/>
  <c r="M28" i="4"/>
  <c r="I116" i="4"/>
  <c r="R116" i="4" s="1"/>
  <c r="J108" i="4"/>
  <c r="M114" i="4"/>
  <c r="M80" i="4"/>
  <c r="P114" i="4"/>
  <c r="P117" i="4" s="1"/>
  <c r="P118" i="4" s="1"/>
  <c r="P28" i="4"/>
  <c r="J114" i="4"/>
  <c r="J117" i="4" s="1"/>
  <c r="J118" i="4" s="1"/>
  <c r="K28" i="4"/>
  <c r="K19" i="4"/>
  <c r="J28" i="4"/>
  <c r="H28" i="4"/>
  <c r="F111" i="4"/>
  <c r="R111" i="4" s="1"/>
  <c r="R27" i="4"/>
  <c r="F28" i="4"/>
  <c r="R108" i="4" l="1"/>
  <c r="R80" i="4"/>
  <c r="I117" i="4"/>
  <c r="I118" i="4" s="1"/>
  <c r="R110" i="4"/>
  <c r="M117" i="4"/>
  <c r="M118" i="4" s="1"/>
  <c r="R28" i="4"/>
  <c r="R19" i="4"/>
  <c r="R113" i="4"/>
  <c r="F117" i="4"/>
  <c r="F118" i="4" s="1"/>
  <c r="Q117" i="4"/>
  <c r="Q118" i="4" s="1"/>
  <c r="R114" i="4"/>
  <c r="R117" i="4" l="1"/>
  <c r="R118" i="4" s="1"/>
</calcChain>
</file>

<file path=xl/sharedStrings.xml><?xml version="1.0" encoding="utf-8"?>
<sst xmlns="http://schemas.openxmlformats.org/spreadsheetml/2006/main" count="158" uniqueCount="114">
  <si>
    <t>Receitas</t>
  </si>
  <si>
    <t>Receita</t>
  </si>
  <si>
    <t>Aluguel</t>
  </si>
  <si>
    <t>Valor</t>
  </si>
  <si>
    <t>Despesas</t>
  </si>
  <si>
    <t>Luz</t>
  </si>
  <si>
    <t>Água</t>
  </si>
  <si>
    <t>Telefone</t>
  </si>
  <si>
    <t>Gás</t>
  </si>
  <si>
    <t>Condomínio</t>
  </si>
  <si>
    <t>Prestação da casa</t>
  </si>
  <si>
    <t>Prestação do carro</t>
  </si>
  <si>
    <t>IPTU</t>
  </si>
  <si>
    <t>IPVA</t>
  </si>
  <si>
    <t>Colégio</t>
  </si>
  <si>
    <t>Clube</t>
  </si>
  <si>
    <t>Academia</t>
  </si>
  <si>
    <t>Telefone Celular</t>
  </si>
  <si>
    <t>Transporte</t>
  </si>
  <si>
    <t>Ações</t>
  </si>
  <si>
    <t>Tesouro Direto</t>
  </si>
  <si>
    <t>Supermercado</t>
  </si>
  <si>
    <t>Estacionamento</t>
  </si>
  <si>
    <t>Medicamentos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</si>
  <si>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</si>
  <si>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</si>
  <si>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</si>
  <si>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</si>
  <si>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</si>
  <si>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</si>
  <si>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</si>
  <si>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</si>
  <si>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</si>
  <si>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</si>
  <si>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</si>
  <si>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</si>
  <si>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</si>
  <si>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</si>
  <si>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Previdência privada</t>
  </si>
  <si>
    <t>Total</t>
  </si>
  <si>
    <t>Habitação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</si>
  <si>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</si>
  <si>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</si>
  <si>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</si>
  <si>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</si>
  <si>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</si>
  <si>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</si>
  <si>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</si>
  <si>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</si>
  <si>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</si>
  <si>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</si>
  <si>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</si>
  <si>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</si>
  <si>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Mensalidade TV</t>
  </si>
  <si>
    <t>Outros</t>
  </si>
  <si>
    <t>Férias</t>
  </si>
  <si>
    <t>Seguro da casa</t>
  </si>
  <si>
    <t>Plano de saúde</t>
  </si>
  <si>
    <t>Cuidados pessoais</t>
  </si>
  <si>
    <t>Cabeleireiro</t>
  </si>
  <si>
    <t>% sobre Receita</t>
  </si>
  <si>
    <t>Se Pagar</t>
  </si>
  <si>
    <t>Doar</t>
  </si>
  <si>
    <t>Dízimo</t>
  </si>
  <si>
    <t>Oferta Igrejas</t>
  </si>
  <si>
    <t>Doação Idosos</t>
  </si>
  <si>
    <t>Cestas Básica</t>
  </si>
  <si>
    <t>Pagar as Contas</t>
  </si>
  <si>
    <t>Lavagens / Manutenção</t>
  </si>
  <si>
    <t>Ônibus / Táxi / Metrô</t>
  </si>
  <si>
    <t>Multas e Documentação</t>
  </si>
  <si>
    <t>Seguro vida</t>
  </si>
  <si>
    <t>Médicos / Dentista</t>
  </si>
  <si>
    <t>Apartamento 1</t>
  </si>
  <si>
    <t>Terreno 1</t>
  </si>
  <si>
    <t>Investir</t>
  </si>
  <si>
    <t>Poupar para os sonhos</t>
  </si>
  <si>
    <t>Poupança</t>
  </si>
  <si>
    <t>Viagem</t>
  </si>
  <si>
    <t>Intercâmbio</t>
  </si>
  <si>
    <t>Rasgar</t>
  </si>
  <si>
    <t>Poupar para o Sonho</t>
  </si>
  <si>
    <t>Diarista (Salário + Encargos)</t>
  </si>
  <si>
    <t>Motorista</t>
  </si>
  <si>
    <t>Total (Doar)</t>
  </si>
  <si>
    <t>Instruções e Sugestões de Utilização</t>
  </si>
  <si>
    <t>Ø</t>
  </si>
  <si>
    <r>
      <t>Modifique</t>
    </r>
    <r>
      <rPr>
        <sz val="10"/>
        <rFont val="Arial"/>
      </rPr>
      <t xml:space="preserve"> alguma categoria, caso não se aplique a você.</t>
    </r>
  </si>
  <si>
    <r>
      <t xml:space="preserve">Por exemplo, ao invés de </t>
    </r>
    <r>
      <rPr>
        <b/>
        <sz val="10"/>
        <rFont val="Arial"/>
        <family val="2"/>
      </rPr>
      <t>Prestação</t>
    </r>
    <r>
      <rPr>
        <sz val="10"/>
        <rFont val="Arial"/>
      </rPr>
      <t xml:space="preserve"> de sua casa ou apartamento</t>
    </r>
  </si>
  <si>
    <r>
      <t xml:space="preserve">você poderá trocar por </t>
    </r>
    <r>
      <rPr>
        <b/>
        <sz val="10"/>
        <rFont val="Arial"/>
        <family val="2"/>
      </rPr>
      <t>Aluguel</t>
    </r>
    <r>
      <rPr>
        <sz val="10"/>
        <rFont val="Arial"/>
      </rPr>
      <t>.</t>
    </r>
  </si>
  <si>
    <r>
      <t>Acrescente</t>
    </r>
    <r>
      <rPr>
        <sz val="10"/>
        <rFont val="Arial"/>
      </rPr>
      <t xml:space="preserve"> alguma categoria se tiver necessidade.</t>
    </r>
  </si>
  <si>
    <t>Por exemplo, se você aluga uma linha telefônica, insira uma</t>
  </si>
  <si>
    <r>
      <t xml:space="preserve">linha com o item </t>
    </r>
    <r>
      <rPr>
        <b/>
        <sz val="10"/>
        <rFont val="Arial"/>
        <family val="2"/>
      </rPr>
      <t>Aluguel de Telefone</t>
    </r>
    <r>
      <rPr>
        <sz val="10"/>
        <rFont val="Arial"/>
      </rPr>
      <t>. Sempre que inserir</t>
    </r>
  </si>
  <si>
    <r>
      <t xml:space="preserve">linhas novas, faça-o antes da categoria </t>
    </r>
    <r>
      <rPr>
        <b/>
        <sz val="10"/>
        <rFont val="Arial"/>
        <family val="2"/>
      </rPr>
      <t>Outros</t>
    </r>
    <r>
      <rPr>
        <sz val="10"/>
        <rFont val="Arial"/>
      </rPr>
      <t>.</t>
    </r>
  </si>
  <si>
    <r>
      <t>Exclua</t>
    </r>
    <r>
      <rPr>
        <sz val="10"/>
        <rFont val="Arial"/>
      </rPr>
      <t xml:space="preserve"> alguma categoria, caso não tenha relevância.</t>
    </r>
  </si>
  <si>
    <r>
      <t xml:space="preserve">Por exemplo, se você não possui </t>
    </r>
    <r>
      <rPr>
        <b/>
        <sz val="10"/>
        <rFont val="Arial"/>
        <family val="2"/>
      </rPr>
      <t>TV a Cabo</t>
    </r>
    <r>
      <rPr>
        <sz val="10"/>
        <rFont val="Arial"/>
      </rPr>
      <t>, marque a linha</t>
    </r>
  </si>
  <si>
    <t>toda na planilha e a exclua. As fórmulas serão reajustadas.</t>
  </si>
  <si>
    <r>
      <t>Use</t>
    </r>
    <r>
      <rPr>
        <sz val="10"/>
        <rFont val="Arial"/>
      </rPr>
      <t xml:space="preserve"> ou modifique a categoria </t>
    </r>
    <r>
      <rPr>
        <b/>
        <sz val="10"/>
        <rFont val="Arial"/>
        <family val="2"/>
      </rPr>
      <t>Outros</t>
    </r>
    <r>
      <rPr>
        <sz val="10"/>
        <rFont val="Arial"/>
      </rPr>
      <t xml:space="preserve"> para relacionar itens</t>
    </r>
  </si>
  <si>
    <t>temporários, como prestações ou financiamento de bens</t>
  </si>
  <si>
    <t>adquiridos ao longo dos meses.</t>
  </si>
  <si>
    <t>Rendimentos</t>
  </si>
  <si>
    <t xml:space="preserve">Poupança </t>
  </si>
  <si>
    <t>Inglês filhos</t>
  </si>
  <si>
    <t>Inglês Casal</t>
  </si>
  <si>
    <t>Manter com você</t>
  </si>
  <si>
    <t>Salário</t>
  </si>
  <si>
    <t>Pensão</t>
  </si>
  <si>
    <t>Horas Extras</t>
  </si>
  <si>
    <t>13º Salário</t>
  </si>
  <si>
    <t>Trading</t>
  </si>
  <si>
    <t>Mini Índice</t>
  </si>
  <si>
    <t>Mini Dólar</t>
  </si>
  <si>
    <t>Forex</t>
  </si>
  <si>
    <t>Controle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</si>
</sst>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,##0.00"/>
    <numFmt numFmtId="165" formatCode="0.0%"/>
  </numFmts>
  <fonts count="24" x14ac:knownFonts="1">
    <font>
      <sz val="10"/>
      <name val="Arial"/>
    </font>
    <font>
      <sz val="10"/>
      <name val="Arial"/>
    </font>
    <font>
      <b/>
      <sz val="14"/>
      <name val="Myriad Pro"/>
    </font>
    <font>
      <sz val="10"/>
      <name val="Myriad Pro"/>
    </font>
    <font>
      <b/>
      <sz val="10"/>
      <name val="Myriad Pro"/>
    </font>
    <font>
      <sz val="10"/>
      <color indexed="23"/>
      <name val="Myriad Pro"/>
    </font>
    <font>
      <b/>
      <sz val="12"/>
      <color indexed="10"/>
      <name val="Arial"/>
      <family val="2"/>
    </font>
    <font>
      <sz val="10"/>
      <name val="Wingdings"/>
      <charset val="2"/>
    </font>
    <font>
      <u/>
      <sz val="10"/>
      <name val="Arial"/>
      <family val="2"/>
    </font>
    <font>
      <b/>
      <sz val="10"/>
      <name val="Arial"/>
      <family val="2"/>
    </font>
    <font>
      <b/>
      <sz val="26"/>
      <name val="Arial"/>
      <family val="2"/>
    </font>
    <font>
      <sz val="16"/>
      <name val="Myriad Pro"/>
      <family val="2"/>
    </font>
    <font>
      <sz val="18"/>
      <name val="Myriad Pro"/>
      <family val="2"/>
    </font>
    <font>
      <b/>
      <sz val="16"/>
      <color indexed="9"/>
      <name val="Myriad Pro"/>
      <family val="2"/>
    </font>
    <font>
      <b/>
      <sz val="16"/>
      <name val="Myriad Pro"/>
      <family val="2"/>
    </font>
    <font>
      <sz val="16"/>
      <name val="Arial"/>
      <family val="2"/>
    </font>
    <font>
      <sz val="16"/>
      <color indexed="23"/>
      <name val="Myriad Pro"/>
      <family val="2"/>
    </font>
    <font>
      <b/>
      <sz val="28"/>
      <name val="Arial"/>
      <family val="2"/>
    </font>
    <font>
      <b/>
      <sz val="14"/>
      <name val="Myriad Pro"/>
    </font>
    <font>
      <sz val="14"/>
      <name val="Arial"/>
      <family val="2"/>
    </font>
    <font>
      <sz val="14"/>
      <name val="Myriad Pro"/>
      <family val="2"/>
    </font>
    <font>
      <b/>
      <sz val="14"/>
      <color indexed="9"/>
      <name val="Myriad Pro"/>
      <family val="2"/>
    </font>
    <font>
      <b/>
      <sz val="28"/>
      <color indexed="9"/>
      <name val="Myriad Pro"/>
      <family val="2"/>
    </font>
    <font>
      <sz val="14"/>
      <color theme="1"/>
      <name val="Myriad Pr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7" fillId="0" borderId="0" xfId="0" applyFont="1"/>
    <xf numFmtId="0" fontId="8" fillId="0" borderId="0" xfId="0" applyFont="1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164" fontId="18" fillId="2" borderId="0" xfId="0" applyNumberFormat="1" applyFont="1" applyFill="1" applyAlignment="1">
      <alignment horizontal="center"/>
    </xf>
    <xf numFmtId="0" fontId="19" fillId="2" borderId="0" xfId="0" applyFont="1" applyFill="1"/>
    <xf numFmtId="0" fontId="11" fillId="2" borderId="7" xfId="0" applyFont="1" applyFill="1" applyBorder="1"/>
    <xf numFmtId="164" fontId="23" fillId="2" borderId="4" xfId="0" applyNumberFormat="1" applyFont="1" applyFill="1" applyBorder="1" applyAlignment="1">
      <alignment horizontal="right"/>
    </xf>
    <xf numFmtId="164" fontId="23" fillId="2" borderId="1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0" fontId="15" fillId="2" borderId="0" xfId="0" applyFont="1" applyFill="1"/>
    <xf numFmtId="0" fontId="11" fillId="2" borderId="0" xfId="0" applyFont="1" applyFill="1"/>
    <xf numFmtId="164" fontId="20" fillId="2" borderId="4" xfId="0" applyNumberFormat="1" applyFont="1" applyFill="1" applyBorder="1"/>
    <xf numFmtId="164" fontId="23" fillId="2" borderId="1" xfId="0" applyNumberFormat="1" applyFont="1" applyFill="1" applyBorder="1"/>
    <xf numFmtId="0" fontId="14" fillId="2" borderId="0" xfId="0" applyFont="1" applyFill="1" applyAlignment="1">
      <alignment horizontal="left" vertical="center"/>
    </xf>
    <xf numFmtId="0" fontId="14" fillId="2" borderId="0" xfId="0" applyFont="1" applyFill="1"/>
    <xf numFmtId="164" fontId="16" fillId="2" borderId="0" xfId="0" applyNumberFormat="1" applyFont="1" applyFill="1"/>
    <xf numFmtId="164" fontId="5" fillId="2" borderId="0" xfId="0" applyNumberFormat="1" applyFont="1" applyFill="1"/>
    <xf numFmtId="164" fontId="20" fillId="2" borderId="4" xfId="0" applyNumberFormat="1" applyFont="1" applyFill="1" applyBorder="1" applyAlignment="1">
      <alignment horizontal="right"/>
    </xf>
    <xf numFmtId="164" fontId="20" fillId="2" borderId="1" xfId="0" applyNumberFormat="1" applyFont="1" applyFill="1" applyBorder="1" applyAlignment="1">
      <alignment horizontal="right"/>
    </xf>
    <xf numFmtId="0" fontId="11" fillId="2" borderId="9" xfId="0" applyFont="1" applyFill="1" applyBorder="1"/>
    <xf numFmtId="164" fontId="3" fillId="2" borderId="2" xfId="0" applyNumberFormat="1" applyFont="1" applyFill="1" applyBorder="1" applyAlignment="1">
      <alignment horizontal="right"/>
    </xf>
    <xf numFmtId="164" fontId="20" fillId="2" borderId="1" xfId="0" applyNumberFormat="1" applyFont="1" applyFill="1" applyBorder="1"/>
    <xf numFmtId="164" fontId="20" fillId="2" borderId="0" xfId="0" applyNumberFormat="1" applyFont="1" applyFill="1"/>
    <xf numFmtId="0" fontId="14" fillId="2" borderId="0" xfId="0" applyFont="1" applyFill="1" applyAlignment="1">
      <alignment horizontal="center" vertical="center"/>
    </xf>
    <xf numFmtId="0" fontId="11" fillId="2" borderId="10" xfId="0" applyFont="1" applyFill="1" applyBorder="1"/>
    <xf numFmtId="0" fontId="11" fillId="2" borderId="4" xfId="0" applyFont="1" applyFill="1" applyBorder="1"/>
    <xf numFmtId="0" fontId="11" fillId="2" borderId="0" xfId="0" applyFont="1" applyFill="1" applyAlignment="1">
      <alignment horizontal="left" vertical="center"/>
    </xf>
    <xf numFmtId="9" fontId="4" fillId="2" borderId="0" xfId="1" applyFont="1" applyFill="1" applyAlignment="1">
      <alignment horizontal="right"/>
    </xf>
    <xf numFmtId="164" fontId="20" fillId="2" borderId="2" xfId="0" applyNumberFormat="1" applyFont="1" applyFill="1" applyBorder="1" applyAlignment="1">
      <alignment horizontal="right"/>
    </xf>
    <xf numFmtId="9" fontId="18" fillId="2" borderId="0" xfId="1" applyFont="1" applyFill="1" applyAlignment="1">
      <alignment horizontal="right" vertical="center"/>
    </xf>
    <xf numFmtId="0" fontId="11" fillId="2" borderId="8" xfId="0" applyFont="1" applyFill="1" applyBorder="1"/>
    <xf numFmtId="0" fontId="11" fillId="2" borderId="3" xfId="0" applyFont="1" applyFill="1" applyBorder="1"/>
    <xf numFmtId="0" fontId="13" fillId="2" borderId="0" xfId="0" applyFont="1" applyFill="1" applyAlignment="1">
      <alignment horizontal="left" vertical="center" wrapText="1"/>
    </xf>
    <xf numFmtId="164" fontId="15" fillId="2" borderId="0" xfId="0" applyNumberFormat="1" applyFont="1" applyFill="1"/>
    <xf numFmtId="0" fontId="4" fillId="2" borderId="0" xfId="0" applyFont="1" applyFill="1" applyAlignment="1">
      <alignment vertic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4" fillId="4" borderId="3" xfId="0" applyFont="1" applyFill="1" applyBorder="1"/>
    <xf numFmtId="164" fontId="18" fillId="4" borderId="1" xfId="0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horizontal="left" vertical="center"/>
    </xf>
    <xf numFmtId="164" fontId="18" fillId="4" borderId="0" xfId="0" applyNumberFormat="1" applyFont="1" applyFill="1"/>
    <xf numFmtId="0" fontId="14" fillId="4" borderId="0" xfId="0" applyFont="1" applyFill="1"/>
    <xf numFmtId="165" fontId="18" fillId="4" borderId="0" xfId="1" applyNumberFormat="1" applyFont="1" applyFill="1" applyAlignment="1">
      <alignment horizontal="right" vertical="center"/>
    </xf>
    <xf numFmtId="0" fontId="14" fillId="4" borderId="4" xfId="0" applyFont="1" applyFill="1" applyBorder="1"/>
    <xf numFmtId="0" fontId="14" fillId="4" borderId="4" xfId="0" applyFont="1" applyFill="1" applyBorder="1" applyAlignment="1">
      <alignment horizontal="left" vertical="center"/>
    </xf>
    <xf numFmtId="0" fontId="14" fillId="4" borderId="1" xfId="0" applyFont="1" applyFill="1" applyBorder="1"/>
    <xf numFmtId="164" fontId="18" fillId="4" borderId="1" xfId="0" applyNumberFormat="1" applyFont="1" applyFill="1" applyBorder="1"/>
    <xf numFmtId="0" fontId="11" fillId="4" borderId="0" xfId="0" applyFont="1" applyFill="1"/>
    <xf numFmtId="164" fontId="20" fillId="4" borderId="0" xfId="0" applyNumberFormat="1" applyFont="1" applyFill="1"/>
    <xf numFmtId="9" fontId="18" fillId="4" borderId="0" xfId="1" applyFont="1" applyFill="1" applyAlignment="1">
      <alignment horizontal="right"/>
    </xf>
    <xf numFmtId="9" fontId="18" fillId="4" borderId="0" xfId="1" applyFont="1" applyFill="1" applyAlignment="1">
      <alignment horizontal="right" vertical="center"/>
    </xf>
    <xf numFmtId="0" fontId="11" fillId="4" borderId="7" xfId="0" applyFont="1" applyFill="1" applyBorder="1"/>
    <xf numFmtId="164" fontId="20" fillId="4" borderId="7" xfId="0" applyNumberFormat="1" applyFont="1" applyFill="1" applyBorder="1"/>
    <xf numFmtId="0" fontId="14" fillId="2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 wrapText="1"/>
    </xf>
    <xf numFmtId="0" fontId="13" fillId="3" borderId="7" xfId="0" applyFont="1" applyFill="1" applyBorder="1"/>
    <xf numFmtId="164" fontId="21" fillId="3" borderId="7" xfId="0" applyNumberFormat="1" applyFont="1" applyFill="1" applyBorder="1"/>
    <xf numFmtId="0" fontId="13" fillId="5" borderId="0" xfId="0" applyFont="1" applyFill="1" applyAlignment="1">
      <alignment horizontal="left" vertical="center" wrapText="1"/>
    </xf>
    <xf numFmtId="0" fontId="14" fillId="2" borderId="26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left" vertical="center" wrapText="1"/>
    </xf>
    <xf numFmtId="0" fontId="13" fillId="5" borderId="11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2" fillId="5" borderId="16" xfId="0" applyFont="1" applyFill="1" applyBorder="1" applyAlignment="1">
      <alignment horizontal="left" vertical="center"/>
    </xf>
    <xf numFmtId="0" fontId="13" fillId="5" borderId="17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left" vertical="center"/>
    </xf>
    <xf numFmtId="0" fontId="13" fillId="5" borderId="19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</dxf>
    <dxf>
      <font>
        <color rgb="FF0000FF"/>
      </font>
    </dxf>
    <dxf>
      <font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</dxf>
    <dxf>
      <font>
        <color rgb="FF00206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Rendimentos e Despesas ao Longo do Ano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'Orçamento Familiar'!$E$15</c:f>
              <c:strCache>
                <c:ptCount val="1"/>
                <c:pt idx="0">
                  <c:v>Rendimentos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'Orçamento Familiar'!$F$4:$Q$4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'Orçamento Familiar'!$F$15:$Q$15</c:f>
              <c:numCache>
                <c:formatCode>"R$ "#,##0.00</c:formatCode>
                <c:ptCount val="12"/>
                <c:pt idx="0">
                  <c:v>20000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A6-B62E-20795831903F}"/>
            </c:ext>
          </c:extLst>
        </c:ser>
        <c:ser>
          <c:idx val="1"/>
          <c:order val="1"/>
          <c:tx>
            <c:strRef>
              <c:f>'Orçamento Familiar'!$D$78</c:f>
              <c:strCache>
                <c:ptCount val="1"/>
                <c:pt idx="0">
                  <c:v>Despesas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8375652811523829"/>
                  <c:y val="-7.2018071935624883E-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 b="1"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08-48A6-B62E-2079583190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'Orçamento Familiar'!$F$4:$Q$4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'Orçamento Familiar'!$F$78:$Q$78</c:f>
              <c:numCache>
                <c:formatCode>"R$ "#,##0.00</c:formatCode>
                <c:ptCount val="12"/>
                <c:pt idx="0">
                  <c:v>5640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8-48A6-B62E-20795831903F}"/>
            </c:ext>
          </c:extLst>
        </c:ser>
        <c:ser>
          <c:idx val="3"/>
          <c:order val="2"/>
          <c:tx>
            <c:strRef>
              <c:f>'Orçamento Familiar'!$E$117</c:f>
              <c:strCache>
                <c:ptCount val="1"/>
                <c:pt idx="0">
                  <c:v>Saldo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strRef>
              <c:f>'Orçamento Familiar'!$F$4:$Q$4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'Orçamento Familiar'!$F$117:$Q$117</c:f>
              <c:numCache>
                <c:formatCode>"R$ "#,##0.00</c:formatCode>
                <c:ptCount val="12"/>
                <c:pt idx="0">
                  <c:v>6360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8-48A6-B62E-207958319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851184"/>
        <c:axId val="-1763849552"/>
      </c:lineChart>
      <c:catAx>
        <c:axId val="-17638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3849552"/>
        <c:crosses val="autoZero"/>
        <c:auto val="1"/>
        <c:lblAlgn val="ctr"/>
        <c:lblOffset val="100"/>
        <c:noMultiLvlLbl val="0"/>
      </c:catAx>
      <c:valAx>
        <c:axId val="-1763849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&quot;R$ &quot;#,##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3851184"/>
        <c:crosses val="autoZero"/>
        <c:crossBetween val="between"/>
        <c:majorUnit val="1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3986385724955"/>
          <c:y val="0.48768653723425809"/>
          <c:w val="0.18315009231738397"/>
          <c:h val="0.2876802607280736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Para Onde Vai Meu Dinheiro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7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591604952726634E-2"/>
          <c:y val="0.15893739922668712"/>
          <c:w val="0.90415361648567161"/>
          <c:h val="0.77722452685462029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56-4119-AEA6-D182F6E61590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56-4119-AEA6-D182F6E61590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56-4119-AEA6-D182F6E61590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56-4119-AEA6-D182F6E61590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56-4119-AEA6-D182F6E61590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56-4119-AEA6-D182F6E61590}"/>
              </c:ext>
            </c:extLst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556-4119-AEA6-D182F6E61590}"/>
              </c:ext>
            </c:extLst>
          </c:dPt>
          <c:dLbls>
            <c:dLbl>
              <c:idx val="0"/>
              <c:layout>
                <c:manualLayout>
                  <c:x val="0.16741405082212257"/>
                  <c:y val="-7.81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56-4119-AEA6-D182F6E61590}"/>
                </c:ext>
              </c:extLst>
            </c:dLbl>
            <c:dLbl>
              <c:idx val="1"/>
              <c:layout>
                <c:manualLayout>
                  <c:x val="0.16890881913303449"/>
                  <c:y val="0.1119792691929133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556-4119-AEA6-D182F6E61590}"/>
                </c:ext>
              </c:extLst>
            </c:dLbl>
            <c:dLbl>
              <c:idx val="2"/>
              <c:layout>
                <c:manualLayout>
                  <c:x val="0.16741405082212257"/>
                  <c:y val="-7.03124999999999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56-4119-AEA6-D182F6E61590}"/>
                </c:ext>
              </c:extLst>
            </c:dLbl>
            <c:dLbl>
              <c:idx val="3"/>
              <c:layout>
                <c:manualLayout>
                  <c:x val="-9.8654708520179366E-2"/>
                  <c:y val="0.197916666666666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56-4119-AEA6-D182F6E61590}"/>
                </c:ext>
              </c:extLst>
            </c:dLbl>
            <c:dLbl>
              <c:idx val="4"/>
              <c:layout>
                <c:manualLayout>
                  <c:x val="-6.1285500747384154E-2"/>
                  <c:y val="0.127604269192913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56-4119-AEA6-D182F6E61590}"/>
                </c:ext>
              </c:extLst>
            </c:dLbl>
            <c:dLbl>
              <c:idx val="5"/>
              <c:layout>
                <c:manualLayout>
                  <c:x val="-0.20553064275037375"/>
                  <c:y val="-1.3020833333333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56-4119-AEA6-D182F6E61590}"/>
                </c:ext>
              </c:extLst>
            </c:dLbl>
            <c:dLbl>
              <c:idx val="6"/>
              <c:layout>
                <c:manualLayout>
                  <c:x val="5.8849146044082566E-8"/>
                  <c:y val="1.56251025262467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56-4119-AEA6-D182F6E61590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'Orçamento Familiar'!$E$111:$E$117</c:f>
              <c:strCache>
                <c:ptCount val="7"/>
                <c:pt idx="0">
                  <c:v>Se Pagar</c:v>
                </c:pt>
                <c:pt idx="1">
                  <c:v>Doar</c:v>
                </c:pt>
                <c:pt idx="2">
                  <c:v>Pagar as Contas</c:v>
                </c:pt>
                <c:pt idx="3">
                  <c:v>Investir</c:v>
                </c:pt>
                <c:pt idx="4">
                  <c:v>Poupar para o Sonho</c:v>
                </c:pt>
                <c:pt idx="5">
                  <c:v>Rasgar</c:v>
                </c:pt>
                <c:pt idx="6">
                  <c:v>Saldo</c:v>
                </c:pt>
              </c:strCache>
            </c:strRef>
          </c:cat>
          <c:val>
            <c:numRef>
              <c:f>'Orçamento Familiar'!$R$111:$R$117</c:f>
              <c:numCache>
                <c:formatCode>"R$ "#,##0.00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5640</c:v>
                </c:pt>
                <c:pt idx="3">
                  <c:v>2000</c:v>
                </c:pt>
                <c:pt idx="4">
                  <c:v>2000</c:v>
                </c:pt>
                <c:pt idx="5">
                  <c:v>1000</c:v>
                </c:pt>
                <c:pt idx="6">
                  <c:v>6360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56-4119-AEA6-D182F6E6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'Orçamento Familiar'!$B$7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CC-42C5-961E-358A1E90B4B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CC-42C5-961E-358A1E90B4B5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CC-42C5-961E-358A1E90B4B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CC-42C5-961E-358A1E90B4B5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CC-42C5-961E-358A1E90B4B5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CC-42C5-961E-358A1E90B4B5}"/>
              </c:ext>
            </c:extLst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CCC-42C5-961E-358A1E90B4B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'Orçamento Familiar'!$E$7:$E$13</c:f>
              <c:strCache>
                <c:ptCount val="7"/>
                <c:pt idx="0">
                  <c:v>Salário</c:v>
                </c:pt>
                <c:pt idx="1">
                  <c:v>Aluguel</c:v>
                </c:pt>
                <c:pt idx="2">
                  <c:v>Pensão</c:v>
                </c:pt>
                <c:pt idx="3">
                  <c:v>Horas Extras</c:v>
                </c:pt>
                <c:pt idx="4">
                  <c:v>13º Salário</c:v>
                </c:pt>
                <c:pt idx="5">
                  <c:v>Férias</c:v>
                </c:pt>
                <c:pt idx="6">
                  <c:v>Outros</c:v>
                </c:pt>
              </c:strCache>
            </c:strRef>
          </c:cat>
          <c:val>
            <c:numRef>
              <c:f>'Orçamento Familiar'!$R$7:$R$13</c:f>
              <c:numCache>
                <c:formatCode>"R$ 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CC-42C5-961E-358A1E90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'Orçamento Familiar'!$B$21</c:f>
              <c:strCache>
                <c:ptCount val="1"/>
                <c:pt idx="0">
                  <c:v>Doar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F6-4D08-B512-9B87BB178CD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F6-4D08-B512-9B87BB178CD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AF6-4D08-B512-9B87BB178CD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AF6-4D08-B512-9B87BB178CD8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AF6-4D08-B512-9B87BB178C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'Orçamento Familiar'!$E$21:$E$25</c:f>
              <c:strCache>
                <c:ptCount val="5"/>
                <c:pt idx="0">
                  <c:v>Dízimo</c:v>
                </c:pt>
                <c:pt idx="1">
                  <c:v>Oferta Igrejas</c:v>
                </c:pt>
                <c:pt idx="2">
                  <c:v>Doação Idosos</c:v>
                </c:pt>
                <c:pt idx="3">
                  <c:v>Cestas Básica</c:v>
                </c:pt>
                <c:pt idx="4">
                  <c:v>Outros</c:v>
                </c:pt>
              </c:strCache>
            </c:strRef>
          </c:cat>
          <c:val>
            <c:numRef>
              <c:f>'Orçamento Familiar'!$R$21:$R$25</c:f>
              <c:numCache>
                <c:formatCode>"R$ 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F6-4D08-B512-9B87BB17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'Orçamento Familiar'!$C$121:$C$121</c:f>
              <c:strCache>
                <c:ptCount val="1"/>
                <c:pt idx="0">
                  <c:v>Se Pagar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D7C-4F0A-A21B-D13E240FD66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'Orçamento Familiar'!$D$121:$D$121</c:f>
              <c:numCache>
                <c:formatCode>General</c:formatCode>
                <c:ptCount val="1"/>
              </c:numCache>
            </c:numRef>
          </c:cat>
          <c:val>
            <c:numRef>
              <c:f>'Orçamento Familiar'!$E$121:$E$121</c:f>
              <c:numCache>
                <c:formatCode>"R$ "#,##0.00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C-4F0A-A21B-D13E240FD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909656029838373"/>
          <c:y val="2.438148802828217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292313460817399"/>
          <c:y val="0.10979334768558642"/>
          <c:w val="0.79713266973703745"/>
          <c:h val="0.74804509376087025"/>
        </c:manualLayout>
      </c:layout>
      <c:pie3DChart>
        <c:varyColors val="1"/>
        <c:ser>
          <c:idx val="0"/>
          <c:order val="0"/>
          <c:tx>
            <c:strRef>
              <c:f>'Orçamento Familiar'!$C$124:$C$131</c:f>
              <c:strCache>
                <c:ptCount val="8"/>
                <c:pt idx="0">
                  <c:v>Pagar as Contas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2E-49DC-AFA1-865D03A3C75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2E-49DC-AFA1-865D03A3C752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2E-49DC-AFA1-865D03A3C75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D2E-49DC-AFA1-865D03A3C752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D2E-49DC-AFA1-865D03A3C752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D2E-49DC-AFA1-865D03A3C752}"/>
              </c:ext>
            </c:extLst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D2E-49DC-AFA1-865D03A3C752}"/>
              </c:ext>
            </c:extLst>
          </c:dPt>
          <c:dPt>
            <c:idx val="7"/>
            <c:bubble3D val="0"/>
            <c:spPr>
              <a:solidFill>
                <a:srgbClr val="9E480E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D2E-49DC-AFA1-865D03A3C75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'Orçamento Familiar'!$D$124:$D$131</c:f>
              <c:strCache>
                <c:ptCount val="8"/>
                <c:pt idx="0">
                  <c:v>Habitação</c:v>
                </c:pt>
                <c:pt idx="1">
                  <c:v>Transporte</c:v>
                </c:pt>
                <c:pt idx="2">
                  <c:v>Saúde</c:v>
                </c:pt>
                <c:pt idx="3">
                  <c:v>Educação</c:v>
                </c:pt>
                <c:pt idx="4">
                  <c:v>Impostos</c:v>
                </c:pt>
                <c:pt idx="5">
                  <c:v>Alimentação</c:v>
                </c:pt>
                <c:pt idx="6">
                  <c:v>Cuidados pessoais</c:v>
                </c:pt>
                <c:pt idx="7">
                  <c:v>Outros</c:v>
                </c:pt>
              </c:strCache>
            </c:strRef>
          </c:cat>
          <c:val>
            <c:numRef>
              <c:f>'Orçamento Familiar'!$E$124:$E$131</c:f>
              <c:numCache>
                <c:formatCode>"R$ "#,##0.00</c:formatCode>
                <c:ptCount val="8"/>
                <c:pt idx="0">
                  <c:v>3600</c:v>
                </c:pt>
                <c:pt idx="1">
                  <c:v>200</c:v>
                </c:pt>
                <c:pt idx="2">
                  <c:v>0</c:v>
                </c:pt>
                <c:pt idx="3">
                  <c:v>800</c:v>
                </c:pt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2E-49DC-AFA1-865D03A3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Investir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AD4-4A19-BDD5-C82450CC0F49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AD4-4A19-BDD5-C82450CC0F49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AD4-4A19-BDD5-C82450CC0F4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AD4-4A19-BDD5-C82450CC0F49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AD4-4A19-BDD5-C82450CC0F49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AD4-4A19-BDD5-C82450CC0F49}"/>
              </c:ext>
            </c:extLst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AD4-4A19-BDD5-C82450CC0F49}"/>
              </c:ext>
            </c:extLst>
          </c:dPt>
          <c:dLbls>
            <c:dLbl>
              <c:idx val="1"/>
              <c:layout>
                <c:manualLayout>
                  <c:x val="7.5725835110868854E-3"/>
                  <c:y val="-2.25056875593875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4-4A19-BDD5-C82450CC0F49}"/>
                </c:ext>
              </c:extLst>
            </c:dLbl>
            <c:dLbl>
              <c:idx val="2"/>
              <c:layout>
                <c:manualLayout>
                  <c:x val="4.038711205913055E-2"/>
                  <c:y val="-0.13053298784444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D4-4A19-BDD5-C82450CC0F49}"/>
                </c:ext>
              </c:extLst>
            </c:dLbl>
            <c:dLbl>
              <c:idx val="3"/>
              <c:layout>
                <c:manualLayout>
                  <c:x val="9.8443585644130707E-2"/>
                  <c:y val="2.70068250712650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D4-4A19-BDD5-C82450CC0F49}"/>
                </c:ext>
              </c:extLst>
            </c:dLbl>
            <c:dLbl>
              <c:idx val="4"/>
              <c:layout>
                <c:manualLayout>
                  <c:x val="-1.7669361525869707E-2"/>
                  <c:y val="5.4013650142529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D4-4A19-BDD5-C82450CC0F49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'Orçamento Familiar'!$E$82:$E$88</c:f>
              <c:strCache>
                <c:ptCount val="7"/>
                <c:pt idx="0">
                  <c:v>Ações</c:v>
                </c:pt>
                <c:pt idx="1">
                  <c:v>Tesouro Direto</c:v>
                </c:pt>
                <c:pt idx="2">
                  <c:v>Poupança </c:v>
                </c:pt>
                <c:pt idx="3">
                  <c:v>Previdência privada</c:v>
                </c:pt>
                <c:pt idx="4">
                  <c:v>Apartamento 1</c:v>
                </c:pt>
                <c:pt idx="5">
                  <c:v>Terreno 1</c:v>
                </c:pt>
                <c:pt idx="6">
                  <c:v>Outros</c:v>
                </c:pt>
              </c:strCache>
            </c:strRef>
          </c:cat>
          <c:val>
            <c:numRef>
              <c:f>'Orçamento Familiar'!$R$82:$R$88</c:f>
              <c:numCache>
                <c:formatCode>"R$ "#,##0.00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D4-4A19-BDD5-C82450CC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Poupar para os Sonhos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5F-4C8C-83BF-AA29F4FA90D0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5F-4C8C-83BF-AA29F4FA90D0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5F-4C8C-83BF-AA29F4FA90D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'Orçamento Familiar'!$E$94:$E$96</c:f>
              <c:strCache>
                <c:ptCount val="3"/>
                <c:pt idx="0">
                  <c:v>Poupança</c:v>
                </c:pt>
                <c:pt idx="1">
                  <c:v>Viagem</c:v>
                </c:pt>
                <c:pt idx="2">
                  <c:v>Intercâmbio</c:v>
                </c:pt>
              </c:strCache>
            </c:strRef>
          </c:cat>
          <c:val>
            <c:numRef>
              <c:f>'Orçamento Familiar'!$R$94:$R$96</c:f>
              <c:numCache>
                <c:formatCode>"R$ "#,##0.00</c:formatCode>
                <c:ptCount val="3"/>
                <c:pt idx="0">
                  <c:v>0</c:v>
                </c:pt>
                <c:pt idx="1">
                  <c:v>2000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5F-4C8C-83BF-AA29F4FA9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Rasgar</a:t>
            </a:r>
          </a:p>
        </c:rich>
      </c:tx>
      <c:layout>
        <c:manualLayout>
          <c:xMode val="edge"/>
          <c:yMode val="edge"/>
          <c:x val="0.21035561990519447"/>
          <c:y val="2.3442734430923404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3F-4D19-9856-D03F74291DE1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3F-4D19-9856-D03F74291DE1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3F-4D19-9856-D03F74291DE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3F-4D19-9856-D03F74291DE1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63F-4D19-9856-D03F74291DE1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63F-4D19-9856-D03F74291DE1}"/>
              </c:ext>
            </c:extLst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63F-4D19-9856-D03F74291DE1}"/>
              </c:ext>
            </c:extLst>
          </c:dPt>
          <c:dPt>
            <c:idx val="7"/>
            <c:bubble3D val="0"/>
            <c:spPr>
              <a:solidFill>
                <a:srgbClr val="9E480E"/>
              </a:solidFill>
              <a:ln w="254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63F-4D19-9856-D03F74291D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'Orçamento Familiar'!$E$102:$E$105</c:f>
              <c:strCache>
                <c:ptCount val="4"/>
                <c:pt idx="0">
                  <c:v>Mini Índice</c:v>
                </c:pt>
                <c:pt idx="1">
                  <c:v>Mini Dólar</c:v>
                </c:pt>
                <c:pt idx="2">
                  <c:v>Forex</c:v>
                </c:pt>
                <c:pt idx="3">
                  <c:v>Outros</c:v>
                </c:pt>
              </c:strCache>
            </c:strRef>
          </c:cat>
          <c:val>
            <c:numRef>
              <c:f>'Orçamento Familiar'!$R$102:$R$105</c:f>
              <c:numCache>
                <c:formatCode>"R$ "#,##0.00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3F-4D19-9856-D03F7429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pt-BR"/>
    </a:p>
  </c:txPr>
  <c:printSettings>
    <c:headerFooter alignWithMargins="0"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47625</xdr:rowOff>
    </xdr:from>
    <xdr:to>
      <xdr:col>10</xdr:col>
      <xdr:colOff>257175</xdr:colOff>
      <xdr:row>22</xdr:row>
      <xdr:rowOff>123825</xdr:rowOff>
    </xdr:to>
    <xdr:graphicFrame macro="">
      <xdr:nvGraphicFramePr>
        <xdr:cNvPr id="29749" name="Gráfico 1">
          <a:extLst>
            <a:ext uri="{FF2B5EF4-FFF2-40B4-BE49-F238E27FC236}">
              <a16:creationId xmlns:a16="http://schemas.microsoft.com/office/drawing/2014/main" id="{00000000-0008-0000-0100-000035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47625</xdr:rowOff>
    </xdr:from>
    <xdr:to>
      <xdr:col>13</xdr:col>
      <xdr:colOff>47625</xdr:colOff>
      <xdr:row>30</xdr:row>
      <xdr:rowOff>133350</xdr:rowOff>
    </xdr:to>
    <xdr:graphicFrame macro="">
      <xdr:nvGraphicFramePr>
        <xdr:cNvPr id="3152" name="Gráfico 1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38100</xdr:rowOff>
    </xdr:from>
    <xdr:to>
      <xdr:col>8</xdr:col>
      <xdr:colOff>38100</xdr:colOff>
      <xdr:row>20</xdr:row>
      <xdr:rowOff>66675</xdr:rowOff>
    </xdr:to>
    <xdr:graphicFrame macro="">
      <xdr:nvGraphicFramePr>
        <xdr:cNvPr id="4481" name="Gráfico 1">
          <a:extLst>
            <a:ext uri="{FF2B5EF4-FFF2-40B4-BE49-F238E27FC236}">
              <a16:creationId xmlns:a16="http://schemas.microsoft.com/office/drawing/2014/main" id="{00000000-0008-0000-0300-000081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1</xdr:row>
      <xdr:rowOff>38099</xdr:rowOff>
    </xdr:from>
    <xdr:to>
      <xdr:col>24</xdr:col>
      <xdr:colOff>523875</xdr:colOff>
      <xdr:row>20</xdr:row>
      <xdr:rowOff>76199</xdr:rowOff>
    </xdr:to>
    <xdr:graphicFrame macro="">
      <xdr:nvGraphicFramePr>
        <xdr:cNvPr id="4482" name="Gráfico 2">
          <a:extLst>
            <a:ext uri="{FF2B5EF4-FFF2-40B4-BE49-F238E27FC236}">
              <a16:creationId xmlns:a16="http://schemas.microsoft.com/office/drawing/2014/main" id="{00000000-0008-0000-0300-000082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352425</xdr:colOff>
      <xdr:row>1</xdr:row>
      <xdr:rowOff>47625</xdr:rowOff>
    </xdr:from>
    <xdr:to>
      <xdr:col>16</xdr:col>
      <xdr:colOff>285750</xdr:colOff>
      <xdr:row>20</xdr:row>
      <xdr:rowOff>76200</xdr:rowOff>
    </xdr:to>
    <xdr:graphicFrame macro="">
      <xdr:nvGraphicFramePr>
        <xdr:cNvPr id="4483" name="Gráfico 3">
          <a:extLst>
            <a:ext uri="{FF2B5EF4-FFF2-40B4-BE49-F238E27FC236}">
              <a16:creationId xmlns:a16="http://schemas.microsoft.com/office/drawing/2014/main" id="{00000000-0008-0000-0300-000083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323851</xdr:colOff>
      <xdr:row>40</xdr:row>
      <xdr:rowOff>9525</xdr:rowOff>
    </xdr:from>
    <xdr:to>
      <xdr:col>8</xdr:col>
      <xdr:colOff>19051</xdr:colOff>
      <xdr:row>58</xdr:row>
      <xdr:rowOff>152400</xdr:rowOff>
    </xdr:to>
    <xdr:graphicFrame macro="">
      <xdr:nvGraphicFramePr>
        <xdr:cNvPr id="4484" name="Gráfico 4">
          <a:extLst>
            <a:ext uri="{FF2B5EF4-FFF2-40B4-BE49-F238E27FC236}">
              <a16:creationId xmlns:a16="http://schemas.microsoft.com/office/drawing/2014/main" id="{00000000-0008-0000-0300-000084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21</xdr:row>
      <xdr:rowOff>104775</xdr:rowOff>
    </xdr:from>
    <xdr:to>
      <xdr:col>8</xdr:col>
      <xdr:colOff>38100</xdr:colOff>
      <xdr:row>38</xdr:row>
      <xdr:rowOff>114300</xdr:rowOff>
    </xdr:to>
    <xdr:graphicFrame macro="">
      <xdr:nvGraphicFramePr>
        <xdr:cNvPr id="4485" name="Gráfico 5">
          <a:extLst>
            <a:ext uri="{FF2B5EF4-FFF2-40B4-BE49-F238E27FC236}">
              <a16:creationId xmlns:a16="http://schemas.microsoft.com/office/drawing/2014/main" id="{00000000-0008-0000-0300-000085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21</xdr:row>
      <xdr:rowOff>123825</xdr:rowOff>
    </xdr:from>
    <xdr:to>
      <xdr:col>16</xdr:col>
      <xdr:colOff>285751</xdr:colOff>
      <xdr:row>38</xdr:row>
      <xdr:rowOff>123825</xdr:rowOff>
    </xdr:to>
    <xdr:graphicFrame macro="">
      <xdr:nvGraphicFramePr>
        <xdr:cNvPr id="4486" name="Gráfico 6">
          <a:extLst>
            <a:ext uri="{FF2B5EF4-FFF2-40B4-BE49-F238E27FC236}">
              <a16:creationId xmlns:a16="http://schemas.microsoft.com/office/drawing/2014/main" id="{00000000-0008-0000-0300-000086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28575</xdr:colOff>
      <xdr:row>21</xdr:row>
      <xdr:rowOff>123825</xdr:rowOff>
    </xdr:from>
    <xdr:to>
      <xdr:col>24</xdr:col>
      <xdr:colOff>542925</xdr:colOff>
      <xdr:row>38</xdr:row>
      <xdr:rowOff>133350</xdr:rowOff>
    </xdr:to>
    <xdr:graphicFrame macro="">
      <xdr:nvGraphicFramePr>
        <xdr:cNvPr id="4487" name="Gráfico 7">
          <a:extLst>
            <a:ext uri="{FF2B5EF4-FFF2-40B4-BE49-F238E27FC236}">
              <a16:creationId xmlns:a16="http://schemas.microsoft.com/office/drawing/2014/main" id="{00000000-0008-0000-0300-000087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2"/>
  <sheetViews>
    <sheetView tabSelected="1" zoomScale="75" zoomScaleNormal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2" sqref="A2:R2"/>
    </sheetView>
  </sheetViews>
  <sheetFormatPr defaultColWidth="8.85546875" defaultRowHeight="12.75" x14ac:dyDescent="0.2"/>
  <cols>
    <col min="1" max="1" width="1.42578125" style="3" customWidth="1"/>
    <col min="2" max="2" width="8.85546875" style="3"/>
    <col min="3" max="3" width="27.28515625" style="3" customWidth="1"/>
    <col min="4" max="4" width="20.7109375" style="3" customWidth="1"/>
    <col min="5" max="5" width="37.7109375" style="3" bestFit="1" customWidth="1"/>
    <col min="6" max="17" width="22.28515625" style="3" bestFit="1" customWidth="1"/>
    <col min="18" max="18" width="26.42578125" style="3" bestFit="1" customWidth="1"/>
    <col min="19" max="16384" width="8.85546875" style="3"/>
  </cols>
  <sheetData>
    <row r="1" spans="1:19" ht="2.25" customHeight="1" thickBot="1" x14ac:dyDescent="0.25"/>
    <row r="2" spans="1:19" ht="33.75" customHeight="1" thickBot="1" x14ac:dyDescent="0.25">
      <c r="A2" s="69" t="s">
        <v>113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</row>
    <row r="3" spans="1:19" ht="3.75" customHeight="1" x14ac:dyDescent="0.2"/>
    <row r="4" spans="1:19" ht="23.25" x14ac:dyDescent="0.35">
      <c r="B4" s="74" t="s">
        <v>24</v>
      </c>
      <c r="C4" s="75"/>
      <c r="D4" s="75"/>
      <c r="E4" s="75"/>
      <c r="F4" s="38" t="s">
        <v>25</v>
      </c>
      <c r="G4" s="38" t="s">
        <v>26</v>
      </c>
      <c r="H4" s="38" t="s">
        <v>27</v>
      </c>
      <c r="I4" s="38" t="s">
        <v>28</v>
      </c>
      <c r="J4" s="38" t="s">
        <v>29</v>
      </c>
      <c r="K4" s="38" t="s">
        <v>30</v>
      </c>
      <c r="L4" s="38" t="s">
        <v>31</v>
      </c>
      <c r="M4" s="38" t="s">
        <v>32</v>
      </c>
      <c r="N4" s="38" t="s">
        <v>33</v>
      </c>
      <c r="O4" s="38" t="s">
        <v>34</v>
      </c>
      <c r="P4" s="38" t="s">
        <v>35</v>
      </c>
      <c r="Q4" s="39" t="s">
        <v>36</v>
      </c>
      <c r="R4" s="39" t="s">
        <v>39</v>
      </c>
    </row>
    <row r="5" spans="1:19" ht="3.75" customHeight="1" x14ac:dyDescent="0.2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ht="18.75" x14ac:dyDescent="0.3">
      <c r="B6" s="4"/>
      <c r="C6" s="4"/>
      <c r="D6" s="4"/>
      <c r="E6" s="4"/>
      <c r="F6" s="6" t="s">
        <v>3</v>
      </c>
      <c r="G6" s="6" t="s">
        <v>3</v>
      </c>
      <c r="H6" s="6" t="s">
        <v>3</v>
      </c>
      <c r="I6" s="6" t="s">
        <v>3</v>
      </c>
      <c r="J6" s="6" t="s">
        <v>3</v>
      </c>
      <c r="K6" s="6" t="s">
        <v>3</v>
      </c>
      <c r="L6" s="6" t="s">
        <v>3</v>
      </c>
      <c r="M6" s="6" t="s">
        <v>3</v>
      </c>
      <c r="N6" s="6" t="s">
        <v>3</v>
      </c>
      <c r="O6" s="6" t="s">
        <v>3</v>
      </c>
      <c r="P6" s="6" t="s">
        <v>3</v>
      </c>
      <c r="Q6" s="6" t="s">
        <v>3</v>
      </c>
      <c r="R6" s="6" t="s">
        <v>3</v>
      </c>
      <c r="S6" s="7"/>
    </row>
    <row r="7" spans="1:19" ht="20.25" x14ac:dyDescent="0.3">
      <c r="B7" s="76" t="s">
        <v>0</v>
      </c>
      <c r="C7" s="64"/>
      <c r="D7" s="64"/>
      <c r="E7" s="8" t="s">
        <v>105</v>
      </c>
      <c r="F7" s="9">
        <v>20000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10">
        <v>0</v>
      </c>
    </row>
    <row r="8" spans="1:19" ht="20.25" x14ac:dyDescent="0.3">
      <c r="B8" s="77"/>
      <c r="C8" s="65"/>
      <c r="D8" s="65"/>
      <c r="E8" s="8" t="s">
        <v>2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10">
        <f t="shared" ref="R8:R18" si="0">SUM(F8:Q8)</f>
        <v>0</v>
      </c>
    </row>
    <row r="9" spans="1:19" ht="20.25" x14ac:dyDescent="0.3">
      <c r="B9" s="77"/>
      <c r="C9" s="65"/>
      <c r="D9" s="65"/>
      <c r="E9" s="8" t="s">
        <v>106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10">
        <f t="shared" si="0"/>
        <v>0</v>
      </c>
    </row>
    <row r="10" spans="1:19" ht="20.25" x14ac:dyDescent="0.3">
      <c r="B10" s="77"/>
      <c r="C10" s="65"/>
      <c r="D10" s="65"/>
      <c r="E10" s="8" t="s">
        <v>107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0">
        <f t="shared" si="0"/>
        <v>0</v>
      </c>
    </row>
    <row r="11" spans="1:19" ht="20.25" x14ac:dyDescent="0.3">
      <c r="B11" s="77"/>
      <c r="C11" s="65"/>
      <c r="D11" s="65"/>
      <c r="E11" s="8" t="s">
        <v>108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10">
        <f t="shared" si="0"/>
        <v>0</v>
      </c>
    </row>
    <row r="12" spans="1:19" ht="20.25" x14ac:dyDescent="0.3">
      <c r="B12" s="77"/>
      <c r="C12" s="65"/>
      <c r="D12" s="65"/>
      <c r="E12" s="8" t="s">
        <v>55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10">
        <f t="shared" si="0"/>
        <v>0</v>
      </c>
    </row>
    <row r="13" spans="1:19" ht="20.25" x14ac:dyDescent="0.3">
      <c r="B13" s="77"/>
      <c r="C13" s="65"/>
      <c r="D13" s="65"/>
      <c r="E13" s="8" t="s">
        <v>54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10">
        <f t="shared" si="0"/>
        <v>0</v>
      </c>
    </row>
    <row r="14" spans="1:19" ht="3.75" customHeight="1" x14ac:dyDescent="0.3">
      <c r="B14" s="77"/>
      <c r="C14" s="65"/>
      <c r="D14" s="65"/>
      <c r="E14" s="8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9" ht="20.25" x14ac:dyDescent="0.3">
      <c r="B15" s="78"/>
      <c r="C15" s="79"/>
      <c r="D15" s="79"/>
      <c r="E15" s="40" t="s">
        <v>100</v>
      </c>
      <c r="F15" s="41">
        <f t="shared" ref="F15:R15" si="1">SUM(F7:F13)</f>
        <v>20000</v>
      </c>
      <c r="G15" s="41">
        <f t="shared" si="1"/>
        <v>0</v>
      </c>
      <c r="H15" s="41">
        <f t="shared" si="1"/>
        <v>0</v>
      </c>
      <c r="I15" s="41">
        <f t="shared" si="1"/>
        <v>0</v>
      </c>
      <c r="J15" s="41">
        <f t="shared" si="1"/>
        <v>0</v>
      </c>
      <c r="K15" s="41">
        <f t="shared" si="1"/>
        <v>0</v>
      </c>
      <c r="L15" s="41">
        <f t="shared" si="1"/>
        <v>0</v>
      </c>
      <c r="M15" s="41">
        <f t="shared" si="1"/>
        <v>0</v>
      </c>
      <c r="N15" s="41">
        <f t="shared" si="1"/>
        <v>0</v>
      </c>
      <c r="O15" s="41">
        <f t="shared" si="1"/>
        <v>0</v>
      </c>
      <c r="P15" s="41">
        <f t="shared" si="1"/>
        <v>0</v>
      </c>
      <c r="Q15" s="41">
        <f t="shared" si="1"/>
        <v>0</v>
      </c>
      <c r="R15" s="41">
        <f t="shared" si="1"/>
        <v>0</v>
      </c>
      <c r="S15" s="7"/>
    </row>
    <row r="16" spans="1:19" ht="5.0999999999999996" customHeight="1" x14ac:dyDescent="0.3">
      <c r="B16" s="12"/>
      <c r="C16" s="12"/>
      <c r="D16" s="12"/>
      <c r="E16" s="12"/>
    </row>
    <row r="17" spans="2:18" ht="20.25" customHeight="1" x14ac:dyDescent="0.3">
      <c r="B17" s="86" t="s">
        <v>61</v>
      </c>
      <c r="C17" s="86"/>
      <c r="D17" s="86"/>
      <c r="E17" s="13" t="s">
        <v>104</v>
      </c>
      <c r="F17" s="14">
        <v>1000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5">
        <f t="shared" si="0"/>
        <v>1000</v>
      </c>
    </row>
    <row r="18" spans="2:18" ht="32.25" customHeight="1" x14ac:dyDescent="0.3">
      <c r="B18" s="86"/>
      <c r="C18" s="86"/>
      <c r="D18" s="86"/>
      <c r="E18" s="42"/>
      <c r="F18" s="43">
        <f t="shared" ref="F18:Q18" si="2">SUM(F17:F17)</f>
        <v>1000</v>
      </c>
      <c r="G18" s="43">
        <f t="shared" si="2"/>
        <v>0</v>
      </c>
      <c r="H18" s="43">
        <f t="shared" si="2"/>
        <v>0</v>
      </c>
      <c r="I18" s="43">
        <f t="shared" si="2"/>
        <v>0</v>
      </c>
      <c r="J18" s="43">
        <f t="shared" si="2"/>
        <v>0</v>
      </c>
      <c r="K18" s="43">
        <f t="shared" si="2"/>
        <v>0</v>
      </c>
      <c r="L18" s="43">
        <f t="shared" si="2"/>
        <v>0</v>
      </c>
      <c r="M18" s="43">
        <f t="shared" si="2"/>
        <v>0</v>
      </c>
      <c r="N18" s="43">
        <f t="shared" si="2"/>
        <v>0</v>
      </c>
      <c r="O18" s="43">
        <f t="shared" si="2"/>
        <v>0</v>
      </c>
      <c r="P18" s="43">
        <f t="shared" si="2"/>
        <v>0</v>
      </c>
      <c r="Q18" s="43">
        <f t="shared" si="2"/>
        <v>0</v>
      </c>
      <c r="R18" s="43">
        <f t="shared" si="0"/>
        <v>1000</v>
      </c>
    </row>
    <row r="19" spans="2:18" ht="20.25" customHeight="1" x14ac:dyDescent="0.3">
      <c r="B19" s="86"/>
      <c r="C19" s="86"/>
      <c r="D19" s="86"/>
      <c r="E19" s="44" t="s">
        <v>60</v>
      </c>
      <c r="F19" s="45">
        <f t="shared" ref="F19:R19" si="3">F18/F15</f>
        <v>0.05</v>
      </c>
      <c r="G19" s="45" t="e">
        <f t="shared" si="3"/>
        <v>#DIV/0!</v>
      </c>
      <c r="H19" s="45" t="e">
        <f t="shared" si="3"/>
        <v>#DIV/0!</v>
      </c>
      <c r="I19" s="45" t="e">
        <f t="shared" si="3"/>
        <v>#DIV/0!</v>
      </c>
      <c r="J19" s="45" t="e">
        <f t="shared" si="3"/>
        <v>#DIV/0!</v>
      </c>
      <c r="K19" s="45" t="e">
        <f t="shared" si="3"/>
        <v>#DIV/0!</v>
      </c>
      <c r="L19" s="45" t="e">
        <f t="shared" si="3"/>
        <v>#DIV/0!</v>
      </c>
      <c r="M19" s="45" t="e">
        <f t="shared" si="3"/>
        <v>#DIV/0!</v>
      </c>
      <c r="N19" s="45" t="e">
        <f t="shared" si="3"/>
        <v>#DIV/0!</v>
      </c>
      <c r="O19" s="45" t="e">
        <f t="shared" si="3"/>
        <v>#DIV/0!</v>
      </c>
      <c r="P19" s="45" t="e">
        <f t="shared" si="3"/>
        <v>#DIV/0!</v>
      </c>
      <c r="Q19" s="45" t="e">
        <f t="shared" si="3"/>
        <v>#DIV/0!</v>
      </c>
      <c r="R19" s="45" t="e">
        <f t="shared" si="3"/>
        <v>#DIV/0!</v>
      </c>
    </row>
    <row r="20" spans="2:18" ht="5.0999999999999996" customHeight="1" x14ac:dyDescent="0.3">
      <c r="B20" s="12"/>
      <c r="C20" s="12"/>
      <c r="D20" s="12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2:18" ht="20.25" x14ac:dyDescent="0.3">
      <c r="B21" s="72" t="s">
        <v>62</v>
      </c>
      <c r="C21" s="73"/>
      <c r="D21" s="73"/>
      <c r="E21" s="8" t="s">
        <v>63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1">
        <f t="shared" ref="R21:R27" si="4">SUM(F21:Q21)</f>
        <v>0</v>
      </c>
    </row>
    <row r="22" spans="2:18" ht="20.25" x14ac:dyDescent="0.3">
      <c r="B22" s="60"/>
      <c r="C22" s="60"/>
      <c r="D22" s="60"/>
      <c r="E22" s="8" t="s">
        <v>64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1">
        <f t="shared" si="4"/>
        <v>0</v>
      </c>
    </row>
    <row r="23" spans="2:18" ht="20.25" x14ac:dyDescent="0.3">
      <c r="B23" s="60"/>
      <c r="C23" s="60"/>
      <c r="D23" s="60"/>
      <c r="E23" s="8" t="s">
        <v>65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1">
        <f t="shared" si="4"/>
        <v>0</v>
      </c>
    </row>
    <row r="24" spans="2:18" ht="20.25" x14ac:dyDescent="0.3">
      <c r="B24" s="60"/>
      <c r="C24" s="60"/>
      <c r="D24" s="60"/>
      <c r="E24" s="8" t="s">
        <v>66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1">
        <f t="shared" si="4"/>
        <v>0</v>
      </c>
    </row>
    <row r="25" spans="2:18" ht="20.25" x14ac:dyDescent="0.3">
      <c r="B25" s="60"/>
      <c r="C25" s="60"/>
      <c r="D25" s="60"/>
      <c r="E25" s="8" t="s">
        <v>54</v>
      </c>
      <c r="F25" s="20">
        <v>2000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1">
        <f t="shared" si="4"/>
        <v>2000</v>
      </c>
    </row>
    <row r="26" spans="2:18" ht="4.5" customHeight="1" x14ac:dyDescent="0.3">
      <c r="B26" s="60"/>
      <c r="C26" s="60"/>
      <c r="D26" s="60"/>
      <c r="E26" s="22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2:18" ht="20.25" x14ac:dyDescent="0.3">
      <c r="B27" s="60"/>
      <c r="C27" s="60"/>
      <c r="D27" s="60"/>
      <c r="E27" s="46" t="s">
        <v>84</v>
      </c>
      <c r="F27" s="41">
        <f>SUM(F21:F25)</f>
        <v>2000</v>
      </c>
      <c r="G27" s="41">
        <f t="shared" ref="G27:Q27" si="5">SUM(G21:G25)</f>
        <v>0</v>
      </c>
      <c r="H27" s="41">
        <f t="shared" si="5"/>
        <v>0</v>
      </c>
      <c r="I27" s="41">
        <f t="shared" si="5"/>
        <v>0</v>
      </c>
      <c r="J27" s="41">
        <f t="shared" si="5"/>
        <v>0</v>
      </c>
      <c r="K27" s="41">
        <f t="shared" si="5"/>
        <v>0</v>
      </c>
      <c r="L27" s="41">
        <f t="shared" si="5"/>
        <v>0</v>
      </c>
      <c r="M27" s="41">
        <f t="shared" si="5"/>
        <v>0</v>
      </c>
      <c r="N27" s="41">
        <f>SUM(N21:N25)</f>
        <v>0</v>
      </c>
      <c r="O27" s="41">
        <f t="shared" si="5"/>
        <v>0</v>
      </c>
      <c r="P27" s="41">
        <f t="shared" si="5"/>
        <v>0</v>
      </c>
      <c r="Q27" s="41">
        <f t="shared" si="5"/>
        <v>0</v>
      </c>
      <c r="R27" s="41">
        <f t="shared" si="4"/>
        <v>2000</v>
      </c>
    </row>
    <row r="28" spans="2:18" ht="20.25" x14ac:dyDescent="0.3">
      <c r="B28" s="60"/>
      <c r="C28" s="60"/>
      <c r="D28" s="60"/>
      <c r="E28" s="44" t="s">
        <v>60</v>
      </c>
      <c r="F28" s="45">
        <f t="shared" ref="F28:R28" si="6">F27/F15</f>
        <v>0.1</v>
      </c>
      <c r="G28" s="45" t="e">
        <f t="shared" si="6"/>
        <v>#DIV/0!</v>
      </c>
      <c r="H28" s="45" t="e">
        <f t="shared" si="6"/>
        <v>#DIV/0!</v>
      </c>
      <c r="I28" s="45" t="e">
        <f t="shared" si="6"/>
        <v>#DIV/0!</v>
      </c>
      <c r="J28" s="45" t="e">
        <f t="shared" si="6"/>
        <v>#DIV/0!</v>
      </c>
      <c r="K28" s="45" t="e">
        <f t="shared" si="6"/>
        <v>#DIV/0!</v>
      </c>
      <c r="L28" s="45" t="e">
        <f t="shared" si="6"/>
        <v>#DIV/0!</v>
      </c>
      <c r="M28" s="45" t="e">
        <f t="shared" si="6"/>
        <v>#DIV/0!</v>
      </c>
      <c r="N28" s="45" t="e">
        <f t="shared" si="6"/>
        <v>#DIV/0!</v>
      </c>
      <c r="O28" s="45" t="e">
        <f t="shared" si="6"/>
        <v>#DIV/0!</v>
      </c>
      <c r="P28" s="45" t="e">
        <f t="shared" si="6"/>
        <v>#DIV/0!</v>
      </c>
      <c r="Q28" s="45" t="e">
        <f t="shared" si="6"/>
        <v>#DIV/0!</v>
      </c>
      <c r="R28" s="45" t="e">
        <f t="shared" si="6"/>
        <v>#DIV/0!</v>
      </c>
    </row>
    <row r="29" spans="2:18" ht="5.0999999999999996" customHeight="1" thickBot="1" x14ac:dyDescent="0.35">
      <c r="B29" s="12"/>
      <c r="C29" s="12"/>
      <c r="D29" s="12"/>
      <c r="E29" s="1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2:18" ht="20.25" x14ac:dyDescent="0.3">
      <c r="B30" s="86" t="s">
        <v>67</v>
      </c>
      <c r="C30" s="60"/>
      <c r="D30" s="83" t="s">
        <v>40</v>
      </c>
      <c r="E30" s="8" t="s">
        <v>2</v>
      </c>
      <c r="F30" s="14">
        <v>2100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24">
        <f t="shared" ref="R30:R76" si="7">SUM(F30:Q30)</f>
        <v>2100</v>
      </c>
    </row>
    <row r="31" spans="2:18" ht="20.25" x14ac:dyDescent="0.3">
      <c r="B31" s="60"/>
      <c r="C31" s="60"/>
      <c r="D31" s="84"/>
      <c r="E31" s="8" t="s">
        <v>9</v>
      </c>
      <c r="F31" s="14">
        <v>750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24">
        <f t="shared" si="7"/>
        <v>750</v>
      </c>
    </row>
    <row r="32" spans="2:18" ht="20.25" x14ac:dyDescent="0.3">
      <c r="B32" s="60"/>
      <c r="C32" s="60"/>
      <c r="D32" s="84"/>
      <c r="E32" s="8" t="s">
        <v>10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24">
        <f t="shared" si="7"/>
        <v>0</v>
      </c>
    </row>
    <row r="33" spans="2:18" ht="20.25" x14ac:dyDescent="0.3">
      <c r="B33" s="60"/>
      <c r="C33" s="60"/>
      <c r="D33" s="84"/>
      <c r="E33" s="8" t="s">
        <v>56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24">
        <f t="shared" si="7"/>
        <v>0</v>
      </c>
    </row>
    <row r="34" spans="2:18" ht="20.25" x14ac:dyDescent="0.3">
      <c r="B34" s="60"/>
      <c r="C34" s="60"/>
      <c r="D34" s="84"/>
      <c r="E34" s="8" t="s">
        <v>82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24">
        <f t="shared" si="7"/>
        <v>0</v>
      </c>
    </row>
    <row r="35" spans="2:18" ht="20.25" x14ac:dyDescent="0.3">
      <c r="B35" s="60"/>
      <c r="C35" s="60"/>
      <c r="D35" s="84"/>
      <c r="E35" s="8" t="s">
        <v>83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24">
        <f t="shared" si="7"/>
        <v>0</v>
      </c>
    </row>
    <row r="36" spans="2:18" ht="20.25" x14ac:dyDescent="0.3">
      <c r="B36" s="60"/>
      <c r="C36" s="60"/>
      <c r="D36" s="84"/>
      <c r="E36" s="8" t="s">
        <v>5</v>
      </c>
      <c r="F36" s="14">
        <v>200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24">
        <f t="shared" si="7"/>
        <v>200</v>
      </c>
    </row>
    <row r="37" spans="2:18" ht="20.25" x14ac:dyDescent="0.3">
      <c r="B37" s="60"/>
      <c r="C37" s="60"/>
      <c r="D37" s="84"/>
      <c r="E37" s="8" t="s">
        <v>6</v>
      </c>
      <c r="F37" s="14">
        <v>50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24">
        <f t="shared" si="7"/>
        <v>50</v>
      </c>
    </row>
    <row r="38" spans="2:18" ht="20.25" x14ac:dyDescent="0.3">
      <c r="B38" s="60"/>
      <c r="C38" s="60"/>
      <c r="D38" s="84"/>
      <c r="E38" s="8" t="s">
        <v>7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24">
        <f t="shared" si="7"/>
        <v>0</v>
      </c>
    </row>
    <row r="39" spans="2:18" ht="20.25" x14ac:dyDescent="0.3">
      <c r="B39" s="60"/>
      <c r="C39" s="60"/>
      <c r="D39" s="84"/>
      <c r="E39" s="8" t="s">
        <v>17</v>
      </c>
      <c r="F39" s="14">
        <v>200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24">
        <f t="shared" si="7"/>
        <v>200</v>
      </c>
    </row>
    <row r="40" spans="2:18" ht="20.25" x14ac:dyDescent="0.3">
      <c r="B40" s="60"/>
      <c r="C40" s="60"/>
      <c r="D40" s="84"/>
      <c r="E40" s="8" t="s">
        <v>8</v>
      </c>
      <c r="F40" s="14">
        <v>80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24">
        <f t="shared" si="7"/>
        <v>80</v>
      </c>
    </row>
    <row r="41" spans="2:18" ht="20.25" x14ac:dyDescent="0.3">
      <c r="B41" s="60"/>
      <c r="C41" s="60"/>
      <c r="D41" s="84"/>
      <c r="E41" s="8" t="s">
        <v>53</v>
      </c>
      <c r="F41" s="14">
        <v>220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24">
        <f t="shared" si="7"/>
        <v>220</v>
      </c>
    </row>
    <row r="42" spans="2:18" ht="21" thickBot="1" x14ac:dyDescent="0.35">
      <c r="B42" s="60"/>
      <c r="C42" s="60"/>
      <c r="D42" s="85"/>
      <c r="E42" s="8" t="s">
        <v>49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24">
        <f t="shared" si="7"/>
        <v>0</v>
      </c>
    </row>
    <row r="43" spans="2:18" ht="5.0999999999999996" customHeight="1" thickBot="1" x14ac:dyDescent="0.35">
      <c r="B43" s="60"/>
      <c r="C43" s="60"/>
      <c r="D43" s="17"/>
      <c r="E43" s="13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2:18" ht="20.25" x14ac:dyDescent="0.3">
      <c r="B44" s="60"/>
      <c r="C44" s="60"/>
      <c r="D44" s="80" t="s">
        <v>18</v>
      </c>
      <c r="E44" s="8" t="s">
        <v>11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24">
        <f t="shared" si="7"/>
        <v>0</v>
      </c>
    </row>
    <row r="45" spans="2:18" ht="20.25" x14ac:dyDescent="0.3">
      <c r="B45" s="60"/>
      <c r="C45" s="60"/>
      <c r="D45" s="81"/>
      <c r="E45" s="8" t="s">
        <v>50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24">
        <f t="shared" si="7"/>
        <v>0</v>
      </c>
    </row>
    <row r="46" spans="2:18" ht="20.25" x14ac:dyDescent="0.3">
      <c r="B46" s="60"/>
      <c r="C46" s="60"/>
      <c r="D46" s="81"/>
      <c r="E46" s="8" t="s">
        <v>68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24">
        <f t="shared" si="7"/>
        <v>0</v>
      </c>
    </row>
    <row r="47" spans="2:18" ht="20.25" x14ac:dyDescent="0.3">
      <c r="B47" s="60"/>
      <c r="C47" s="60"/>
      <c r="D47" s="81"/>
      <c r="E47" s="8" t="s">
        <v>70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24">
        <f t="shared" si="7"/>
        <v>0</v>
      </c>
    </row>
    <row r="48" spans="2:18" ht="20.25" x14ac:dyDescent="0.3">
      <c r="B48" s="60"/>
      <c r="C48" s="60"/>
      <c r="D48" s="81"/>
      <c r="E48" s="8" t="s">
        <v>69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24">
        <f t="shared" si="7"/>
        <v>0</v>
      </c>
    </row>
    <row r="49" spans="2:18" ht="20.25" x14ac:dyDescent="0.3">
      <c r="B49" s="60"/>
      <c r="C49" s="60"/>
      <c r="D49" s="81"/>
      <c r="E49" s="8" t="s">
        <v>41</v>
      </c>
      <c r="F49" s="14">
        <v>200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24">
        <f t="shared" si="7"/>
        <v>200</v>
      </c>
    </row>
    <row r="50" spans="2:18" ht="21" thickBot="1" x14ac:dyDescent="0.35">
      <c r="B50" s="60"/>
      <c r="C50" s="60"/>
      <c r="D50" s="82"/>
      <c r="E50" s="8" t="s">
        <v>22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24">
        <f t="shared" si="7"/>
        <v>0</v>
      </c>
    </row>
    <row r="51" spans="2:18" ht="5.0999999999999996" customHeight="1" thickBot="1" x14ac:dyDescent="0.35">
      <c r="B51" s="60"/>
      <c r="C51" s="60"/>
      <c r="D51" s="17"/>
      <c r="E51" s="13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2:18" ht="20.25" x14ac:dyDescent="0.3">
      <c r="B52" s="60"/>
      <c r="C52" s="60"/>
      <c r="D52" s="80" t="s">
        <v>45</v>
      </c>
      <c r="E52" s="8" t="s">
        <v>71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24">
        <f t="shared" si="7"/>
        <v>0</v>
      </c>
    </row>
    <row r="53" spans="2:18" ht="20.25" x14ac:dyDescent="0.3">
      <c r="B53" s="60"/>
      <c r="C53" s="60"/>
      <c r="D53" s="81"/>
      <c r="E53" s="8" t="s">
        <v>57</v>
      </c>
      <c r="F53" s="14">
        <v>540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24">
        <f t="shared" si="7"/>
        <v>540</v>
      </c>
    </row>
    <row r="54" spans="2:18" ht="20.25" x14ac:dyDescent="0.3">
      <c r="B54" s="60"/>
      <c r="C54" s="60"/>
      <c r="D54" s="81"/>
      <c r="E54" s="8" t="s">
        <v>23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25">
        <f t="shared" si="7"/>
        <v>0</v>
      </c>
    </row>
    <row r="55" spans="2:18" ht="21" thickBot="1" x14ac:dyDescent="0.35">
      <c r="B55" s="60"/>
      <c r="C55" s="60"/>
      <c r="D55" s="82"/>
      <c r="E55" s="8" t="s">
        <v>72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25">
        <f t="shared" si="7"/>
        <v>0</v>
      </c>
    </row>
    <row r="56" spans="2:18" ht="5.0999999999999996" customHeight="1" thickBot="1" x14ac:dyDescent="0.35">
      <c r="B56" s="60"/>
      <c r="C56" s="60"/>
      <c r="D56" s="17"/>
      <c r="E56" s="13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</row>
    <row r="57" spans="2:18" ht="20.25" x14ac:dyDescent="0.3">
      <c r="B57" s="60"/>
      <c r="C57" s="60"/>
      <c r="D57" s="80" t="s">
        <v>47</v>
      </c>
      <c r="E57" s="8" t="s">
        <v>14</v>
      </c>
      <c r="F57" s="14">
        <v>800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24">
        <f t="shared" si="7"/>
        <v>800</v>
      </c>
    </row>
    <row r="58" spans="2:18" ht="20.25" x14ac:dyDescent="0.3">
      <c r="B58" s="60"/>
      <c r="C58" s="60"/>
      <c r="D58" s="81"/>
      <c r="E58" s="8" t="s">
        <v>102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24">
        <f>SUM(F58:Q58)</f>
        <v>0</v>
      </c>
    </row>
    <row r="59" spans="2:18" ht="20.25" x14ac:dyDescent="0.3">
      <c r="B59" s="60"/>
      <c r="C59" s="60"/>
      <c r="D59" s="81"/>
      <c r="E59" s="8" t="s">
        <v>103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24">
        <f t="shared" si="7"/>
        <v>0</v>
      </c>
    </row>
    <row r="60" spans="2:18" ht="21" thickBot="1" x14ac:dyDescent="0.35">
      <c r="B60" s="60"/>
      <c r="C60" s="60"/>
      <c r="D60" s="82"/>
      <c r="E60" s="8" t="s">
        <v>48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24">
        <f t="shared" si="7"/>
        <v>0</v>
      </c>
    </row>
    <row r="61" spans="2:18" ht="2.25" customHeight="1" thickBot="1" x14ac:dyDescent="0.35">
      <c r="B61" s="60"/>
      <c r="C61" s="60"/>
      <c r="D61" s="17"/>
      <c r="E61" s="8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2:18" ht="20.25" x14ac:dyDescent="0.3">
      <c r="B62" s="60"/>
      <c r="C62" s="60"/>
      <c r="D62" s="80" t="s">
        <v>46</v>
      </c>
      <c r="E62" s="8" t="s">
        <v>12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24">
        <f t="shared" si="7"/>
        <v>0</v>
      </c>
    </row>
    <row r="63" spans="2:18" ht="21" thickBot="1" x14ac:dyDescent="0.35">
      <c r="B63" s="60"/>
      <c r="C63" s="60"/>
      <c r="D63" s="82"/>
      <c r="E63" s="8" t="s">
        <v>13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24">
        <f t="shared" si="7"/>
        <v>0</v>
      </c>
    </row>
    <row r="64" spans="2:18" ht="3.75" customHeight="1" thickBot="1" x14ac:dyDescent="0.35">
      <c r="B64" s="60"/>
      <c r="C64" s="60"/>
      <c r="D64" s="17"/>
      <c r="E64" s="8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25"/>
    </row>
    <row r="65" spans="2:18" ht="20.25" x14ac:dyDescent="0.3">
      <c r="B65" s="60"/>
      <c r="C65" s="60"/>
      <c r="D65" s="66" t="s">
        <v>42</v>
      </c>
      <c r="E65" s="8" t="s">
        <v>21</v>
      </c>
      <c r="F65" s="14">
        <v>500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24">
        <f t="shared" si="7"/>
        <v>500</v>
      </c>
    </row>
    <row r="66" spans="2:18" ht="20.25" x14ac:dyDescent="0.3">
      <c r="B66" s="60"/>
      <c r="C66" s="60"/>
      <c r="D66" s="67"/>
      <c r="E66" s="8" t="s">
        <v>43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24">
        <f t="shared" si="7"/>
        <v>0</v>
      </c>
    </row>
    <row r="67" spans="2:18" ht="21" thickBot="1" x14ac:dyDescent="0.35">
      <c r="B67" s="60"/>
      <c r="C67" s="60"/>
      <c r="D67" s="68"/>
      <c r="E67" s="8" t="s">
        <v>44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24">
        <f t="shared" si="7"/>
        <v>0</v>
      </c>
    </row>
    <row r="68" spans="2:18" ht="5.0999999999999996" customHeight="1" thickBot="1" x14ac:dyDescent="0.35">
      <c r="B68" s="60"/>
      <c r="C68" s="60"/>
      <c r="D68" s="16"/>
      <c r="E68" s="13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5"/>
    </row>
    <row r="69" spans="2:18" ht="20.25" x14ac:dyDescent="0.3">
      <c r="B69" s="60"/>
      <c r="C69" s="60"/>
      <c r="D69" s="66" t="s">
        <v>58</v>
      </c>
      <c r="E69" s="8" t="s">
        <v>59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24">
        <f t="shared" si="7"/>
        <v>0</v>
      </c>
    </row>
    <row r="70" spans="2:18" ht="20.25" x14ac:dyDescent="0.3">
      <c r="B70" s="60"/>
      <c r="C70" s="60"/>
      <c r="D70" s="67"/>
      <c r="E70" s="8" t="s">
        <v>51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24">
        <f t="shared" si="7"/>
        <v>0</v>
      </c>
    </row>
    <row r="71" spans="2:18" ht="20.25" x14ac:dyDescent="0.3">
      <c r="B71" s="60"/>
      <c r="C71" s="60"/>
      <c r="D71" s="67"/>
      <c r="E71" s="8" t="s">
        <v>52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24">
        <f t="shared" si="7"/>
        <v>0</v>
      </c>
    </row>
    <row r="72" spans="2:18" ht="20.25" x14ac:dyDescent="0.3">
      <c r="B72" s="60"/>
      <c r="C72" s="60"/>
      <c r="D72" s="67"/>
      <c r="E72" s="8" t="s">
        <v>16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24">
        <f t="shared" si="7"/>
        <v>0</v>
      </c>
    </row>
    <row r="73" spans="2:18" ht="21" thickBot="1" x14ac:dyDescent="0.35">
      <c r="B73" s="60"/>
      <c r="C73" s="60"/>
      <c r="D73" s="68"/>
      <c r="E73" s="8" t="s">
        <v>15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24">
        <f t="shared" si="7"/>
        <v>0</v>
      </c>
    </row>
    <row r="74" spans="2:18" ht="3.95" customHeight="1" thickBot="1" x14ac:dyDescent="0.35">
      <c r="B74" s="60"/>
      <c r="C74" s="60"/>
      <c r="D74" s="26"/>
      <c r="E74" s="27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2:18" ht="20.25" x14ac:dyDescent="0.3">
      <c r="B75" s="60"/>
      <c r="C75" s="60"/>
      <c r="D75" s="61" t="s">
        <v>54</v>
      </c>
      <c r="E75" s="28"/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f t="shared" si="7"/>
        <v>0</v>
      </c>
    </row>
    <row r="76" spans="2:18" ht="21" thickBot="1" x14ac:dyDescent="0.35">
      <c r="B76" s="60"/>
      <c r="C76" s="60"/>
      <c r="D76" s="62"/>
      <c r="E76" s="13"/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f t="shared" si="7"/>
        <v>0</v>
      </c>
    </row>
    <row r="77" spans="2:18" ht="3.95" customHeight="1" x14ac:dyDescent="0.3">
      <c r="B77" s="60"/>
      <c r="C77" s="60"/>
      <c r="D77" s="29"/>
      <c r="E77" s="13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</row>
    <row r="78" spans="2:18" ht="20.25" x14ac:dyDescent="0.3">
      <c r="B78" s="60"/>
      <c r="C78" s="60"/>
      <c r="D78" s="47" t="s">
        <v>4</v>
      </c>
      <c r="E78" s="48"/>
      <c r="F78" s="49">
        <f>SUM(F30:F76)</f>
        <v>5640</v>
      </c>
      <c r="G78" s="49">
        <f t="shared" ref="G78:Q78" si="8">SUM(G30:G76)</f>
        <v>0</v>
      </c>
      <c r="H78" s="49">
        <f t="shared" si="8"/>
        <v>0</v>
      </c>
      <c r="I78" s="49">
        <f t="shared" si="8"/>
        <v>0</v>
      </c>
      <c r="J78" s="49">
        <f t="shared" si="8"/>
        <v>0</v>
      </c>
      <c r="K78" s="49">
        <f t="shared" si="8"/>
        <v>0</v>
      </c>
      <c r="L78" s="49">
        <f t="shared" si="8"/>
        <v>0</v>
      </c>
      <c r="M78" s="49">
        <f t="shared" si="8"/>
        <v>0</v>
      </c>
      <c r="N78" s="49">
        <f t="shared" si="8"/>
        <v>0</v>
      </c>
      <c r="O78" s="49">
        <f t="shared" si="8"/>
        <v>0</v>
      </c>
      <c r="P78" s="49">
        <f t="shared" si="8"/>
        <v>0</v>
      </c>
      <c r="Q78" s="49">
        <f t="shared" si="8"/>
        <v>0</v>
      </c>
      <c r="R78" s="49">
        <f>SUM(F78:Q78)</f>
        <v>5640</v>
      </c>
    </row>
    <row r="79" spans="2:18" ht="5.0999999999999996" customHeight="1" x14ac:dyDescent="0.3">
      <c r="B79" s="60"/>
      <c r="C79" s="6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2:18" ht="20.25" x14ac:dyDescent="0.3">
      <c r="B80" s="60"/>
      <c r="C80" s="60"/>
      <c r="D80" s="42" t="s">
        <v>60</v>
      </c>
      <c r="E80" s="44"/>
      <c r="F80" s="52">
        <f t="shared" ref="F80:R80" si="9">F78/F15</f>
        <v>0.28199999999999997</v>
      </c>
      <c r="G80" s="52" t="e">
        <f t="shared" si="9"/>
        <v>#DIV/0!</v>
      </c>
      <c r="H80" s="52" t="e">
        <f t="shared" si="9"/>
        <v>#DIV/0!</v>
      </c>
      <c r="I80" s="52" t="e">
        <f t="shared" si="9"/>
        <v>#DIV/0!</v>
      </c>
      <c r="J80" s="52" t="e">
        <f t="shared" si="9"/>
        <v>#DIV/0!</v>
      </c>
      <c r="K80" s="52" t="e">
        <f t="shared" si="9"/>
        <v>#DIV/0!</v>
      </c>
      <c r="L80" s="52" t="e">
        <f t="shared" si="9"/>
        <v>#DIV/0!</v>
      </c>
      <c r="M80" s="52" t="e">
        <f t="shared" si="9"/>
        <v>#DIV/0!</v>
      </c>
      <c r="N80" s="52" t="e">
        <f t="shared" si="9"/>
        <v>#DIV/0!</v>
      </c>
      <c r="O80" s="52" t="e">
        <f t="shared" si="9"/>
        <v>#DIV/0!</v>
      </c>
      <c r="P80" s="52" t="e">
        <f t="shared" si="9"/>
        <v>#DIV/0!</v>
      </c>
      <c r="Q80" s="52" t="e">
        <f t="shared" si="9"/>
        <v>#DIV/0!</v>
      </c>
      <c r="R80" s="52" t="e">
        <f t="shared" si="9"/>
        <v>#DIV/0!</v>
      </c>
    </row>
    <row r="81" spans="2:19" ht="3.95" customHeight="1" x14ac:dyDescent="0.3">
      <c r="B81" s="12"/>
      <c r="C81" s="12"/>
      <c r="D81" s="12"/>
      <c r="E81" s="12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30"/>
    </row>
    <row r="82" spans="2:19" ht="20.25" x14ac:dyDescent="0.3">
      <c r="B82" s="72" t="s">
        <v>75</v>
      </c>
      <c r="C82" s="73"/>
      <c r="D82" s="73"/>
      <c r="E82" s="8" t="s">
        <v>19</v>
      </c>
      <c r="F82" s="21">
        <v>500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f t="shared" ref="R82:R90" si="10">SUM(F82:Q82)</f>
        <v>500</v>
      </c>
    </row>
    <row r="83" spans="2:19" ht="20.25" x14ac:dyDescent="0.3">
      <c r="B83" s="60"/>
      <c r="C83" s="60"/>
      <c r="D83" s="60"/>
      <c r="E83" s="8" t="s">
        <v>20</v>
      </c>
      <c r="F83" s="21">
        <v>1000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f t="shared" si="10"/>
        <v>1000</v>
      </c>
    </row>
    <row r="84" spans="2:19" ht="20.25" x14ac:dyDescent="0.3">
      <c r="B84" s="60"/>
      <c r="C84" s="60"/>
      <c r="D84" s="60"/>
      <c r="E84" s="8" t="s">
        <v>101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f t="shared" si="10"/>
        <v>0</v>
      </c>
    </row>
    <row r="85" spans="2:19" ht="20.25" x14ac:dyDescent="0.3">
      <c r="B85" s="60"/>
      <c r="C85" s="60"/>
      <c r="D85" s="60"/>
      <c r="E85" s="8" t="s">
        <v>38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f t="shared" si="10"/>
        <v>0</v>
      </c>
    </row>
    <row r="86" spans="2:19" ht="20.25" x14ac:dyDescent="0.3">
      <c r="B86" s="60"/>
      <c r="C86" s="60"/>
      <c r="D86" s="60"/>
      <c r="E86" s="8" t="s">
        <v>73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f t="shared" si="10"/>
        <v>0</v>
      </c>
    </row>
    <row r="87" spans="2:19" ht="20.25" x14ac:dyDescent="0.3">
      <c r="B87" s="60"/>
      <c r="C87" s="60"/>
      <c r="D87" s="60"/>
      <c r="E87" s="8" t="s">
        <v>74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f t="shared" si="10"/>
        <v>0</v>
      </c>
    </row>
    <row r="88" spans="2:19" ht="20.25" x14ac:dyDescent="0.3">
      <c r="B88" s="60"/>
      <c r="C88" s="60"/>
      <c r="D88" s="60"/>
      <c r="E88" s="8" t="s">
        <v>54</v>
      </c>
      <c r="F88" s="21">
        <v>500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f t="shared" si="10"/>
        <v>500</v>
      </c>
    </row>
    <row r="89" spans="2:19" ht="3.95" customHeight="1" x14ac:dyDescent="0.3">
      <c r="B89" s="60"/>
      <c r="C89" s="60"/>
      <c r="D89" s="60"/>
      <c r="E89" s="22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0" spans="2:19" ht="20.25" x14ac:dyDescent="0.3">
      <c r="B90" s="60"/>
      <c r="C90" s="60"/>
      <c r="D90" s="60"/>
      <c r="E90" s="46" t="s">
        <v>39</v>
      </c>
      <c r="F90" s="41">
        <f t="shared" ref="F90:Q90" si="11">SUM(F82:F88)</f>
        <v>2000</v>
      </c>
      <c r="G90" s="41">
        <f t="shared" si="11"/>
        <v>0</v>
      </c>
      <c r="H90" s="41">
        <f t="shared" si="11"/>
        <v>0</v>
      </c>
      <c r="I90" s="41">
        <f t="shared" si="11"/>
        <v>0</v>
      </c>
      <c r="J90" s="41">
        <f t="shared" si="11"/>
        <v>0</v>
      </c>
      <c r="K90" s="41">
        <f t="shared" si="11"/>
        <v>0</v>
      </c>
      <c r="L90" s="41">
        <f t="shared" si="11"/>
        <v>0</v>
      </c>
      <c r="M90" s="41">
        <f t="shared" si="11"/>
        <v>0</v>
      </c>
      <c r="N90" s="41">
        <f t="shared" si="11"/>
        <v>0</v>
      </c>
      <c r="O90" s="41">
        <f t="shared" si="11"/>
        <v>0</v>
      </c>
      <c r="P90" s="41">
        <f t="shared" si="11"/>
        <v>0</v>
      </c>
      <c r="Q90" s="41">
        <f t="shared" si="11"/>
        <v>0</v>
      </c>
      <c r="R90" s="41">
        <f t="shared" si="10"/>
        <v>2000</v>
      </c>
    </row>
    <row r="91" spans="2:19" ht="3.95" customHeight="1" x14ac:dyDescent="0.3">
      <c r="B91" s="60"/>
      <c r="C91" s="60"/>
      <c r="D91" s="60"/>
      <c r="E91" s="50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2:19" ht="20.25" x14ac:dyDescent="0.3">
      <c r="B92" s="60"/>
      <c r="C92" s="60"/>
      <c r="D92" s="60"/>
      <c r="E92" s="44" t="s">
        <v>60</v>
      </c>
      <c r="F92" s="53">
        <f t="shared" ref="F92:R92" si="12">F90/F15</f>
        <v>0.1</v>
      </c>
      <c r="G92" s="53" t="e">
        <f t="shared" si="12"/>
        <v>#DIV/0!</v>
      </c>
      <c r="H92" s="53" t="e">
        <f t="shared" si="12"/>
        <v>#DIV/0!</v>
      </c>
      <c r="I92" s="53" t="e">
        <f t="shared" si="12"/>
        <v>#DIV/0!</v>
      </c>
      <c r="J92" s="53" t="e">
        <f t="shared" si="12"/>
        <v>#DIV/0!</v>
      </c>
      <c r="K92" s="53" t="e">
        <f t="shared" si="12"/>
        <v>#DIV/0!</v>
      </c>
      <c r="L92" s="53" t="e">
        <f t="shared" si="12"/>
        <v>#DIV/0!</v>
      </c>
      <c r="M92" s="53" t="e">
        <f t="shared" si="12"/>
        <v>#DIV/0!</v>
      </c>
      <c r="N92" s="53" t="e">
        <f t="shared" si="12"/>
        <v>#DIV/0!</v>
      </c>
      <c r="O92" s="53" t="e">
        <f t="shared" si="12"/>
        <v>#DIV/0!</v>
      </c>
      <c r="P92" s="53" t="e">
        <f t="shared" si="12"/>
        <v>#DIV/0!</v>
      </c>
      <c r="Q92" s="53" t="e">
        <f t="shared" si="12"/>
        <v>#DIV/0!</v>
      </c>
      <c r="R92" s="53" t="e">
        <f t="shared" si="12"/>
        <v>#DIV/0!</v>
      </c>
    </row>
    <row r="93" spans="2:19" ht="3" customHeight="1" x14ac:dyDescent="0.3">
      <c r="B93" s="12"/>
      <c r="C93" s="12"/>
      <c r="D93" s="12"/>
      <c r="E93" s="12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9" ht="20.25" x14ac:dyDescent="0.3">
      <c r="B94" s="72" t="s">
        <v>76</v>
      </c>
      <c r="C94" s="73"/>
      <c r="D94" s="73"/>
      <c r="E94" s="33" t="s">
        <v>77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f>SUM(F94:Q94)</f>
        <v>0</v>
      </c>
    </row>
    <row r="95" spans="2:19" ht="20.25" x14ac:dyDescent="0.3">
      <c r="B95" s="60"/>
      <c r="C95" s="60"/>
      <c r="D95" s="60"/>
      <c r="E95" s="8" t="s">
        <v>78</v>
      </c>
      <c r="F95" s="20">
        <v>2000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1">
        <f>SUM(F95:Q95)</f>
        <v>2000</v>
      </c>
    </row>
    <row r="96" spans="2:19" ht="20.25" x14ac:dyDescent="0.3">
      <c r="B96" s="60"/>
      <c r="C96" s="60"/>
      <c r="D96" s="60"/>
      <c r="E96" s="8" t="s">
        <v>79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1">
        <f>SUM(F96:Q96)</f>
        <v>0</v>
      </c>
    </row>
    <row r="97" spans="2:18" ht="6.95" customHeight="1" x14ac:dyDescent="0.3">
      <c r="B97" s="60"/>
      <c r="C97" s="60"/>
      <c r="D97" s="60"/>
      <c r="E97" s="3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>
        <f>SUM(F97:Q97)</f>
        <v>0</v>
      </c>
    </row>
    <row r="98" spans="2:18" ht="20.25" x14ac:dyDescent="0.3">
      <c r="B98" s="60"/>
      <c r="C98" s="60"/>
      <c r="D98" s="60"/>
      <c r="E98" s="46" t="s">
        <v>39</v>
      </c>
      <c r="F98" s="41">
        <f t="shared" ref="F98:Q98" si="13">SUM(F94:F97)</f>
        <v>2000</v>
      </c>
      <c r="G98" s="41">
        <f t="shared" si="13"/>
        <v>0</v>
      </c>
      <c r="H98" s="41">
        <f t="shared" si="13"/>
        <v>0</v>
      </c>
      <c r="I98" s="41">
        <f t="shared" si="13"/>
        <v>0</v>
      </c>
      <c r="J98" s="41">
        <f t="shared" si="13"/>
        <v>0</v>
      </c>
      <c r="K98" s="41">
        <f t="shared" si="13"/>
        <v>0</v>
      </c>
      <c r="L98" s="41">
        <f t="shared" si="13"/>
        <v>0</v>
      </c>
      <c r="M98" s="41">
        <f t="shared" si="13"/>
        <v>0</v>
      </c>
      <c r="N98" s="41">
        <f t="shared" si="13"/>
        <v>0</v>
      </c>
      <c r="O98" s="41">
        <f t="shared" si="13"/>
        <v>0</v>
      </c>
      <c r="P98" s="41">
        <f t="shared" si="13"/>
        <v>0</v>
      </c>
      <c r="Q98" s="41">
        <f t="shared" si="13"/>
        <v>0</v>
      </c>
      <c r="R98" s="41">
        <f>SUM(F98:Q98)</f>
        <v>2000</v>
      </c>
    </row>
    <row r="99" spans="2:18" ht="3.75" customHeight="1" x14ac:dyDescent="0.3">
      <c r="B99" s="60"/>
      <c r="C99" s="60"/>
      <c r="D99" s="60"/>
      <c r="E99" s="50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2:18" ht="20.25" x14ac:dyDescent="0.3">
      <c r="B100" s="60"/>
      <c r="C100" s="60"/>
      <c r="D100" s="60"/>
      <c r="E100" s="44" t="s">
        <v>60</v>
      </c>
      <c r="F100" s="53">
        <f t="shared" ref="F100:R100" si="14">F98/F15</f>
        <v>0.1</v>
      </c>
      <c r="G100" s="53" t="e">
        <f t="shared" si="14"/>
        <v>#DIV/0!</v>
      </c>
      <c r="H100" s="53" t="e">
        <f t="shared" si="14"/>
        <v>#DIV/0!</v>
      </c>
      <c r="I100" s="53" t="e">
        <f t="shared" si="14"/>
        <v>#DIV/0!</v>
      </c>
      <c r="J100" s="53" t="e">
        <f t="shared" si="14"/>
        <v>#DIV/0!</v>
      </c>
      <c r="K100" s="53" t="e">
        <f t="shared" si="14"/>
        <v>#DIV/0!</v>
      </c>
      <c r="L100" s="53" t="e">
        <f t="shared" si="14"/>
        <v>#DIV/0!</v>
      </c>
      <c r="M100" s="53" t="e">
        <f t="shared" si="14"/>
        <v>#DIV/0!</v>
      </c>
      <c r="N100" s="53" t="e">
        <f t="shared" si="14"/>
        <v>#DIV/0!</v>
      </c>
      <c r="O100" s="53" t="e">
        <f t="shared" si="14"/>
        <v>#DIV/0!</v>
      </c>
      <c r="P100" s="53" t="e">
        <f t="shared" si="14"/>
        <v>#DIV/0!</v>
      </c>
      <c r="Q100" s="53" t="e">
        <f t="shared" si="14"/>
        <v>#DIV/0!</v>
      </c>
      <c r="R100" s="53" t="e">
        <f t="shared" si="14"/>
        <v>#DIV/0!</v>
      </c>
    </row>
    <row r="101" spans="2:18" ht="4.5" customHeight="1" x14ac:dyDescent="0.3">
      <c r="B101" s="12"/>
      <c r="C101" s="12"/>
      <c r="D101" s="12"/>
      <c r="E101" s="12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 ht="20.25" x14ac:dyDescent="0.3">
      <c r="B102" s="72" t="s">
        <v>109</v>
      </c>
      <c r="C102" s="73"/>
      <c r="D102" s="73"/>
      <c r="E102" s="8" t="s">
        <v>110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f t="shared" ref="R102:R106" si="15">SUM(F102:Q102)</f>
        <v>0</v>
      </c>
    </row>
    <row r="103" spans="2:18" ht="20.25" x14ac:dyDescent="0.3">
      <c r="B103" s="60"/>
      <c r="C103" s="60"/>
      <c r="D103" s="60"/>
      <c r="E103" s="8" t="s">
        <v>111</v>
      </c>
      <c r="F103" s="21">
        <v>500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f t="shared" si="15"/>
        <v>500</v>
      </c>
    </row>
    <row r="104" spans="2:18" ht="20.25" x14ac:dyDescent="0.3">
      <c r="B104" s="60"/>
      <c r="C104" s="60"/>
      <c r="D104" s="60"/>
      <c r="E104" s="8" t="s">
        <v>112</v>
      </c>
      <c r="F104" s="21">
        <v>500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f t="shared" si="15"/>
        <v>500</v>
      </c>
    </row>
    <row r="105" spans="2:18" ht="20.25" x14ac:dyDescent="0.3">
      <c r="B105" s="60"/>
      <c r="C105" s="60"/>
      <c r="D105" s="60"/>
      <c r="E105" s="8" t="s">
        <v>54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f t="shared" si="15"/>
        <v>0</v>
      </c>
    </row>
    <row r="106" spans="2:18" ht="20.25" x14ac:dyDescent="0.3">
      <c r="B106" s="60"/>
      <c r="C106" s="60"/>
      <c r="D106" s="60"/>
      <c r="E106" s="40" t="s">
        <v>39</v>
      </c>
      <c r="F106" s="41">
        <f t="shared" ref="F106:Q106" si="16">SUM(F102:F105)</f>
        <v>1000</v>
      </c>
      <c r="G106" s="41">
        <f t="shared" si="16"/>
        <v>0</v>
      </c>
      <c r="H106" s="41">
        <f t="shared" si="16"/>
        <v>0</v>
      </c>
      <c r="I106" s="41">
        <f t="shared" si="16"/>
        <v>0</v>
      </c>
      <c r="J106" s="41">
        <f t="shared" si="16"/>
        <v>0</v>
      </c>
      <c r="K106" s="41">
        <f t="shared" si="16"/>
        <v>0</v>
      </c>
      <c r="L106" s="41">
        <f t="shared" si="16"/>
        <v>0</v>
      </c>
      <c r="M106" s="41">
        <f t="shared" si="16"/>
        <v>0</v>
      </c>
      <c r="N106" s="41">
        <f t="shared" si="16"/>
        <v>0</v>
      </c>
      <c r="O106" s="41">
        <f t="shared" si="16"/>
        <v>0</v>
      </c>
      <c r="P106" s="41">
        <f t="shared" si="16"/>
        <v>0</v>
      </c>
      <c r="Q106" s="41">
        <f t="shared" si="16"/>
        <v>0</v>
      </c>
      <c r="R106" s="41">
        <f t="shared" si="15"/>
        <v>1000</v>
      </c>
    </row>
    <row r="107" spans="2:18" ht="3.75" customHeight="1" x14ac:dyDescent="0.3">
      <c r="B107" s="60"/>
      <c r="C107" s="60"/>
      <c r="D107" s="60"/>
      <c r="E107" s="50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2:18" ht="20.25" x14ac:dyDescent="0.3">
      <c r="B108" s="60"/>
      <c r="C108" s="60"/>
      <c r="D108" s="60"/>
      <c r="E108" s="44" t="s">
        <v>60</v>
      </c>
      <c r="F108" s="53">
        <f t="shared" ref="F108:R108" si="17">F106/F15</f>
        <v>0.05</v>
      </c>
      <c r="G108" s="53" t="e">
        <f t="shared" si="17"/>
        <v>#DIV/0!</v>
      </c>
      <c r="H108" s="53" t="e">
        <f t="shared" si="17"/>
        <v>#DIV/0!</v>
      </c>
      <c r="I108" s="53" t="e">
        <f t="shared" si="17"/>
        <v>#DIV/0!</v>
      </c>
      <c r="J108" s="53" t="e">
        <f t="shared" si="17"/>
        <v>#DIV/0!</v>
      </c>
      <c r="K108" s="53" t="e">
        <f t="shared" si="17"/>
        <v>#DIV/0!</v>
      </c>
      <c r="L108" s="53" t="e">
        <f t="shared" si="17"/>
        <v>#DIV/0!</v>
      </c>
      <c r="M108" s="53" t="e">
        <f t="shared" si="17"/>
        <v>#DIV/0!</v>
      </c>
      <c r="N108" s="53" t="e">
        <f t="shared" si="17"/>
        <v>#DIV/0!</v>
      </c>
      <c r="O108" s="53" t="e">
        <f t="shared" si="17"/>
        <v>#DIV/0!</v>
      </c>
      <c r="P108" s="53" t="e">
        <f t="shared" si="17"/>
        <v>#DIV/0!</v>
      </c>
      <c r="Q108" s="53" t="e">
        <f t="shared" si="17"/>
        <v>#DIV/0!</v>
      </c>
      <c r="R108" s="53" t="e">
        <f t="shared" si="17"/>
        <v>#DIV/0!</v>
      </c>
    </row>
    <row r="109" spans="2:18" ht="3.95" customHeight="1" x14ac:dyDescent="0.3">
      <c r="B109" s="35"/>
      <c r="C109" s="35"/>
      <c r="D109" s="35"/>
      <c r="E109" s="17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2:18" ht="20.25" x14ac:dyDescent="0.3">
      <c r="B110" s="63" t="s">
        <v>37</v>
      </c>
      <c r="C110" s="64"/>
      <c r="D110" s="64"/>
      <c r="E110" s="54" t="s">
        <v>1</v>
      </c>
      <c r="F110" s="55">
        <f t="shared" ref="F110:Q110" si="18">F15</f>
        <v>20000</v>
      </c>
      <c r="G110" s="55">
        <f t="shared" si="18"/>
        <v>0</v>
      </c>
      <c r="H110" s="55">
        <f t="shared" si="18"/>
        <v>0</v>
      </c>
      <c r="I110" s="55">
        <f t="shared" si="18"/>
        <v>0</v>
      </c>
      <c r="J110" s="55">
        <f t="shared" si="18"/>
        <v>0</v>
      </c>
      <c r="K110" s="55">
        <f t="shared" si="18"/>
        <v>0</v>
      </c>
      <c r="L110" s="55">
        <f t="shared" si="18"/>
        <v>0</v>
      </c>
      <c r="M110" s="55">
        <f t="shared" si="18"/>
        <v>0</v>
      </c>
      <c r="N110" s="55">
        <f t="shared" si="18"/>
        <v>0</v>
      </c>
      <c r="O110" s="55">
        <f t="shared" si="18"/>
        <v>0</v>
      </c>
      <c r="P110" s="55">
        <f t="shared" si="18"/>
        <v>0</v>
      </c>
      <c r="Q110" s="55">
        <f t="shared" si="18"/>
        <v>0</v>
      </c>
      <c r="R110" s="55">
        <f t="shared" ref="R110:R116" si="19">SUM(F110:Q110)</f>
        <v>20000</v>
      </c>
    </row>
    <row r="111" spans="2:18" ht="20.25" x14ac:dyDescent="0.3">
      <c r="B111" s="65"/>
      <c r="C111" s="65"/>
      <c r="D111" s="65"/>
      <c r="E111" s="54" t="s">
        <v>61</v>
      </c>
      <c r="F111" s="55">
        <f t="shared" ref="F111:Q111" si="20">F18</f>
        <v>1000</v>
      </c>
      <c r="G111" s="55">
        <f t="shared" si="20"/>
        <v>0</v>
      </c>
      <c r="H111" s="55">
        <f t="shared" si="20"/>
        <v>0</v>
      </c>
      <c r="I111" s="55">
        <f t="shared" si="20"/>
        <v>0</v>
      </c>
      <c r="J111" s="55">
        <f t="shared" si="20"/>
        <v>0</v>
      </c>
      <c r="K111" s="55">
        <f t="shared" si="20"/>
        <v>0</v>
      </c>
      <c r="L111" s="55">
        <f t="shared" si="20"/>
        <v>0</v>
      </c>
      <c r="M111" s="55">
        <f t="shared" si="20"/>
        <v>0</v>
      </c>
      <c r="N111" s="55">
        <f t="shared" si="20"/>
        <v>0</v>
      </c>
      <c r="O111" s="55">
        <f t="shared" si="20"/>
        <v>0</v>
      </c>
      <c r="P111" s="55">
        <f t="shared" si="20"/>
        <v>0</v>
      </c>
      <c r="Q111" s="55">
        <f t="shared" si="20"/>
        <v>0</v>
      </c>
      <c r="R111" s="55">
        <f t="shared" si="19"/>
        <v>1000</v>
      </c>
    </row>
    <row r="112" spans="2:18" ht="20.25" x14ac:dyDescent="0.3">
      <c r="B112" s="65"/>
      <c r="C112" s="65"/>
      <c r="D112" s="65"/>
      <c r="E112" s="54" t="s">
        <v>62</v>
      </c>
      <c r="F112" s="55">
        <f t="shared" ref="F112:Q112" si="21">F27</f>
        <v>2000</v>
      </c>
      <c r="G112" s="55">
        <f t="shared" si="21"/>
        <v>0</v>
      </c>
      <c r="H112" s="55">
        <f t="shared" si="21"/>
        <v>0</v>
      </c>
      <c r="I112" s="55">
        <f t="shared" si="21"/>
        <v>0</v>
      </c>
      <c r="J112" s="55">
        <f t="shared" si="21"/>
        <v>0</v>
      </c>
      <c r="K112" s="55">
        <f t="shared" si="21"/>
        <v>0</v>
      </c>
      <c r="L112" s="55">
        <f t="shared" si="21"/>
        <v>0</v>
      </c>
      <c r="M112" s="55">
        <f t="shared" si="21"/>
        <v>0</v>
      </c>
      <c r="N112" s="55">
        <f t="shared" si="21"/>
        <v>0</v>
      </c>
      <c r="O112" s="55">
        <f t="shared" si="21"/>
        <v>0</v>
      </c>
      <c r="P112" s="55">
        <f t="shared" si="21"/>
        <v>0</v>
      </c>
      <c r="Q112" s="55">
        <f t="shared" si="21"/>
        <v>0</v>
      </c>
      <c r="R112" s="55">
        <f t="shared" si="19"/>
        <v>2000</v>
      </c>
    </row>
    <row r="113" spans="2:18" ht="20.25" x14ac:dyDescent="0.3">
      <c r="B113" s="65"/>
      <c r="C113" s="65"/>
      <c r="D113" s="65"/>
      <c r="E113" s="54" t="s">
        <v>67</v>
      </c>
      <c r="F113" s="55">
        <f t="shared" ref="F113:Q113" si="22">F78</f>
        <v>5640</v>
      </c>
      <c r="G113" s="55">
        <f t="shared" si="22"/>
        <v>0</v>
      </c>
      <c r="H113" s="55">
        <f t="shared" si="22"/>
        <v>0</v>
      </c>
      <c r="I113" s="55">
        <f t="shared" si="22"/>
        <v>0</v>
      </c>
      <c r="J113" s="55">
        <f t="shared" si="22"/>
        <v>0</v>
      </c>
      <c r="K113" s="55">
        <f t="shared" si="22"/>
        <v>0</v>
      </c>
      <c r="L113" s="55">
        <f t="shared" si="22"/>
        <v>0</v>
      </c>
      <c r="M113" s="55">
        <f t="shared" si="22"/>
        <v>0</v>
      </c>
      <c r="N113" s="55">
        <f t="shared" si="22"/>
        <v>0</v>
      </c>
      <c r="O113" s="55">
        <f t="shared" si="22"/>
        <v>0</v>
      </c>
      <c r="P113" s="55">
        <f t="shared" si="22"/>
        <v>0</v>
      </c>
      <c r="Q113" s="55">
        <f t="shared" si="22"/>
        <v>0</v>
      </c>
      <c r="R113" s="55">
        <f t="shared" si="19"/>
        <v>5640</v>
      </c>
    </row>
    <row r="114" spans="2:18" ht="20.25" x14ac:dyDescent="0.3">
      <c r="B114" s="65"/>
      <c r="C114" s="65"/>
      <c r="D114" s="65"/>
      <c r="E114" s="54" t="s">
        <v>75</v>
      </c>
      <c r="F114" s="55">
        <f t="shared" ref="F114:Q114" si="23">F90</f>
        <v>2000</v>
      </c>
      <c r="G114" s="55">
        <f t="shared" si="23"/>
        <v>0</v>
      </c>
      <c r="H114" s="55">
        <f t="shared" si="23"/>
        <v>0</v>
      </c>
      <c r="I114" s="55">
        <f t="shared" si="23"/>
        <v>0</v>
      </c>
      <c r="J114" s="55">
        <f t="shared" si="23"/>
        <v>0</v>
      </c>
      <c r="K114" s="55">
        <f t="shared" si="23"/>
        <v>0</v>
      </c>
      <c r="L114" s="55">
        <f t="shared" si="23"/>
        <v>0</v>
      </c>
      <c r="M114" s="55">
        <f t="shared" si="23"/>
        <v>0</v>
      </c>
      <c r="N114" s="55">
        <f t="shared" si="23"/>
        <v>0</v>
      </c>
      <c r="O114" s="55">
        <f t="shared" si="23"/>
        <v>0</v>
      </c>
      <c r="P114" s="55">
        <f t="shared" si="23"/>
        <v>0</v>
      </c>
      <c r="Q114" s="55">
        <f t="shared" si="23"/>
        <v>0</v>
      </c>
      <c r="R114" s="55">
        <f t="shared" si="19"/>
        <v>2000</v>
      </c>
    </row>
    <row r="115" spans="2:18" ht="20.25" x14ac:dyDescent="0.3">
      <c r="B115" s="65"/>
      <c r="C115" s="65"/>
      <c r="D115" s="65"/>
      <c r="E115" s="54" t="s">
        <v>81</v>
      </c>
      <c r="F115" s="55">
        <f t="shared" ref="F115:Q115" si="24">F98</f>
        <v>2000</v>
      </c>
      <c r="G115" s="55">
        <f t="shared" si="24"/>
        <v>0</v>
      </c>
      <c r="H115" s="55">
        <f t="shared" si="24"/>
        <v>0</v>
      </c>
      <c r="I115" s="55">
        <f t="shared" si="24"/>
        <v>0</v>
      </c>
      <c r="J115" s="55">
        <f t="shared" si="24"/>
        <v>0</v>
      </c>
      <c r="K115" s="55">
        <f t="shared" si="24"/>
        <v>0</v>
      </c>
      <c r="L115" s="55">
        <f t="shared" si="24"/>
        <v>0</v>
      </c>
      <c r="M115" s="55">
        <f t="shared" si="24"/>
        <v>0</v>
      </c>
      <c r="N115" s="55">
        <f t="shared" si="24"/>
        <v>0</v>
      </c>
      <c r="O115" s="55">
        <f t="shared" si="24"/>
        <v>0</v>
      </c>
      <c r="P115" s="55">
        <f t="shared" si="24"/>
        <v>0</v>
      </c>
      <c r="Q115" s="55">
        <f t="shared" si="24"/>
        <v>0</v>
      </c>
      <c r="R115" s="55">
        <f t="shared" si="19"/>
        <v>2000</v>
      </c>
    </row>
    <row r="116" spans="2:18" ht="20.25" x14ac:dyDescent="0.3">
      <c r="B116" s="65"/>
      <c r="C116" s="65"/>
      <c r="D116" s="65"/>
      <c r="E116" s="54" t="s">
        <v>80</v>
      </c>
      <c r="F116" s="55">
        <f>F106</f>
        <v>1000</v>
      </c>
      <c r="G116" s="55">
        <f t="shared" ref="G116:Q116" si="25">G106</f>
        <v>0</v>
      </c>
      <c r="H116" s="55">
        <f t="shared" si="25"/>
        <v>0</v>
      </c>
      <c r="I116" s="55">
        <f t="shared" si="25"/>
        <v>0</v>
      </c>
      <c r="J116" s="55">
        <f t="shared" si="25"/>
        <v>0</v>
      </c>
      <c r="K116" s="55">
        <f t="shared" si="25"/>
        <v>0</v>
      </c>
      <c r="L116" s="55">
        <f t="shared" si="25"/>
        <v>0</v>
      </c>
      <c r="M116" s="55">
        <f t="shared" si="25"/>
        <v>0</v>
      </c>
      <c r="N116" s="55">
        <f t="shared" si="25"/>
        <v>0</v>
      </c>
      <c r="O116" s="55">
        <f t="shared" si="25"/>
        <v>0</v>
      </c>
      <c r="P116" s="55">
        <f t="shared" si="25"/>
        <v>0</v>
      </c>
      <c r="Q116" s="55">
        <f t="shared" si="25"/>
        <v>0</v>
      </c>
      <c r="R116" s="55">
        <f t="shared" si="19"/>
        <v>1000</v>
      </c>
    </row>
    <row r="117" spans="2:18" ht="20.25" x14ac:dyDescent="0.3">
      <c r="B117" s="65"/>
      <c r="C117" s="65"/>
      <c r="D117" s="65"/>
      <c r="E117" s="58" t="s">
        <v>37</v>
      </c>
      <c r="F117" s="59">
        <f>F110-(SUM(F111:F116))</f>
        <v>6360</v>
      </c>
      <c r="G117" s="59">
        <f t="shared" ref="G117:R117" si="26">G110-(SUM(G111:G116))</f>
        <v>0</v>
      </c>
      <c r="H117" s="59">
        <f t="shared" si="26"/>
        <v>0</v>
      </c>
      <c r="I117" s="59">
        <f t="shared" si="26"/>
        <v>0</v>
      </c>
      <c r="J117" s="59">
        <f t="shared" si="26"/>
        <v>0</v>
      </c>
      <c r="K117" s="59">
        <f t="shared" si="26"/>
        <v>0</v>
      </c>
      <c r="L117" s="59">
        <f t="shared" si="26"/>
        <v>0</v>
      </c>
      <c r="M117" s="59">
        <f t="shared" si="26"/>
        <v>0</v>
      </c>
      <c r="N117" s="59">
        <f t="shared" si="26"/>
        <v>0</v>
      </c>
      <c r="O117" s="59">
        <f t="shared" si="26"/>
        <v>0</v>
      </c>
      <c r="P117" s="59">
        <f t="shared" si="26"/>
        <v>0</v>
      </c>
      <c r="Q117" s="59">
        <f t="shared" si="26"/>
        <v>0</v>
      </c>
      <c r="R117" s="59">
        <f t="shared" si="26"/>
        <v>6360</v>
      </c>
    </row>
    <row r="118" spans="2:18" ht="20.25" x14ac:dyDescent="0.3">
      <c r="B118" s="65"/>
      <c r="C118" s="65"/>
      <c r="D118" s="65"/>
      <c r="E118" s="44" t="s">
        <v>60</v>
      </c>
      <c r="F118" s="53">
        <f t="shared" ref="F118:R118" si="27">F117/F15</f>
        <v>0.318</v>
      </c>
      <c r="G118" s="53" t="e">
        <f t="shared" si="27"/>
        <v>#DIV/0!</v>
      </c>
      <c r="H118" s="53" t="e">
        <f t="shared" si="27"/>
        <v>#DIV/0!</v>
      </c>
      <c r="I118" s="53" t="e">
        <f t="shared" si="27"/>
        <v>#DIV/0!</v>
      </c>
      <c r="J118" s="53" t="e">
        <f t="shared" si="27"/>
        <v>#DIV/0!</v>
      </c>
      <c r="K118" s="53" t="e">
        <f t="shared" si="27"/>
        <v>#DIV/0!</v>
      </c>
      <c r="L118" s="53" t="e">
        <f t="shared" si="27"/>
        <v>#DIV/0!</v>
      </c>
      <c r="M118" s="53" t="e">
        <f t="shared" si="27"/>
        <v>#DIV/0!</v>
      </c>
      <c r="N118" s="53" t="e">
        <f t="shared" si="27"/>
        <v>#DIV/0!</v>
      </c>
      <c r="O118" s="53" t="e">
        <f t="shared" si="27"/>
        <v>#DIV/0!</v>
      </c>
      <c r="P118" s="53" t="e">
        <f t="shared" si="27"/>
        <v>#DIV/0!</v>
      </c>
      <c r="Q118" s="53" t="e">
        <f t="shared" si="27"/>
        <v>#DIV/0!</v>
      </c>
      <c r="R118" s="53" t="e">
        <f t="shared" si="27"/>
        <v>#DIV/0!</v>
      </c>
    </row>
    <row r="119" spans="2:18" ht="20.25" x14ac:dyDescent="0.3">
      <c r="B119" s="12"/>
      <c r="C119" s="12"/>
      <c r="D119" s="12"/>
      <c r="E119" s="12"/>
    </row>
    <row r="120" spans="2:18" ht="20.25" x14ac:dyDescent="0.3">
      <c r="B120" s="12"/>
      <c r="C120" s="12"/>
      <c r="D120" s="12"/>
      <c r="E120" s="12"/>
    </row>
    <row r="121" spans="2:18" ht="20.25" x14ac:dyDescent="0.3">
      <c r="B121" s="12"/>
      <c r="C121" s="57" t="s">
        <v>61</v>
      </c>
      <c r="D121" s="56"/>
      <c r="E121" s="36">
        <f>SUM(R17:R17)</f>
        <v>1000</v>
      </c>
    </row>
    <row r="122" spans="2:18" ht="20.25" x14ac:dyDescent="0.3">
      <c r="B122" s="12"/>
      <c r="C122" s="12"/>
      <c r="D122" s="12"/>
      <c r="E122" s="12"/>
    </row>
    <row r="123" spans="2:18" ht="3" customHeight="1" x14ac:dyDescent="0.3">
      <c r="B123" s="12"/>
      <c r="C123" s="12"/>
      <c r="D123" s="12"/>
      <c r="E123" s="12"/>
    </row>
    <row r="124" spans="2:18" ht="20.25" x14ac:dyDescent="0.3">
      <c r="B124" s="12"/>
      <c r="C124" s="60" t="s">
        <v>67</v>
      </c>
      <c r="D124" s="56" t="s">
        <v>40</v>
      </c>
      <c r="E124" s="36">
        <f>SUM(R30:R42)</f>
        <v>3600</v>
      </c>
    </row>
    <row r="125" spans="2:18" ht="20.25" x14ac:dyDescent="0.3">
      <c r="B125" s="12"/>
      <c r="C125" s="60"/>
      <c r="D125" s="56" t="s">
        <v>18</v>
      </c>
      <c r="E125" s="36">
        <f>SUM(R44:R50)</f>
        <v>200</v>
      </c>
    </row>
    <row r="126" spans="2:18" ht="20.25" x14ac:dyDescent="0.3">
      <c r="B126" s="12"/>
      <c r="C126" s="60"/>
      <c r="D126" s="56" t="s">
        <v>45</v>
      </c>
      <c r="E126" s="36">
        <f>SUM(R52,R55)</f>
        <v>0</v>
      </c>
    </row>
    <row r="127" spans="2:18" ht="20.25" x14ac:dyDescent="0.3">
      <c r="B127" s="12"/>
      <c r="C127" s="60"/>
      <c r="D127" s="56" t="s">
        <v>47</v>
      </c>
      <c r="E127" s="36">
        <f>SUM(R57:R60)</f>
        <v>800</v>
      </c>
    </row>
    <row r="128" spans="2:18" ht="20.25" x14ac:dyDescent="0.3">
      <c r="B128" s="12"/>
      <c r="C128" s="60"/>
      <c r="D128" s="56" t="s">
        <v>46</v>
      </c>
      <c r="E128" s="36">
        <f>SUM(R62:R63)</f>
        <v>0</v>
      </c>
    </row>
    <row r="129" spans="2:5" ht="20.25" x14ac:dyDescent="0.3">
      <c r="B129" s="12"/>
      <c r="C129" s="60"/>
      <c r="D129" s="56" t="s">
        <v>42</v>
      </c>
      <c r="E129" s="36">
        <f>SUM(R65:R67)</f>
        <v>500</v>
      </c>
    </row>
    <row r="130" spans="2:5" ht="20.25" x14ac:dyDescent="0.3">
      <c r="B130" s="12"/>
      <c r="C130" s="60"/>
      <c r="D130" s="56" t="s">
        <v>58</v>
      </c>
      <c r="E130" s="36">
        <f>SUM(R69:R73)</f>
        <v>0</v>
      </c>
    </row>
    <row r="131" spans="2:5" ht="20.25" x14ac:dyDescent="0.3">
      <c r="B131" s="12"/>
      <c r="C131" s="60"/>
      <c r="D131" s="56" t="s">
        <v>54</v>
      </c>
      <c r="E131" s="36">
        <f>SUM(R75:R76)</f>
        <v>0</v>
      </c>
    </row>
    <row r="132" spans="2:5" x14ac:dyDescent="0.2">
      <c r="D132" s="37"/>
    </row>
  </sheetData>
  <mergeCells count="19">
    <mergeCell ref="A2:R2"/>
    <mergeCell ref="B102:D108"/>
    <mergeCell ref="B21:D28"/>
    <mergeCell ref="B4:E4"/>
    <mergeCell ref="B7:D15"/>
    <mergeCell ref="D52:D55"/>
    <mergeCell ref="D57:D60"/>
    <mergeCell ref="D62:D63"/>
    <mergeCell ref="B82:D92"/>
    <mergeCell ref="D30:D42"/>
    <mergeCell ref="D44:D50"/>
    <mergeCell ref="B30:C80"/>
    <mergeCell ref="B94:D100"/>
    <mergeCell ref="B17:D19"/>
    <mergeCell ref="C124:C131"/>
    <mergeCell ref="D75:D76"/>
    <mergeCell ref="B110:D118"/>
    <mergeCell ref="D65:D67"/>
    <mergeCell ref="D69:D73"/>
  </mergeCells>
  <conditionalFormatting sqref="F117:R117">
    <cfRule type="cellIs" dxfId="57" priority="73" stopIfTrue="1" operator="lessThan">
      <formula>0</formula>
    </cfRule>
  </conditionalFormatting>
  <conditionalFormatting sqref="F19">
    <cfRule type="cellIs" dxfId="56" priority="20" stopIfTrue="1" operator="lessThan">
      <formula>0.05</formula>
    </cfRule>
    <cfRule type="cellIs" dxfId="55" priority="21" stopIfTrue="1" operator="lessThan">
      <formula>0.04</formula>
    </cfRule>
    <cfRule type="cellIs" dxfId="54" priority="71" stopIfTrue="1" operator="equal">
      <formula>0.05</formula>
    </cfRule>
    <cfRule type="cellIs" dxfId="53" priority="72" stopIfTrue="1" operator="greaterThan">
      <formula>0.05</formula>
    </cfRule>
  </conditionalFormatting>
  <conditionalFormatting sqref="F28">
    <cfRule type="cellIs" dxfId="52" priority="19" stopIfTrue="1" operator="lessThan">
      <formula>0.1</formula>
    </cfRule>
    <cfRule type="cellIs" dxfId="51" priority="69" stopIfTrue="1" operator="equal">
      <formula>0.1</formula>
    </cfRule>
    <cfRule type="cellIs" dxfId="50" priority="70" stopIfTrue="1" operator="greaterThan">
      <formula>0.1</formula>
    </cfRule>
  </conditionalFormatting>
  <conditionalFormatting sqref="F80">
    <cfRule type="cellIs" dxfId="49" priority="13" stopIfTrue="1" operator="lessThan">
      <formula>0.6</formula>
    </cfRule>
    <cfRule type="cellIs" dxfId="48" priority="18" stopIfTrue="1" operator="lessThan">
      <formula>0.6</formula>
    </cfRule>
    <cfRule type="cellIs" dxfId="47" priority="58" stopIfTrue="1" operator="between">
      <formula>0.59</formula>
      <formula>0.599</formula>
    </cfRule>
    <cfRule type="cellIs" dxfId="46" priority="65" stopIfTrue="1" operator="equal">
      <formula>0.6</formula>
    </cfRule>
    <cfRule type="cellIs" dxfId="45" priority="66" stopIfTrue="1" operator="equal">
      <formula>0.6</formula>
    </cfRule>
    <cfRule type="cellIs" dxfId="44" priority="67" stopIfTrue="1" operator="equal">
      <formula>0.6</formula>
    </cfRule>
    <cfRule type="cellIs" dxfId="43" priority="68" stopIfTrue="1" operator="greaterThan">
      <formula>0.6</formula>
    </cfRule>
  </conditionalFormatting>
  <conditionalFormatting sqref="F92:R92">
    <cfRule type="cellIs" dxfId="42" priority="4" stopIfTrue="1" operator="greaterThan">
      <formula>0.1</formula>
    </cfRule>
    <cfRule type="cellIs" dxfId="41" priority="5" stopIfTrue="1" operator="lessThan">
      <formula>0.1</formula>
    </cfRule>
    <cfRule type="cellIs" dxfId="40" priority="17" stopIfTrue="1" operator="lessThan">
      <formula>0.1</formula>
    </cfRule>
    <cfRule type="cellIs" dxfId="39" priority="63" stopIfTrue="1" operator="equal">
      <formula>0.1</formula>
    </cfRule>
    <cfRule type="cellIs" dxfId="38" priority="64" stopIfTrue="1" operator="greaterThan">
      <formula>0.1</formula>
    </cfRule>
  </conditionalFormatting>
  <conditionalFormatting sqref="F100:R100">
    <cfRule type="cellIs" dxfId="37" priority="2" stopIfTrue="1" operator="greaterThan">
      <formula>0.1</formula>
    </cfRule>
    <cfRule type="cellIs" dxfId="36" priority="3" stopIfTrue="1" operator="lessThan">
      <formula>0.1</formula>
    </cfRule>
    <cfRule type="cellIs" dxfId="35" priority="16" stopIfTrue="1" operator="lessThan">
      <formula>0.1</formula>
    </cfRule>
    <cfRule type="cellIs" dxfId="34" priority="61" stopIfTrue="1" operator="equal">
      <formula>0.1</formula>
    </cfRule>
    <cfRule type="cellIs" dxfId="33" priority="62" stopIfTrue="1" operator="greaterThan">
      <formula>0.1</formula>
    </cfRule>
  </conditionalFormatting>
  <conditionalFormatting sqref="F108:R108">
    <cfRule type="cellIs" dxfId="32" priority="1" stopIfTrue="1" operator="lessThan">
      <formula>0.05</formula>
    </cfRule>
    <cfRule type="cellIs" dxfId="31" priority="14" stopIfTrue="1" operator="lessThan">
      <formula>0.05</formula>
    </cfRule>
    <cfRule type="cellIs" dxfId="30" priority="15" stopIfTrue="1" operator="lessThan">
      <formula>0.05</formula>
    </cfRule>
    <cfRule type="cellIs" dxfId="29" priority="22" stopIfTrue="1" operator="equal">
      <formula>0.05</formula>
    </cfRule>
    <cfRule type="cellIs" dxfId="28" priority="23" stopIfTrue="1" operator="between">
      <formula>0</formula>
      <formula>0.05</formula>
    </cfRule>
    <cfRule type="cellIs" dxfId="27" priority="59" stopIfTrue="1" operator="equal">
      <formula>0.05</formula>
    </cfRule>
    <cfRule type="cellIs" dxfId="26" priority="60" stopIfTrue="1" operator="greaterThan">
      <formula>0.05</formula>
    </cfRule>
  </conditionalFormatting>
  <conditionalFormatting sqref="F15">
    <cfRule type="cellIs" dxfId="25" priority="57" stopIfTrue="1" operator="equal">
      <formula>50000</formula>
    </cfRule>
  </conditionalFormatting>
  <conditionalFormatting sqref="G15:R15">
    <cfRule type="cellIs" dxfId="24" priority="56" stopIfTrue="1" operator="equal">
      <formula>50000</formula>
    </cfRule>
  </conditionalFormatting>
  <conditionalFormatting sqref="G19:R19">
    <cfRule type="cellIs" dxfId="23" priority="52" stopIfTrue="1" operator="equal">
      <formula>0.05</formula>
    </cfRule>
    <cfRule type="cellIs" dxfId="22" priority="53" stopIfTrue="1" operator="greaterThan">
      <formula>0.05</formula>
    </cfRule>
  </conditionalFormatting>
  <conditionalFormatting sqref="G28:R28">
    <cfRule type="cellIs" dxfId="21" priority="48" stopIfTrue="1" operator="equal">
      <formula>0.1</formula>
    </cfRule>
    <cfRule type="cellIs" dxfId="20" priority="49" stopIfTrue="1" operator="greaterThan">
      <formula>0.1</formula>
    </cfRule>
  </conditionalFormatting>
  <conditionalFormatting sqref="S81">
    <cfRule type="cellIs" dxfId="19" priority="38" stopIfTrue="1" operator="between">
      <formula>0.59</formula>
      <formula>0.599</formula>
    </cfRule>
    <cfRule type="cellIs" dxfId="18" priority="39" stopIfTrue="1" operator="equal">
      <formula>0.6</formula>
    </cfRule>
    <cfRule type="cellIs" dxfId="17" priority="40" stopIfTrue="1" operator="equal">
      <formula>0.6</formula>
    </cfRule>
    <cfRule type="cellIs" dxfId="16" priority="41" stopIfTrue="1" operator="equal">
      <formula>0.6</formula>
    </cfRule>
    <cfRule type="cellIs" dxfId="15" priority="42" stopIfTrue="1" operator="greaterThan">
      <formula>0.6</formula>
    </cfRule>
  </conditionalFormatting>
  <conditionalFormatting sqref="G92:R92">
    <cfRule type="cellIs" dxfId="14" priority="34" stopIfTrue="1" operator="equal">
      <formula>0.1</formula>
    </cfRule>
    <cfRule type="cellIs" dxfId="13" priority="35" stopIfTrue="1" operator="greaterThan">
      <formula>0.1</formula>
    </cfRule>
  </conditionalFormatting>
  <conditionalFormatting sqref="G100:R100">
    <cfRule type="cellIs" dxfId="12" priority="30" stopIfTrue="1" operator="equal">
      <formula>0.1</formula>
    </cfRule>
    <cfRule type="cellIs" dxfId="11" priority="31" stopIfTrue="1" operator="greaterThan">
      <formula>0.1</formula>
    </cfRule>
  </conditionalFormatting>
  <conditionalFormatting sqref="G108:R108">
    <cfRule type="cellIs" dxfId="10" priority="26" stopIfTrue="1" operator="equal">
      <formula>0.05</formula>
    </cfRule>
    <cfRule type="cellIs" dxfId="9" priority="27" stopIfTrue="1" operator="greaterThan">
      <formula>0.05</formula>
    </cfRule>
  </conditionalFormatting>
  <conditionalFormatting sqref="F117">
    <cfRule type="cellIs" dxfId="8" priority="25" stopIfTrue="1" operator="greaterThan">
      <formula>0</formula>
    </cfRule>
  </conditionalFormatting>
  <conditionalFormatting sqref="G117:R117">
    <cfRule type="cellIs" dxfId="7" priority="24" stopIfTrue="1" operator="greaterThan">
      <formula>0</formula>
    </cfRule>
  </conditionalFormatting>
  <conditionalFormatting sqref="G80:R80">
    <cfRule type="cellIs" dxfId="6" priority="6" stopIfTrue="1" operator="lessThan">
      <formula>0.6</formula>
    </cfRule>
    <cfRule type="cellIs" dxfId="5" priority="7" stopIfTrue="1" operator="lessThan">
      <formula>0.6</formula>
    </cfRule>
    <cfRule type="cellIs" dxfId="4" priority="8" stopIfTrue="1" operator="between">
      <formula>0.59</formula>
      <formula>0.599</formula>
    </cfRule>
    <cfRule type="cellIs" dxfId="3" priority="9" stopIfTrue="1" operator="equal">
      <formula>0.6</formula>
    </cfRule>
    <cfRule type="cellIs" dxfId="2" priority="10" stopIfTrue="1" operator="equal">
      <formula>0.6</formula>
    </cfRule>
    <cfRule type="cellIs" dxfId="1" priority="11" stopIfTrue="1" operator="equal">
      <formula>0.6</formula>
    </cfRule>
    <cfRule type="cellIs" dxfId="0" priority="12" stopIfTrue="1" operator="greaterThan">
      <formula>0.6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3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cols>
    <col min="1" max="16384" width="8.85546875" style="3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AB38" sqref="AB38"/>
    </sheetView>
  </sheetViews>
  <sheetFormatPr defaultColWidth="8.85546875" defaultRowHeight="12.75" x14ac:dyDescent="0.2"/>
  <cols>
    <col min="1" max="16384" width="8.85546875" style="3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showGridLines="0" zoomScale="140" zoomScaleNormal="140" workbookViewId="0">
      <selection sqref="A1:H1"/>
    </sheetView>
  </sheetViews>
  <sheetFormatPr defaultColWidth="8.85546875" defaultRowHeight="12.75" x14ac:dyDescent="0.2"/>
  <cols>
    <col min="1" max="1" width="3.42578125" customWidth="1"/>
  </cols>
  <sheetData>
    <row r="1" spans="1:8" ht="15.75" x14ac:dyDescent="0.25">
      <c r="A1" s="87" t="s">
        <v>85</v>
      </c>
      <c r="B1" s="87"/>
      <c r="C1" s="87"/>
      <c r="D1" s="87"/>
      <c r="E1" s="87"/>
      <c r="F1" s="87"/>
      <c r="G1" s="87"/>
      <c r="H1" s="87"/>
    </row>
    <row r="3" spans="1:8" x14ac:dyDescent="0.2">
      <c r="A3" s="1" t="s">
        <v>86</v>
      </c>
      <c r="B3" s="2" t="s">
        <v>87</v>
      </c>
    </row>
    <row r="4" spans="1:8" x14ac:dyDescent="0.2">
      <c r="B4" t="s">
        <v>88</v>
      </c>
    </row>
    <row r="5" spans="1:8" x14ac:dyDescent="0.2">
      <c r="B5" t="s">
        <v>89</v>
      </c>
    </row>
    <row r="7" spans="1:8" x14ac:dyDescent="0.2">
      <c r="A7" s="1" t="s">
        <v>86</v>
      </c>
      <c r="B7" s="2" t="s">
        <v>90</v>
      </c>
    </row>
    <row r="8" spans="1:8" x14ac:dyDescent="0.2">
      <c r="B8" t="s">
        <v>91</v>
      </c>
    </row>
    <row r="9" spans="1:8" x14ac:dyDescent="0.2">
      <c r="B9" t="s">
        <v>92</v>
      </c>
    </row>
    <row r="10" spans="1:8" x14ac:dyDescent="0.2">
      <c r="B10" t="s">
        <v>93</v>
      </c>
    </row>
    <row r="12" spans="1:8" x14ac:dyDescent="0.2">
      <c r="A12" s="1" t="s">
        <v>86</v>
      </c>
      <c r="B12" s="2" t="s">
        <v>94</v>
      </c>
    </row>
    <row r="13" spans="1:8" x14ac:dyDescent="0.2">
      <c r="B13" t="s">
        <v>95</v>
      </c>
    </row>
    <row r="14" spans="1:8" x14ac:dyDescent="0.2">
      <c r="B14" t="s">
        <v>96</v>
      </c>
    </row>
    <row r="16" spans="1:8" x14ac:dyDescent="0.2">
      <c r="A16" s="1" t="s">
        <v>86</v>
      </c>
      <c r="B16" s="2" t="s">
        <v>97</v>
      </c>
    </row>
    <row r="17" spans="1:2" x14ac:dyDescent="0.2">
      <c r="B17" t="s">
        <v>98</v>
      </c>
    </row>
    <row r="18" spans="1:2" x14ac:dyDescent="0.2">
      <c r="B18" t="s">
        <v>99</v>
      </c>
    </row>
    <row r="22" spans="1:2" x14ac:dyDescent="0.2">
      <c r="A22" s="1"/>
      <c r="B22" s="2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Orçamento Familiar</vt:lpstr>
      <vt:lpstr>Anual</vt:lpstr>
      <vt:lpstr>Para Onde Vai</vt:lpstr>
      <vt:lpstr>Gráficos</vt:lpstr>
      <vt:lpstr>Sugestões</vt:lpstr>
    </vt:vector>
  </TitlesOfParts>
  <Company>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Guilherme Cardoso</cp:lastModifiedBy>
  <cp:lastPrinted>2009-02-19T19:02:42Z</cp:lastPrinted>
  <dcterms:created xsi:type="dcterms:W3CDTF">2009-01-29T12:43:36Z</dcterms:created>
  <dcterms:modified xsi:type="dcterms:W3CDTF">2020-03-27T17:14:57Z</dcterms:modified>
</cp:coreProperties>
</file>