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11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/Users/dolphineisinta/Downloads/"/>
    </mc:Choice>
  </mc:AlternateContent>
  <xr:revisionPtr revIDLastSave="0" documentId="13_ncr:1_{4686C996-4E8F-454C-B421-E6CA90021729}" xr6:coauthVersionLast="47" xr6:coauthVersionMax="47" xr10:uidLastSave="{00000000-0000-0000-0000-000000000000}"/>
  <bookViews>
    <workbookView xWindow="0" yWindow="500" windowWidth="28800" windowHeight="16420" tabRatio="913" firstSheet="5" activeTab="5" xr2:uid="{00000000-000D-0000-FFFF-FFFF00000000}"/>
  </bookViews>
  <sheets>
    <sheet name="August 2009" sheetId="1" r:id="rId1"/>
    <sheet name="December 2009" sheetId="2" r:id="rId2"/>
    <sheet name="January 2010" sheetId="3" r:id="rId3"/>
    <sheet name="February2010" sheetId="4" r:id="rId4"/>
    <sheet name="March2010" sheetId="5" r:id="rId5"/>
    <sheet name="C. armatus" sheetId="7" r:id="rId6"/>
    <sheet name="C. medius" sheetId="8" r:id="rId7"/>
    <sheet name="L. argentiventris" sheetId="9" r:id="rId8"/>
    <sheet name="L. stolifera" sheetId="10" r:id="rId9"/>
    <sheet name="S. rosenblatti" sheetId="11" r:id="rId10"/>
    <sheet name="A seemani" sheetId="12" r:id="rId11"/>
    <sheet name="D. peruvianus" sheetId="13" r:id="rId12"/>
    <sheet name="S. scapularis" sheetId="14" r:id="rId13"/>
    <sheet name="C. sexfasciatus" sheetId="15" r:id="rId14"/>
    <sheet name="C. caninus" sheetId="16" r:id="rId15"/>
    <sheet name="L. jordani" sheetId="17" r:id="rId16"/>
    <sheet name="Consolidated" sheetId="6" r:id="rId17"/>
  </sheets>
  <definedNames>
    <definedName name="_xlnm._FilterDatabase" localSheetId="1" hidden="1">'December 2009'!$A$10:$X$46</definedName>
    <definedName name="_xlnm._FilterDatabase" localSheetId="3" hidden="1">February2010!$A$10:$M$46</definedName>
    <definedName name="_xlnm._FilterDatabase" localSheetId="2" hidden="1">'January 2010'!$A$10:$M$46</definedName>
    <definedName name="_xlnm._FilterDatabase" localSheetId="4" hidden="1">March2010!$A$10:$L$46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36" i="12" l="1"/>
  <c r="F36" i="12"/>
  <c r="H35" i="12"/>
  <c r="F35" i="12"/>
  <c r="H34" i="12"/>
  <c r="F34" i="12"/>
  <c r="H33" i="12"/>
  <c r="F33" i="12"/>
  <c r="H32" i="12"/>
  <c r="H127" i="7"/>
  <c r="F127" i="7"/>
  <c r="H126" i="7"/>
  <c r="F126" i="7"/>
  <c r="H125" i="7"/>
  <c r="F125" i="7"/>
  <c r="H124" i="7"/>
  <c r="F124" i="7"/>
  <c r="H123" i="7"/>
  <c r="H17" i="16"/>
  <c r="G17" i="16"/>
  <c r="F17" i="16"/>
  <c r="H16" i="16"/>
  <c r="G16" i="16"/>
  <c r="F16" i="16"/>
  <c r="H15" i="16"/>
  <c r="G15" i="16"/>
  <c r="F15" i="16"/>
  <c r="H14" i="16"/>
  <c r="G14" i="16"/>
  <c r="F14" i="16"/>
  <c r="H13" i="16"/>
  <c r="H29" i="8"/>
  <c r="F29" i="8"/>
  <c r="H28" i="8"/>
  <c r="F28" i="8"/>
  <c r="H27" i="8"/>
  <c r="F27" i="8"/>
  <c r="H26" i="8"/>
  <c r="F26" i="8"/>
  <c r="H25" i="8"/>
  <c r="H23" i="15"/>
  <c r="G23" i="15"/>
  <c r="F23" i="15"/>
  <c r="H22" i="15"/>
  <c r="G22" i="15"/>
  <c r="F22" i="15"/>
  <c r="H21" i="15"/>
  <c r="G21" i="15"/>
  <c r="F21" i="15"/>
  <c r="H20" i="15"/>
  <c r="G20" i="15"/>
  <c r="F20" i="15"/>
  <c r="H19" i="15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H97" i="13"/>
  <c r="F97" i="13"/>
  <c r="H96" i="13"/>
  <c r="F96" i="13"/>
  <c r="H95" i="13"/>
  <c r="F95" i="13"/>
  <c r="H94" i="13"/>
  <c r="F94" i="13"/>
  <c r="H93" i="13"/>
  <c r="X244" i="2"/>
  <c r="R211" i="2"/>
  <c r="F203" i="2"/>
  <c r="L193" i="2"/>
  <c r="F181" i="2"/>
  <c r="L172" i="2"/>
  <c r="L156" i="2"/>
  <c r="D154" i="2"/>
  <c r="D153" i="2"/>
  <c r="F152" i="2"/>
  <c r="N46" i="2"/>
  <c r="M11" i="2"/>
  <c r="M12" i="2"/>
  <c r="M13" i="2"/>
  <c r="M14" i="2"/>
  <c r="M15" i="2"/>
  <c r="M45" i="2" s="1"/>
  <c r="M16" i="2"/>
  <c r="M17" i="2"/>
  <c r="M18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L45" i="2"/>
  <c r="K45" i="2"/>
  <c r="J45" i="2"/>
  <c r="I45" i="2"/>
  <c r="H45" i="2"/>
  <c r="G45" i="2"/>
  <c r="F45" i="2"/>
  <c r="E45" i="2"/>
  <c r="K257" i="4"/>
  <c r="E237" i="4"/>
  <c r="K225" i="4"/>
  <c r="E213" i="4"/>
  <c r="K208" i="4"/>
  <c r="K194" i="4"/>
  <c r="F180" i="4"/>
  <c r="K168" i="4"/>
  <c r="K144" i="4"/>
  <c r="L63" i="4"/>
  <c r="L65" i="4" s="1"/>
  <c r="M46" i="4"/>
  <c r="L11" i="4"/>
  <c r="L45" i="4" s="1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K45" i="4"/>
  <c r="J45" i="4"/>
  <c r="I45" i="4"/>
  <c r="H45" i="4"/>
  <c r="G45" i="4"/>
  <c r="F45" i="4"/>
  <c r="E45" i="4"/>
  <c r="D45" i="4"/>
  <c r="E152" i="3"/>
  <c r="J120" i="3"/>
  <c r="E112" i="3"/>
  <c r="J105" i="3"/>
  <c r="E103" i="3"/>
  <c r="E92" i="3"/>
  <c r="J90" i="3"/>
  <c r="E58" i="3"/>
  <c r="M46" i="3"/>
  <c r="L11" i="3"/>
  <c r="L12" i="3"/>
  <c r="L13" i="3"/>
  <c r="L14" i="3"/>
  <c r="L45" i="3" s="1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K45" i="3"/>
  <c r="J45" i="3"/>
  <c r="I45" i="3"/>
  <c r="H45" i="3"/>
  <c r="G45" i="3"/>
  <c r="F45" i="3"/>
  <c r="E45" i="3"/>
  <c r="D45" i="3"/>
  <c r="H83" i="9"/>
  <c r="F83" i="9"/>
  <c r="H82" i="9"/>
  <c r="F82" i="9"/>
  <c r="H81" i="9"/>
  <c r="F81" i="9"/>
  <c r="H80" i="9"/>
  <c r="F80" i="9"/>
  <c r="H79" i="9"/>
  <c r="H14" i="17"/>
  <c r="G14" i="17"/>
  <c r="F14" i="17"/>
  <c r="H13" i="17"/>
  <c r="G13" i="17"/>
  <c r="F13" i="17"/>
  <c r="H12" i="17"/>
  <c r="G12" i="17"/>
  <c r="F12" i="17"/>
  <c r="H11" i="17"/>
  <c r="G11" i="17"/>
  <c r="F11" i="17"/>
  <c r="H10" i="17"/>
  <c r="H580" i="10"/>
  <c r="F580" i="10"/>
  <c r="H579" i="10"/>
  <c r="F579" i="10"/>
  <c r="H578" i="10"/>
  <c r="F578" i="10"/>
  <c r="H577" i="10"/>
  <c r="F577" i="10"/>
  <c r="H576" i="10"/>
  <c r="L13" i="5"/>
  <c r="H37" i="11"/>
  <c r="F37" i="11"/>
  <c r="H36" i="11"/>
  <c r="F36" i="11"/>
  <c r="H35" i="11"/>
  <c r="F35" i="11"/>
  <c r="H34" i="11"/>
  <c r="F34" i="11"/>
  <c r="H33" i="11"/>
  <c r="H24" i="14"/>
  <c r="G24" i="14"/>
  <c r="F24" i="14"/>
  <c r="H23" i="14"/>
  <c r="G23" i="14"/>
  <c r="F23" i="14"/>
  <c r="H22" i="14"/>
  <c r="G22" i="14"/>
  <c r="F22" i="14"/>
  <c r="H21" i="14"/>
  <c r="G21" i="14"/>
  <c r="F21" i="14"/>
  <c r="H20" i="14"/>
  <c r="G9" i="6" l="1"/>
  <c r="F37" i="6"/>
  <c r="G11" i="6" l="1"/>
  <c r="G19" i="6"/>
  <c r="G27" i="6"/>
  <c r="G35" i="6"/>
  <c r="G4" i="6"/>
  <c r="G12" i="6"/>
  <c r="G20" i="6"/>
  <c r="G28" i="6"/>
  <c r="G36" i="6"/>
  <c r="G5" i="6"/>
  <c r="G13" i="6"/>
  <c r="G21" i="6"/>
  <c r="G29" i="6"/>
  <c r="G6" i="6"/>
  <c r="G14" i="6"/>
  <c r="G22" i="6"/>
  <c r="G30" i="6"/>
  <c r="G7" i="6"/>
  <c r="G15" i="6"/>
  <c r="G23" i="6"/>
  <c r="G31" i="6"/>
  <c r="G8" i="6"/>
  <c r="G16" i="6"/>
  <c r="G24" i="6"/>
  <c r="G32" i="6"/>
  <c r="G17" i="6"/>
  <c r="G25" i="6"/>
  <c r="G33" i="6"/>
  <c r="G10" i="6"/>
  <c r="G18" i="6"/>
  <c r="G26" i="6"/>
  <c r="G34" i="6"/>
  <c r="G3" i="6"/>
  <c r="G37" i="6" l="1"/>
</calcChain>
</file>

<file path=xl/sharedStrings.xml><?xml version="1.0" encoding="utf-8"?>
<sst xmlns="http://schemas.openxmlformats.org/spreadsheetml/2006/main" count="5334" uniqueCount="226">
  <si>
    <t>Creek 377</t>
    <phoneticPr fontId="4" type="noConversion"/>
  </si>
  <si>
    <t>Spring tide sampling</t>
    <phoneticPr fontId="4" type="noConversion"/>
  </si>
  <si>
    <t>August 21 - 2009</t>
    <phoneticPr fontId="4" type="noConversion"/>
  </si>
  <si>
    <t>Net set at 10:21; lifted at 16:51 and sampled at 22:49</t>
    <phoneticPr fontId="4" type="noConversion"/>
  </si>
  <si>
    <t>No.</t>
    <phoneticPr fontId="4" type="noConversion"/>
  </si>
  <si>
    <t>Species</t>
    <phoneticPr fontId="4" type="noConversion"/>
  </si>
  <si>
    <t>Family</t>
    <phoneticPr fontId="4" type="noConversion"/>
  </si>
  <si>
    <t>Abundance (No. individuals)</t>
    <phoneticPr fontId="4" type="noConversion"/>
  </si>
  <si>
    <t>Centropomus armatus</t>
    <phoneticPr fontId="4" type="noConversion"/>
  </si>
  <si>
    <t>Centropomidae</t>
    <phoneticPr fontId="4" type="noConversion"/>
  </si>
  <si>
    <t>Centropomus medius</t>
    <phoneticPr fontId="4" type="noConversion"/>
  </si>
  <si>
    <t>Centropomus unionensis</t>
    <phoneticPr fontId="4" type="noConversion"/>
  </si>
  <si>
    <t>Lile stolifera</t>
    <phoneticPr fontId="4" type="noConversion"/>
  </si>
  <si>
    <t>Clupeidae</t>
    <phoneticPr fontId="4" type="noConversion"/>
  </si>
  <si>
    <t>Lutjanus argentiventris</t>
    <phoneticPr fontId="4" type="noConversion"/>
  </si>
  <si>
    <t>Lutjanidae</t>
    <phoneticPr fontId="4" type="noConversion"/>
  </si>
  <si>
    <t>Lutjanus jordani</t>
    <phoneticPr fontId="4" type="noConversion"/>
  </si>
  <si>
    <t>Lutjanus aratus</t>
    <phoneticPr fontId="4" type="noConversion"/>
  </si>
  <si>
    <t>Chloroscombrus orqueta</t>
    <phoneticPr fontId="4" type="noConversion"/>
  </si>
  <si>
    <t>Carangidae</t>
    <phoneticPr fontId="4" type="noConversion"/>
  </si>
  <si>
    <t>Caranx caninus</t>
    <phoneticPr fontId="4" type="noConversion"/>
  </si>
  <si>
    <t>Oligoplites saurus</t>
    <phoneticPr fontId="4" type="noConversion"/>
  </si>
  <si>
    <t>Diapterus peruvianus</t>
    <phoneticPr fontId="4" type="noConversion"/>
  </si>
  <si>
    <t>Gerreidae</t>
    <phoneticPr fontId="4" type="noConversion"/>
  </si>
  <si>
    <t>Sphoeroides annulatus</t>
    <phoneticPr fontId="4" type="noConversion"/>
  </si>
  <si>
    <t>Tetraodontidae</t>
    <phoneticPr fontId="4" type="noConversion"/>
  </si>
  <si>
    <t>Synodus scituliceps</t>
    <phoneticPr fontId="4" type="noConversion"/>
  </si>
  <si>
    <t>Synodontidae</t>
    <phoneticPr fontId="4" type="noConversion"/>
  </si>
  <si>
    <t>Citharichthys gilberti</t>
    <phoneticPr fontId="4" type="noConversion"/>
  </si>
  <si>
    <t xml:space="preserve"> Paralichthyidae</t>
    <phoneticPr fontId="4" type="noConversion"/>
  </si>
  <si>
    <t>Poeciliopsis turrubarensis</t>
    <phoneticPr fontId="4" type="noConversion"/>
  </si>
  <si>
    <t>Poeciliidae</t>
    <phoneticPr fontId="4" type="noConversion"/>
  </si>
  <si>
    <t>Ariopsis seemani</t>
    <phoneticPr fontId="4" type="noConversion"/>
  </si>
  <si>
    <t>Ariidae</t>
    <phoneticPr fontId="4" type="noConversion"/>
  </si>
  <si>
    <t>Bathygobius andrei</t>
    <phoneticPr fontId="4" type="noConversion"/>
  </si>
  <si>
    <t>Gobiidae</t>
    <phoneticPr fontId="4" type="noConversion"/>
  </si>
  <si>
    <t>Haemulidae</t>
    <phoneticPr fontId="4" type="noConversion"/>
  </si>
  <si>
    <t>December 18-20 / 2009</t>
    <phoneticPr fontId="4" type="noConversion"/>
  </si>
  <si>
    <t>Please be careful!!: Night or Day refers to the time at which the samples were taken at the creeks</t>
    <phoneticPr fontId="4" type="noConversion"/>
  </si>
  <si>
    <t>Dec 18: nets set at 11:05; lifted at 17:38 and sampled at 23:24</t>
    <phoneticPr fontId="4" type="noConversion"/>
  </si>
  <si>
    <t>Dec 19: nets lifted at 5:46 and sampled at 11:41; nets set at the other two creeks</t>
    <phoneticPr fontId="4" type="noConversion"/>
  </si>
  <si>
    <t>Dec 20: nets sampled at 0:02, lifted at 6:23 and sampled at 12:18</t>
    <phoneticPr fontId="4" type="noConversion"/>
  </si>
  <si>
    <t>Day or night means when samples were taken</t>
    <phoneticPr fontId="4" type="noConversion"/>
  </si>
  <si>
    <t>ABUNDANCE (No. Individuals)</t>
    <phoneticPr fontId="4" type="noConversion"/>
  </si>
  <si>
    <t>Creek 378</t>
    <phoneticPr fontId="4" type="noConversion"/>
  </si>
  <si>
    <t>Creek 373</t>
    <phoneticPr fontId="4" type="noConversion"/>
  </si>
  <si>
    <t>Creek 374</t>
    <phoneticPr fontId="4" type="noConversion"/>
  </si>
  <si>
    <t>Day (Dec 19)</t>
    <phoneticPr fontId="4" type="noConversion"/>
  </si>
  <si>
    <t>Night (Dec 18)</t>
    <phoneticPr fontId="4" type="noConversion"/>
  </si>
  <si>
    <t>Day (Dec 20)</t>
    <phoneticPr fontId="4" type="noConversion"/>
  </si>
  <si>
    <t>Night (Dec 20)</t>
    <phoneticPr fontId="4" type="noConversion"/>
  </si>
  <si>
    <t>Total</t>
  </si>
  <si>
    <t>Lutjanus colorado</t>
    <phoneticPr fontId="4" type="noConversion"/>
  </si>
  <si>
    <t>Lutjanus guttatus</t>
    <phoneticPr fontId="4" type="noConversion"/>
  </si>
  <si>
    <t>Lutjanus novemfasciatus</t>
  </si>
  <si>
    <t>Lutjanidae</t>
  </si>
  <si>
    <t>Caranx sexfasciatus</t>
    <phoneticPr fontId="4" type="noConversion"/>
  </si>
  <si>
    <t>Oligoplites altus</t>
    <phoneticPr fontId="4" type="noConversion"/>
  </si>
  <si>
    <t>Eucinostomus currani</t>
    <phoneticPr fontId="4" type="noConversion"/>
  </si>
  <si>
    <t>Sphoeroides cf. rosenblatti</t>
  </si>
  <si>
    <t>Paralichthyidae</t>
    <phoneticPr fontId="4" type="noConversion"/>
  </si>
  <si>
    <t>Pomadasys macracanthus</t>
    <phoneticPr fontId="4" type="noConversion"/>
  </si>
  <si>
    <t>Strongylura scapularis</t>
    <phoneticPr fontId="4" type="noConversion"/>
  </si>
  <si>
    <t>Belonidae</t>
    <phoneticPr fontId="4" type="noConversion"/>
  </si>
  <si>
    <t>Atherinella serrivomer</t>
    <phoneticPr fontId="4" type="noConversion"/>
  </si>
  <si>
    <t>Atherinidae</t>
    <phoneticPr fontId="4" type="noConversion"/>
  </si>
  <si>
    <t>Halichoeres cf. aestuaricola</t>
  </si>
  <si>
    <t>Labridae</t>
    <phoneticPr fontId="4" type="noConversion"/>
  </si>
  <si>
    <t>Brycon sp.</t>
    <phoneticPr fontId="4" type="noConversion"/>
  </si>
  <si>
    <t>Characidae</t>
    <phoneticPr fontId="4" type="noConversion"/>
  </si>
  <si>
    <t>Hyporhamphus cf. snyderi</t>
  </si>
  <si>
    <t>Hemiramphidae</t>
  </si>
  <si>
    <t>Daector dowi</t>
    <phoneticPr fontId="4" type="noConversion"/>
  </si>
  <si>
    <t>Batrachoididae</t>
    <phoneticPr fontId="4" type="noConversion"/>
  </si>
  <si>
    <t>Rypticus nigripinnis</t>
    <phoneticPr fontId="4" type="noConversion"/>
  </si>
  <si>
    <t>Serranidae</t>
    <phoneticPr fontId="4" type="noConversion"/>
  </si>
  <si>
    <t>Mugil cephalus</t>
    <phoneticPr fontId="4" type="noConversion"/>
  </si>
  <si>
    <t>Mugilidae</t>
    <phoneticPr fontId="4" type="noConversion"/>
  </si>
  <si>
    <t>Achirus mazatlanus</t>
    <phoneticPr fontId="4" type="noConversion"/>
  </si>
  <si>
    <t>Achiridae</t>
    <phoneticPr fontId="4" type="noConversion"/>
  </si>
  <si>
    <t>Eleotris picta</t>
    <phoneticPr fontId="4" type="noConversion"/>
  </si>
  <si>
    <t>Eleotridae</t>
    <phoneticPr fontId="4" type="noConversion"/>
  </si>
  <si>
    <t>Anchoa exigua</t>
    <phoneticPr fontId="4" type="noConversion"/>
  </si>
  <si>
    <t>Engraulidae</t>
    <phoneticPr fontId="4" type="noConversion"/>
  </si>
  <si>
    <t>Gobiomorus maculatus</t>
    <phoneticPr fontId="4" type="noConversion"/>
  </si>
  <si>
    <t>Eleotridae</t>
  </si>
  <si>
    <t>Indeterminado</t>
    <phoneticPr fontId="4" type="noConversion"/>
  </si>
  <si>
    <t>total catch</t>
    <phoneticPr fontId="4" type="noConversion"/>
  </si>
  <si>
    <t>Total Catch (g)</t>
    <phoneticPr fontId="4" type="noConversion"/>
  </si>
  <si>
    <t>Creek 377 - Day</t>
    <phoneticPr fontId="4" type="noConversion"/>
  </si>
  <si>
    <t>Creek 377 - Night</t>
    <phoneticPr fontId="4" type="noConversion"/>
  </si>
  <si>
    <t>Creek 378 - Day</t>
    <phoneticPr fontId="4" type="noConversion"/>
  </si>
  <si>
    <t>Creek 378 - Night</t>
    <phoneticPr fontId="4" type="noConversion"/>
  </si>
  <si>
    <t>TL (cm)</t>
    <phoneticPr fontId="4" type="noConversion"/>
  </si>
  <si>
    <t>SL (cm)</t>
    <phoneticPr fontId="4" type="noConversion"/>
  </si>
  <si>
    <t>Weight (g)</t>
    <phoneticPr fontId="4" type="noConversion"/>
  </si>
  <si>
    <t>Weigth (g)</t>
    <phoneticPr fontId="4" type="noConversion"/>
  </si>
  <si>
    <t>Centropomus armatus</t>
  </si>
  <si>
    <t>//</t>
    <phoneticPr fontId="4" type="noConversion"/>
  </si>
  <si>
    <t>Caranx sexfasciatus</t>
  </si>
  <si>
    <t>Lutjanus argentiventris</t>
  </si>
  <si>
    <t>Mean</t>
  </si>
  <si>
    <t>SD</t>
  </si>
  <si>
    <t>Total</t>
    <phoneticPr fontId="4" type="noConversion"/>
  </si>
  <si>
    <t>Creek 373 - Day</t>
    <phoneticPr fontId="4" type="noConversion"/>
  </si>
  <si>
    <t>Creek 374 - Day</t>
  </si>
  <si>
    <t>??</t>
  </si>
  <si>
    <t>Sphoeroides rosenblatti</t>
  </si>
  <si>
    <t>Lile stolifera</t>
  </si>
  <si>
    <t>total</t>
    <phoneticPr fontId="4" type="noConversion"/>
  </si>
  <si>
    <t>Halichoeres aestuaricola</t>
    <phoneticPr fontId="4" type="noConversion"/>
  </si>
  <si>
    <t>Creek 374 - Night</t>
  </si>
  <si>
    <t xml:space="preserve">Total </t>
  </si>
  <si>
    <t>Diapterus peruvianus</t>
  </si>
  <si>
    <t>Creek 373 - Night</t>
    <phoneticPr fontId="4" type="noConversion"/>
  </si>
  <si>
    <t>Brycon sp.</t>
  </si>
  <si>
    <t>Neap tide sampling</t>
    <phoneticPr fontId="4" type="noConversion"/>
  </si>
  <si>
    <t>January 23-26 / 2010</t>
    <phoneticPr fontId="4" type="noConversion"/>
  </si>
  <si>
    <t>Please be careful!!: Night or Day refer to the time at which the samples were taken at the creeks</t>
    <phoneticPr fontId="4" type="noConversion"/>
  </si>
  <si>
    <t>Creek 390 (before 378)</t>
    <phoneticPr fontId="4" type="noConversion"/>
  </si>
  <si>
    <t>Day (25-01-10, early morning 4:30h)</t>
    <phoneticPr fontId="4" type="noConversion"/>
  </si>
  <si>
    <t>Night (25-01-2010, 16:30h)</t>
    <phoneticPr fontId="4" type="noConversion"/>
  </si>
  <si>
    <t>Day (25-01-10 - early morning 4:30h)</t>
    <phoneticPr fontId="4" type="noConversion"/>
  </si>
  <si>
    <t>Night-Afternooon (25-01-10 - 16:30h)</t>
    <phoneticPr fontId="4" type="noConversion"/>
  </si>
  <si>
    <t>Day (24-01-2010; early morning 3:30h)</t>
    <phoneticPr fontId="4" type="noConversion"/>
  </si>
  <si>
    <t>Night- afternoon (24-01-2010; 15:30h)</t>
    <phoneticPr fontId="4" type="noConversion"/>
  </si>
  <si>
    <t>Night-Afternoon (24-01-2010; 15:30h)</t>
    <phoneticPr fontId="4" type="noConversion"/>
  </si>
  <si>
    <t>Lutjanus guttatus</t>
  </si>
  <si>
    <t>Lutjanus novemfasciatus</t>
    <phoneticPr fontId="4" type="noConversion"/>
  </si>
  <si>
    <t>Sphoeroides cf. rosenblatti</t>
    <phoneticPr fontId="4" type="noConversion"/>
  </si>
  <si>
    <t>Characidae</t>
  </si>
  <si>
    <t>Indeterminado</t>
  </si>
  <si>
    <t>number of individuals</t>
    <phoneticPr fontId="4" type="noConversion"/>
  </si>
  <si>
    <t>Total catch</t>
    <phoneticPr fontId="4" type="noConversion"/>
  </si>
  <si>
    <t>Creek 374 - Day</t>
    <phoneticPr fontId="4" type="noConversion"/>
  </si>
  <si>
    <t>Poeciliopsis turrubarensis</t>
  </si>
  <si>
    <t xml:space="preserve"> --</t>
    <phoneticPr fontId="4" type="noConversion"/>
  </si>
  <si>
    <t>Atherinella serrivomer</t>
  </si>
  <si>
    <t>Mugil cephalus</t>
  </si>
  <si>
    <t>Creek 373 - Night-Afternoon</t>
    <phoneticPr fontId="4" type="noConversion"/>
  </si>
  <si>
    <t>Creek 390 (before 378) - Night</t>
  </si>
  <si>
    <t xml:space="preserve">Species </t>
    <phoneticPr fontId="4" type="noConversion"/>
  </si>
  <si>
    <t>Creek 374 - Night/Afternoon</t>
    <phoneticPr fontId="4" type="noConversion"/>
  </si>
  <si>
    <t>Creek 377 - Afternoon - Night</t>
    <phoneticPr fontId="4" type="noConversion"/>
  </si>
  <si>
    <t>Creek 390 - Day</t>
    <phoneticPr fontId="4" type="noConversion"/>
  </si>
  <si>
    <t>February 28-March 2nd</t>
    <phoneticPr fontId="4" type="noConversion"/>
  </si>
  <si>
    <t>Creek 120- nets  lifted and no fish was caught</t>
  </si>
  <si>
    <t>Creek 120</t>
  </si>
  <si>
    <t>Creek 150</t>
  </si>
  <si>
    <t>Creek 200</t>
  </si>
  <si>
    <t>Creek 250</t>
  </si>
  <si>
    <t>Day (02-03-2010; 11:11)</t>
    <phoneticPr fontId="4" type="noConversion"/>
  </si>
  <si>
    <t>Night (01-03-2010; 22:51h)</t>
    <phoneticPr fontId="4" type="noConversion"/>
  </si>
  <si>
    <t>Day (01-03-2010; 10:57)</t>
    <phoneticPr fontId="4" type="noConversion"/>
  </si>
  <si>
    <t>Night (28-02-2010; 22:05h)</t>
    <phoneticPr fontId="4" type="noConversion"/>
  </si>
  <si>
    <t> Engraulidae</t>
  </si>
  <si>
    <t>Total Catch</t>
    <phoneticPr fontId="4" type="noConversion"/>
  </si>
  <si>
    <t>Creek 377 - Night</t>
  </si>
  <si>
    <r>
      <t>Stolephorus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commersonii</t>
    </r>
  </si>
  <si>
    <t>Leptoscarus vaigenesis</t>
  </si>
  <si>
    <t>Creek 374 - Night</t>
    <phoneticPr fontId="4" type="noConversion"/>
  </si>
  <si>
    <t>Oligoplites altus</t>
  </si>
  <si>
    <t>Ariopsis seemani</t>
  </si>
  <si>
    <t>only one species due to net lifting</t>
    <phoneticPr fontId="4" type="noConversion"/>
  </si>
  <si>
    <t>Creek 390 - Night</t>
    <phoneticPr fontId="4" type="noConversion"/>
  </si>
  <si>
    <t>only one species due to net lifting</t>
  </si>
  <si>
    <t>Species</t>
  </si>
  <si>
    <t>TL (cm)</t>
  </si>
  <si>
    <t>SL (cm)</t>
  </si>
  <si>
    <t>Weigth (g)</t>
  </si>
  <si>
    <t>Neap tide sampling</t>
  </si>
  <si>
    <t>March 26-28</t>
    <phoneticPr fontId="4" type="noConversion"/>
  </si>
  <si>
    <t>Creek 390</t>
    <phoneticPr fontId="4" type="noConversion"/>
  </si>
  <si>
    <t>Day (28-03-2010; 8:18 h)</t>
    <phoneticPr fontId="4" type="noConversion"/>
  </si>
  <si>
    <t>Night (27-03-2010; 19:53 h)</t>
    <phoneticPr fontId="4" type="noConversion"/>
  </si>
  <si>
    <t>Day (27-03-2010; 07:17h)</t>
    <phoneticPr fontId="4" type="noConversion"/>
  </si>
  <si>
    <t>Night (26-03-2010; 18:46 h)</t>
    <phoneticPr fontId="4" type="noConversion"/>
  </si>
  <si>
    <t>Batrachoides pacifici</t>
    <phoneticPr fontId="4" type="noConversion"/>
  </si>
  <si>
    <t>Epinephelus quinquefasciatus</t>
  </si>
  <si>
    <t>Serranidae</t>
  </si>
  <si>
    <t>Sphoeroides rosenblatti</t>
    <phoneticPr fontId="4" type="noConversion"/>
  </si>
  <si>
    <t>Sphoeroides rosemblatti</t>
    <phoneticPr fontId="4" type="noConversion"/>
  </si>
  <si>
    <t>Creek 377 Day</t>
  </si>
  <si>
    <t>Creek 390- Night</t>
  </si>
  <si>
    <t>Strongylura scapularis</t>
  </si>
  <si>
    <t>Creek 373- Night</t>
  </si>
  <si>
    <t>Daector dowi</t>
  </si>
  <si>
    <t>Gobiomorus maculatus</t>
  </si>
  <si>
    <t>Eleotris picta</t>
  </si>
  <si>
    <t>Creek 374- Day</t>
  </si>
  <si>
    <t>Pomadasys macracanthus</t>
  </si>
  <si>
    <t>Creek 373- Day</t>
  </si>
  <si>
    <r>
      <t xml:space="preserve">Brycon </t>
    </r>
    <r>
      <rPr>
        <sz val="10"/>
        <rFont val="Verdana"/>
        <family val="2"/>
      </rPr>
      <t>sp.</t>
    </r>
  </si>
  <si>
    <t>--------------------</t>
  </si>
  <si>
    <t>-------</t>
  </si>
  <si>
    <t>Lutjanus jordani</t>
  </si>
  <si>
    <t>Centropomus medius</t>
  </si>
  <si>
    <t>Caranx caninus</t>
  </si>
  <si>
    <t>No</t>
  </si>
  <si>
    <t>Creek</t>
  </si>
  <si>
    <t>Day/Night</t>
  </si>
  <si>
    <t>Spring/Neap</t>
  </si>
  <si>
    <t>Month</t>
  </si>
  <si>
    <t>TL</t>
  </si>
  <si>
    <t>SL</t>
  </si>
  <si>
    <t>Weight (g)</t>
  </si>
  <si>
    <t>Day</t>
  </si>
  <si>
    <t>Spring</t>
  </si>
  <si>
    <t>December</t>
  </si>
  <si>
    <t>Night</t>
  </si>
  <si>
    <t>Neap</t>
  </si>
  <si>
    <t>January</t>
  </si>
  <si>
    <t>February</t>
  </si>
  <si>
    <t>Max</t>
  </si>
  <si>
    <t>Min</t>
  </si>
  <si>
    <t xml:space="preserve">Spring </t>
  </si>
  <si>
    <t xml:space="preserve">Day </t>
  </si>
  <si>
    <t>Night</t>
    <phoneticPr fontId="4" type="noConversion"/>
  </si>
  <si>
    <t>Spring</t>
    <phoneticPr fontId="4" type="noConversion"/>
  </si>
  <si>
    <t>December</t>
    <phoneticPr fontId="4" type="noConversion"/>
  </si>
  <si>
    <t>Day</t>
    <phoneticPr fontId="4" type="noConversion"/>
  </si>
  <si>
    <t>Neap</t>
    <phoneticPr fontId="4" type="noConversion"/>
  </si>
  <si>
    <t>January</t>
    <phoneticPr fontId="4" type="noConversion"/>
  </si>
  <si>
    <t>February</t>
    <phoneticPr fontId="4" type="noConversion"/>
  </si>
  <si>
    <t>Rel Abu.</t>
    <phoneticPr fontId="4" type="noConversion"/>
  </si>
  <si>
    <t>Chloroscombrus orqueta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</si>
</sst>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i/>
      <sz val="10"/>
      <name val="Verdana"/>
      <family val="2"/>
    </font>
    <font>
      <sz val="8"/>
      <name val="Verdana"/>
      <family val="2"/>
    </font>
    <font>
      <sz val="10"/>
      <color indexed="10"/>
      <name val="Verdana"/>
      <family val="2"/>
    </font>
    <font>
      <i/>
      <sz val="10"/>
      <color indexed="10"/>
      <name val="Verdana"/>
      <family val="2"/>
    </font>
    <font>
      <sz val="10"/>
      <name val="Verdana"/>
      <family val="2"/>
    </font>
    <font>
      <sz val="10"/>
      <color indexed="53"/>
      <name val="Verdana"/>
      <family val="2"/>
    </font>
    <font>
      <i/>
      <sz val="12"/>
      <name val="Times New Roman"/>
      <family val="1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164" fontId="0" fillId="0" borderId="0" xfId="0" applyNumberFormat="1"/>
    <xf numFmtId="0" fontId="2" fillId="0" borderId="0" xfId="0" applyFont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5" fillId="4" borderId="0" xfId="0" applyFont="1" applyFill="1"/>
    <xf numFmtId="0" fontId="1" fillId="4" borderId="0" xfId="0" applyFont="1" applyFill="1"/>
    <xf numFmtId="0" fontId="7" fillId="4" borderId="0" xfId="0" applyFont="1" applyFill="1"/>
    <xf numFmtId="0" fontId="8" fillId="0" borderId="0" xfId="0" applyFont="1"/>
    <xf numFmtId="0" fontId="1" fillId="2" borderId="0" xfId="0" applyFont="1" applyFill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0" fillId="0" borderId="0" xfId="0" applyAlignment="1"/>
    <xf numFmtId="0" fontId="1" fillId="0" borderId="0" xfId="0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ishbase.se/summary/FamilySummary.php?ID=4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28"/>
  <sheetViews>
    <sheetView workbookViewId="0">
      <selection activeCell="B20" sqref="B20"/>
    </sheetView>
  </sheetViews>
  <sheetFormatPr defaultColWidth="11" defaultRowHeight="12.95"/>
  <cols>
    <col min="1" max="1" width="5.125" customWidth="1"/>
    <col min="2" max="2" width="18.875" bestFit="1" customWidth="1"/>
    <col min="3" max="3" width="18.875" customWidth="1"/>
  </cols>
  <sheetData>
    <row r="3" spans="1:4">
      <c r="B3" t="s">
        <v>0</v>
      </c>
    </row>
    <row r="4" spans="1:4">
      <c r="B4" t="s">
        <v>1</v>
      </c>
      <c r="C4" t="s">
        <v>2</v>
      </c>
    </row>
    <row r="5" spans="1:4">
      <c r="B5" t="s">
        <v>3</v>
      </c>
    </row>
    <row r="10" spans="1:4">
      <c r="A10" t="s">
        <v>4</v>
      </c>
      <c r="B10" t="s">
        <v>5</v>
      </c>
      <c r="C10" t="s">
        <v>6</v>
      </c>
      <c r="D10" t="s">
        <v>7</v>
      </c>
    </row>
    <row r="11" spans="1:4">
      <c r="A11">
        <v>1</v>
      </c>
      <c r="B11" s="1" t="s">
        <v>8</v>
      </c>
      <c r="C11" t="s">
        <v>9</v>
      </c>
      <c r="D11">
        <v>21</v>
      </c>
    </row>
    <row r="12" spans="1:4">
      <c r="A12">
        <v>2</v>
      </c>
      <c r="B12" s="1" t="s">
        <v>10</v>
      </c>
      <c r="C12" t="s">
        <v>9</v>
      </c>
      <c r="D12">
        <v>9</v>
      </c>
    </row>
    <row r="13" spans="1:4">
      <c r="A13">
        <v>3</v>
      </c>
      <c r="B13" s="1" t="s">
        <v>11</v>
      </c>
      <c r="C13" t="s">
        <v>9</v>
      </c>
      <c r="D13">
        <v>1</v>
      </c>
    </row>
    <row r="14" spans="1:4">
      <c r="A14">
        <v>4</v>
      </c>
      <c r="B14" s="1" t="s">
        <v>12</v>
      </c>
      <c r="C14" t="s">
        <v>13</v>
      </c>
      <c r="D14">
        <v>35</v>
      </c>
    </row>
    <row r="15" spans="1:4">
      <c r="A15">
        <v>5</v>
      </c>
      <c r="B15" s="1" t="s">
        <v>14</v>
      </c>
      <c r="C15" t="s">
        <v>15</v>
      </c>
      <c r="D15">
        <v>16</v>
      </c>
    </row>
    <row r="16" spans="1:4">
      <c r="A16">
        <v>6</v>
      </c>
      <c r="B16" s="1" t="s">
        <v>16</v>
      </c>
      <c r="C16" t="s">
        <v>15</v>
      </c>
      <c r="D16">
        <v>1</v>
      </c>
    </row>
    <row r="17" spans="1:4">
      <c r="A17">
        <v>7</v>
      </c>
      <c r="B17" s="1" t="s">
        <v>17</v>
      </c>
      <c r="C17" t="s">
        <v>15</v>
      </c>
      <c r="D17">
        <v>1</v>
      </c>
    </row>
    <row r="18" spans="1:4">
      <c r="A18">
        <v>8</v>
      </c>
      <c r="B18" s="1" t="s">
        <v>18</v>
      </c>
      <c r="C18" t="s">
        <v>19</v>
      </c>
      <c r="D18">
        <v>6</v>
      </c>
    </row>
    <row r="19" spans="1:4">
      <c r="A19">
        <v>9</v>
      </c>
      <c r="B19" s="1" t="s">
        <v>20</v>
      </c>
      <c r="C19" t="s">
        <v>19</v>
      </c>
      <c r="D19">
        <v>1</v>
      </c>
    </row>
    <row r="20" spans="1:4">
      <c r="A20">
        <v>10</v>
      </c>
      <c r="B20" s="1" t="s">
        <v>21</v>
      </c>
      <c r="C20" t="s">
        <v>19</v>
      </c>
      <c r="D20">
        <v>1</v>
      </c>
    </row>
    <row r="21" spans="1:4">
      <c r="A21">
        <v>11</v>
      </c>
      <c r="B21" s="1" t="s">
        <v>22</v>
      </c>
      <c r="C21" t="s">
        <v>23</v>
      </c>
      <c r="D21">
        <v>12</v>
      </c>
    </row>
    <row r="22" spans="1:4">
      <c r="A22">
        <v>12</v>
      </c>
      <c r="B22" s="1" t="s">
        <v>24</v>
      </c>
      <c r="C22" t="s">
        <v>25</v>
      </c>
      <c r="D22">
        <v>1</v>
      </c>
    </row>
    <row r="23" spans="1:4">
      <c r="A23">
        <v>13</v>
      </c>
      <c r="B23" s="1" t="s">
        <v>26</v>
      </c>
      <c r="C23" t="s">
        <v>27</v>
      </c>
      <c r="D23">
        <v>1</v>
      </c>
    </row>
    <row r="24" spans="1:4">
      <c r="A24">
        <v>14</v>
      </c>
      <c r="B24" s="1" t="s">
        <v>28</v>
      </c>
      <c r="C24" t="s">
        <v>29</v>
      </c>
      <c r="D24">
        <v>2</v>
      </c>
    </row>
    <row r="25" spans="1:4">
      <c r="A25">
        <v>15</v>
      </c>
      <c r="B25" s="1" t="s">
        <v>30</v>
      </c>
      <c r="C25" t="s">
        <v>31</v>
      </c>
      <c r="D25">
        <v>7</v>
      </c>
    </row>
    <row r="26" spans="1:4">
      <c r="A26">
        <v>16</v>
      </c>
      <c r="B26" s="1" t="s">
        <v>32</v>
      </c>
      <c r="C26" t="s">
        <v>33</v>
      </c>
      <c r="D26">
        <v>3</v>
      </c>
    </row>
    <row r="27" spans="1:4">
      <c r="A27">
        <v>17</v>
      </c>
      <c r="B27" s="1" t="s">
        <v>34</v>
      </c>
      <c r="C27" t="s">
        <v>35</v>
      </c>
      <c r="D27">
        <v>3</v>
      </c>
    </row>
    <row r="28" spans="1:4">
      <c r="A28">
        <v>18</v>
      </c>
      <c r="B28" s="1" t="s">
        <v>36</v>
      </c>
    </row>
  </sheetData>
  <phoneticPr fontId="4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7"/>
  <sheetViews>
    <sheetView workbookViewId="0">
      <selection activeCell="H33" sqref="H33"/>
    </sheetView>
  </sheetViews>
  <sheetFormatPr defaultColWidth="11" defaultRowHeight="12.95"/>
  <cols>
    <col min="1" max="1" width="5.375" customWidth="1"/>
  </cols>
  <sheetData>
    <row r="2" spans="1:8">
      <c r="A2" t="s">
        <v>198</v>
      </c>
      <c r="B2" t="s">
        <v>199</v>
      </c>
      <c r="C2" t="s">
        <v>200</v>
      </c>
      <c r="D2" t="s">
        <v>201</v>
      </c>
      <c r="E2" t="s">
        <v>202</v>
      </c>
      <c r="F2" t="s">
        <v>203</v>
      </c>
      <c r="G2" t="s">
        <v>204</v>
      </c>
      <c r="H2" t="s">
        <v>205</v>
      </c>
    </row>
    <row r="3" spans="1:8">
      <c r="A3">
        <v>1</v>
      </c>
      <c r="B3">
        <v>377</v>
      </c>
      <c r="C3" t="s">
        <v>206</v>
      </c>
      <c r="D3" t="s">
        <v>207</v>
      </c>
      <c r="E3" t="s">
        <v>208</v>
      </c>
      <c r="F3">
        <v>17.899999999999999</v>
      </c>
      <c r="G3">
        <v>14.5</v>
      </c>
      <c r="H3">
        <v>143</v>
      </c>
    </row>
    <row r="4" spans="1:8">
      <c r="A4">
        <v>2</v>
      </c>
      <c r="B4">
        <v>377</v>
      </c>
      <c r="C4" t="s">
        <v>216</v>
      </c>
      <c r="D4" t="s">
        <v>207</v>
      </c>
      <c r="E4" t="s">
        <v>208</v>
      </c>
      <c r="F4">
        <v>23.7</v>
      </c>
      <c r="G4">
        <v>19.5</v>
      </c>
      <c r="H4">
        <v>296</v>
      </c>
    </row>
    <row r="5" spans="1:8">
      <c r="A5">
        <v>3</v>
      </c>
      <c r="B5">
        <v>378</v>
      </c>
      <c r="C5" t="s">
        <v>206</v>
      </c>
      <c r="D5" t="s">
        <v>207</v>
      </c>
      <c r="E5" t="s">
        <v>208</v>
      </c>
      <c r="F5">
        <v>22.9</v>
      </c>
      <c r="G5">
        <v>19.100000000000001</v>
      </c>
      <c r="H5">
        <v>292.3</v>
      </c>
    </row>
    <row r="6" spans="1:8">
      <c r="A6">
        <v>4</v>
      </c>
      <c r="B6">
        <v>378</v>
      </c>
      <c r="C6" t="s">
        <v>206</v>
      </c>
      <c r="D6" t="s">
        <v>207</v>
      </c>
      <c r="E6" t="s">
        <v>208</v>
      </c>
      <c r="F6">
        <v>18.2</v>
      </c>
      <c r="G6">
        <v>15</v>
      </c>
      <c r="H6">
        <v>134.9</v>
      </c>
    </row>
    <row r="7" spans="1:8">
      <c r="A7">
        <v>5</v>
      </c>
      <c r="B7">
        <v>378</v>
      </c>
      <c r="C7" t="s">
        <v>206</v>
      </c>
      <c r="D7" t="s">
        <v>207</v>
      </c>
      <c r="E7" t="s">
        <v>208</v>
      </c>
      <c r="F7">
        <v>18</v>
      </c>
      <c r="G7">
        <v>14.7</v>
      </c>
      <c r="H7">
        <v>136.80000000000001</v>
      </c>
    </row>
    <row r="8" spans="1:8">
      <c r="A8">
        <v>6</v>
      </c>
      <c r="B8">
        <v>378</v>
      </c>
      <c r="C8" t="s">
        <v>206</v>
      </c>
      <c r="D8" t="s">
        <v>207</v>
      </c>
      <c r="E8" t="s">
        <v>208</v>
      </c>
      <c r="F8">
        <v>24.6</v>
      </c>
      <c r="G8">
        <v>20.399999999999999</v>
      </c>
      <c r="H8">
        <v>404.1</v>
      </c>
    </row>
    <row r="9" spans="1:8">
      <c r="A9">
        <v>7</v>
      </c>
      <c r="B9">
        <v>378</v>
      </c>
      <c r="C9" t="s">
        <v>206</v>
      </c>
      <c r="D9" t="s">
        <v>207</v>
      </c>
      <c r="E9" t="s">
        <v>208</v>
      </c>
      <c r="F9">
        <v>19.3</v>
      </c>
      <c r="G9">
        <v>15.9</v>
      </c>
      <c r="H9">
        <v>134.6</v>
      </c>
    </row>
    <row r="10" spans="1:8">
      <c r="A10">
        <v>8</v>
      </c>
      <c r="B10">
        <v>378</v>
      </c>
      <c r="C10" t="s">
        <v>206</v>
      </c>
      <c r="D10" t="s">
        <v>207</v>
      </c>
      <c r="E10" t="s">
        <v>208</v>
      </c>
      <c r="F10">
        <v>18.5</v>
      </c>
      <c r="G10">
        <v>15.2</v>
      </c>
      <c r="H10">
        <v>141</v>
      </c>
    </row>
    <row r="11" spans="1:8">
      <c r="A11">
        <v>9</v>
      </c>
      <c r="B11">
        <v>378</v>
      </c>
      <c r="C11" t="s">
        <v>206</v>
      </c>
      <c r="D11" t="s">
        <v>207</v>
      </c>
      <c r="E11" t="s">
        <v>208</v>
      </c>
      <c r="F11">
        <v>20.2</v>
      </c>
      <c r="G11">
        <v>17.2</v>
      </c>
      <c r="H11">
        <v>244.1</v>
      </c>
    </row>
    <row r="12" spans="1:8">
      <c r="A12">
        <v>10</v>
      </c>
      <c r="B12">
        <v>378</v>
      </c>
      <c r="C12" t="s">
        <v>206</v>
      </c>
      <c r="D12" t="s">
        <v>207</v>
      </c>
      <c r="E12" t="s">
        <v>208</v>
      </c>
      <c r="F12">
        <v>17.2</v>
      </c>
      <c r="G12">
        <v>13.4</v>
      </c>
      <c r="H12">
        <v>127.6</v>
      </c>
    </row>
    <row r="13" spans="1:8">
      <c r="A13">
        <v>11</v>
      </c>
      <c r="B13">
        <v>373</v>
      </c>
      <c r="C13" t="s">
        <v>209</v>
      </c>
      <c r="D13" t="s">
        <v>207</v>
      </c>
      <c r="E13" t="s">
        <v>208</v>
      </c>
      <c r="F13">
        <v>15.6</v>
      </c>
      <c r="G13">
        <v>12.4</v>
      </c>
      <c r="H13">
        <v>85</v>
      </c>
    </row>
    <row r="14" spans="1:8">
      <c r="A14">
        <v>12</v>
      </c>
      <c r="B14">
        <v>373</v>
      </c>
      <c r="C14" t="s">
        <v>209</v>
      </c>
      <c r="D14" t="s">
        <v>207</v>
      </c>
      <c r="E14" t="s">
        <v>208</v>
      </c>
      <c r="F14">
        <v>17.399999999999999</v>
      </c>
      <c r="G14">
        <v>14.5</v>
      </c>
      <c r="H14">
        <v>129.69999999999999</v>
      </c>
    </row>
    <row r="15" spans="1:8">
      <c r="A15">
        <v>13</v>
      </c>
      <c r="B15">
        <v>373</v>
      </c>
      <c r="C15" t="s">
        <v>209</v>
      </c>
      <c r="D15" t="s">
        <v>207</v>
      </c>
      <c r="E15" t="s">
        <v>208</v>
      </c>
      <c r="F15">
        <v>14</v>
      </c>
      <c r="G15">
        <v>11.5</v>
      </c>
      <c r="H15">
        <v>63.4</v>
      </c>
    </row>
    <row r="16" spans="1:8">
      <c r="A16">
        <v>14</v>
      </c>
      <c r="B16">
        <v>373</v>
      </c>
      <c r="C16" t="s">
        <v>209</v>
      </c>
      <c r="D16" t="s">
        <v>207</v>
      </c>
      <c r="E16" t="s">
        <v>208</v>
      </c>
      <c r="F16">
        <v>15.6</v>
      </c>
      <c r="G16">
        <v>12.5</v>
      </c>
      <c r="H16">
        <v>92.2</v>
      </c>
    </row>
    <row r="17" spans="1:8">
      <c r="A17">
        <v>15</v>
      </c>
      <c r="B17">
        <v>373</v>
      </c>
      <c r="C17" t="s">
        <v>209</v>
      </c>
      <c r="D17" t="s">
        <v>207</v>
      </c>
      <c r="E17" t="s">
        <v>208</v>
      </c>
      <c r="F17">
        <v>17.2</v>
      </c>
      <c r="G17">
        <v>14.2</v>
      </c>
      <c r="H17">
        <v>105.2</v>
      </c>
    </row>
    <row r="18" spans="1:8">
      <c r="A18">
        <v>16</v>
      </c>
      <c r="B18">
        <v>373</v>
      </c>
      <c r="C18" t="s">
        <v>209</v>
      </c>
      <c r="D18" t="s">
        <v>207</v>
      </c>
      <c r="E18" t="s">
        <v>208</v>
      </c>
      <c r="F18">
        <v>14.9</v>
      </c>
      <c r="G18">
        <v>11.7</v>
      </c>
      <c r="H18">
        <v>72.2</v>
      </c>
    </row>
    <row r="19" spans="1:8">
      <c r="A19">
        <v>17</v>
      </c>
      <c r="B19">
        <v>373</v>
      </c>
      <c r="C19" t="s">
        <v>209</v>
      </c>
      <c r="D19" t="s">
        <v>207</v>
      </c>
      <c r="E19" t="s">
        <v>208</v>
      </c>
      <c r="F19">
        <v>17.7</v>
      </c>
      <c r="G19">
        <v>14.3</v>
      </c>
      <c r="H19">
        <v>153.80000000000001</v>
      </c>
    </row>
    <row r="20" spans="1:8">
      <c r="A20">
        <v>18</v>
      </c>
      <c r="B20">
        <v>373</v>
      </c>
      <c r="C20" t="s">
        <v>209</v>
      </c>
      <c r="D20" t="s">
        <v>207</v>
      </c>
      <c r="E20" t="s">
        <v>208</v>
      </c>
      <c r="F20">
        <v>14.3</v>
      </c>
      <c r="G20">
        <v>11.3</v>
      </c>
      <c r="H20">
        <v>64.7</v>
      </c>
    </row>
    <row r="21" spans="1:8">
      <c r="A21">
        <v>19</v>
      </c>
      <c r="B21">
        <v>374</v>
      </c>
      <c r="C21" t="s">
        <v>206</v>
      </c>
      <c r="D21" t="s">
        <v>207</v>
      </c>
      <c r="E21" t="s">
        <v>208</v>
      </c>
      <c r="F21">
        <v>20.7</v>
      </c>
      <c r="G21">
        <v>17.2</v>
      </c>
      <c r="H21">
        <v>182</v>
      </c>
    </row>
    <row r="22" spans="1:8">
      <c r="A22">
        <v>20</v>
      </c>
      <c r="B22">
        <v>374</v>
      </c>
      <c r="C22" t="s">
        <v>209</v>
      </c>
      <c r="D22" t="s">
        <v>207</v>
      </c>
      <c r="E22" t="s">
        <v>208</v>
      </c>
      <c r="F22">
        <v>14.1</v>
      </c>
      <c r="G22">
        <v>11.3</v>
      </c>
      <c r="H22">
        <v>56</v>
      </c>
    </row>
    <row r="23" spans="1:8">
      <c r="A23">
        <v>21</v>
      </c>
      <c r="B23">
        <v>373</v>
      </c>
      <c r="C23" t="s">
        <v>206</v>
      </c>
      <c r="D23" t="s">
        <v>210</v>
      </c>
      <c r="E23" t="s">
        <v>211</v>
      </c>
      <c r="F23">
        <v>21.9</v>
      </c>
      <c r="G23">
        <v>18.5</v>
      </c>
      <c r="H23">
        <v>239</v>
      </c>
    </row>
    <row r="24" spans="1:8">
      <c r="A24">
        <v>22</v>
      </c>
      <c r="B24">
        <v>373</v>
      </c>
      <c r="C24" t="s">
        <v>206</v>
      </c>
      <c r="D24" t="s">
        <v>210</v>
      </c>
      <c r="E24" t="s">
        <v>211</v>
      </c>
      <c r="F24">
        <v>18.899999999999999</v>
      </c>
      <c r="G24">
        <v>15.7</v>
      </c>
      <c r="H24">
        <v>140.6</v>
      </c>
    </row>
    <row r="25" spans="1:8">
      <c r="A25">
        <v>23</v>
      </c>
      <c r="B25">
        <v>373</v>
      </c>
      <c r="C25" t="s">
        <v>206</v>
      </c>
      <c r="D25" t="s">
        <v>210</v>
      </c>
      <c r="E25" t="s">
        <v>211</v>
      </c>
      <c r="F25">
        <v>15.6</v>
      </c>
      <c r="G25">
        <v>12.6</v>
      </c>
      <c r="H25">
        <v>83</v>
      </c>
    </row>
    <row r="26" spans="1:8">
      <c r="A26">
        <v>24</v>
      </c>
      <c r="B26">
        <v>373</v>
      </c>
      <c r="C26" t="s">
        <v>206</v>
      </c>
      <c r="D26" t="s">
        <v>210</v>
      </c>
      <c r="E26" t="s">
        <v>211</v>
      </c>
      <c r="F26">
        <v>18.899999999999999</v>
      </c>
      <c r="G26">
        <v>16.100000000000001</v>
      </c>
      <c r="H26">
        <v>140</v>
      </c>
    </row>
    <row r="27" spans="1:8">
      <c r="A27">
        <v>25</v>
      </c>
      <c r="B27">
        <v>377</v>
      </c>
      <c r="C27" t="s">
        <v>206</v>
      </c>
      <c r="D27" t="s">
        <v>207</v>
      </c>
      <c r="E27" t="s">
        <v>212</v>
      </c>
      <c r="F27">
        <v>18.2</v>
      </c>
      <c r="G27">
        <v>14.7</v>
      </c>
      <c r="H27">
        <v>143.9</v>
      </c>
    </row>
    <row r="28" spans="1:8">
      <c r="A28">
        <v>26</v>
      </c>
      <c r="B28">
        <v>373</v>
      </c>
      <c r="C28" t="s">
        <v>206</v>
      </c>
      <c r="D28" t="s">
        <v>207</v>
      </c>
      <c r="E28" t="s">
        <v>212</v>
      </c>
      <c r="F28">
        <v>18.8</v>
      </c>
      <c r="G28">
        <v>15.3</v>
      </c>
      <c r="H28">
        <v>150.1</v>
      </c>
    </row>
    <row r="29" spans="1:8">
      <c r="A29">
        <v>27</v>
      </c>
      <c r="B29">
        <v>373</v>
      </c>
      <c r="C29" t="s">
        <v>206</v>
      </c>
      <c r="D29" t="s">
        <v>207</v>
      </c>
      <c r="E29" t="s">
        <v>212</v>
      </c>
      <c r="F29">
        <v>16.3</v>
      </c>
      <c r="G29">
        <v>13.2</v>
      </c>
      <c r="H29">
        <v>80.099999999999994</v>
      </c>
    </row>
    <row r="30" spans="1:8">
      <c r="A30">
        <v>28</v>
      </c>
      <c r="B30">
        <v>374</v>
      </c>
      <c r="C30" t="s">
        <v>206</v>
      </c>
      <c r="D30" t="s">
        <v>207</v>
      </c>
      <c r="E30" t="s">
        <v>212</v>
      </c>
      <c r="F30">
        <v>16.899999999999999</v>
      </c>
      <c r="G30">
        <v>13.1</v>
      </c>
      <c r="H30">
        <v>94.8</v>
      </c>
    </row>
    <row r="31" spans="1:8">
      <c r="A31">
        <v>29</v>
      </c>
      <c r="B31">
        <v>374</v>
      </c>
      <c r="C31" t="s">
        <v>209</v>
      </c>
      <c r="D31" t="s">
        <v>207</v>
      </c>
      <c r="E31" t="s">
        <v>212</v>
      </c>
      <c r="F31">
        <v>19.3</v>
      </c>
      <c r="G31">
        <v>15.8</v>
      </c>
      <c r="H31">
        <v>133.4</v>
      </c>
    </row>
    <row r="32" spans="1:8">
      <c r="A32">
        <v>30</v>
      </c>
      <c r="B32">
        <v>373</v>
      </c>
      <c r="C32" t="s">
        <v>209</v>
      </c>
      <c r="D32" t="s">
        <v>207</v>
      </c>
      <c r="E32" t="s">
        <v>212</v>
      </c>
      <c r="F32">
        <v>17.7</v>
      </c>
      <c r="G32">
        <v>13.9</v>
      </c>
      <c r="H32">
        <v>116.6</v>
      </c>
    </row>
    <row r="33" spans="6:9">
      <c r="H33">
        <f>SUM(H3:H32)</f>
        <v>4380.0999999999985</v>
      </c>
      <c r="I33" t="s">
        <v>51</v>
      </c>
    </row>
    <row r="34" spans="6:9">
      <c r="F34" s="5">
        <f>AVERAGE(F3:F32)</f>
        <v>18.149999999999999</v>
      </c>
      <c r="G34" s="5"/>
      <c r="H34" s="5">
        <f>AVERAGE(H3:H32)</f>
        <v>146.00333333333327</v>
      </c>
      <c r="I34" t="s">
        <v>101</v>
      </c>
    </row>
    <row r="35" spans="6:9">
      <c r="F35" s="5">
        <f>STDEV(F3:F32)</f>
        <v>2.6936387388015572</v>
      </c>
      <c r="G35" s="5"/>
      <c r="H35" s="5">
        <f>STDEV(H3:H32)</f>
        <v>78.438759258564332</v>
      </c>
      <c r="I35" t="s">
        <v>102</v>
      </c>
    </row>
    <row r="36" spans="6:9">
      <c r="F36" s="5">
        <f>MAX(F3:F32)</f>
        <v>24.6</v>
      </c>
      <c r="G36" s="5"/>
      <c r="H36" s="5">
        <f>MAX(H3:H32)</f>
        <v>404.1</v>
      </c>
      <c r="I36" t="s">
        <v>213</v>
      </c>
    </row>
    <row r="37" spans="6:9">
      <c r="F37" s="5">
        <f>MIN(F3:F32)</f>
        <v>14</v>
      </c>
      <c r="G37" s="5"/>
      <c r="H37" s="5">
        <f>MIN(H3:H32)</f>
        <v>56</v>
      </c>
      <c r="I37" t="s">
        <v>214</v>
      </c>
    </row>
  </sheetData>
  <phoneticPr fontId="4" type="noConversion"/>
  <pageMargins left="0.75" right="0.75" top="1" bottom="1" header="0" footer="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36"/>
  <sheetViews>
    <sheetView workbookViewId="0">
      <selection activeCell="H32" sqref="H32"/>
    </sheetView>
  </sheetViews>
  <sheetFormatPr defaultColWidth="11" defaultRowHeight="12.95"/>
  <cols>
    <col min="1" max="1" width="5.375" customWidth="1"/>
  </cols>
  <sheetData>
    <row r="2" spans="1:8">
      <c r="A2" t="s">
        <v>198</v>
      </c>
      <c r="B2" t="s">
        <v>199</v>
      </c>
      <c r="C2" t="s">
        <v>200</v>
      </c>
      <c r="D2" t="s">
        <v>201</v>
      </c>
      <c r="E2" t="s">
        <v>202</v>
      </c>
      <c r="F2" t="s">
        <v>203</v>
      </c>
      <c r="G2" t="s">
        <v>204</v>
      </c>
      <c r="H2" t="s">
        <v>205</v>
      </c>
    </row>
    <row r="3" spans="1:8">
      <c r="A3">
        <v>1</v>
      </c>
      <c r="B3">
        <v>374</v>
      </c>
      <c r="C3" t="s">
        <v>209</v>
      </c>
      <c r="D3" t="s">
        <v>207</v>
      </c>
      <c r="E3" t="s">
        <v>208</v>
      </c>
      <c r="F3">
        <v>31.6</v>
      </c>
      <c r="G3">
        <v>24.9</v>
      </c>
      <c r="H3">
        <v>250.9</v>
      </c>
    </row>
    <row r="4" spans="1:8">
      <c r="A4">
        <v>2</v>
      </c>
      <c r="B4">
        <v>374</v>
      </c>
      <c r="C4" t="s">
        <v>209</v>
      </c>
      <c r="D4" t="s">
        <v>207</v>
      </c>
      <c r="E4" t="s">
        <v>208</v>
      </c>
      <c r="F4">
        <v>31.2</v>
      </c>
      <c r="G4">
        <v>24.5</v>
      </c>
      <c r="H4">
        <v>252.3</v>
      </c>
    </row>
    <row r="5" spans="1:8">
      <c r="A5">
        <v>3</v>
      </c>
      <c r="B5">
        <v>374</v>
      </c>
      <c r="C5" t="s">
        <v>209</v>
      </c>
      <c r="D5" t="s">
        <v>207</v>
      </c>
      <c r="E5" t="s">
        <v>208</v>
      </c>
      <c r="F5">
        <v>22.3</v>
      </c>
      <c r="G5">
        <v>17.899999999999999</v>
      </c>
      <c r="H5">
        <v>123.5</v>
      </c>
    </row>
    <row r="6" spans="1:8">
      <c r="A6">
        <v>4</v>
      </c>
      <c r="B6">
        <v>374</v>
      </c>
      <c r="C6" t="s">
        <v>209</v>
      </c>
      <c r="D6" t="s">
        <v>207</v>
      </c>
      <c r="E6" t="s">
        <v>208</v>
      </c>
      <c r="F6">
        <v>24.7</v>
      </c>
      <c r="G6">
        <v>19.899999999999999</v>
      </c>
      <c r="H6">
        <v>161.19999999999999</v>
      </c>
    </row>
    <row r="7" spans="1:8">
      <c r="A7">
        <v>5</v>
      </c>
      <c r="B7">
        <v>374</v>
      </c>
      <c r="C7" t="s">
        <v>209</v>
      </c>
      <c r="D7" t="s">
        <v>207</v>
      </c>
      <c r="E7" t="s">
        <v>208</v>
      </c>
      <c r="F7">
        <v>26.6</v>
      </c>
      <c r="G7">
        <v>21</v>
      </c>
      <c r="H7">
        <v>183</v>
      </c>
    </row>
    <row r="8" spans="1:8">
      <c r="A8">
        <v>6</v>
      </c>
      <c r="B8">
        <v>374</v>
      </c>
      <c r="C8" t="s">
        <v>209</v>
      </c>
      <c r="D8" t="s">
        <v>207</v>
      </c>
      <c r="E8" t="s">
        <v>208</v>
      </c>
      <c r="F8">
        <v>29</v>
      </c>
      <c r="G8">
        <v>23.1</v>
      </c>
      <c r="H8">
        <v>244.9</v>
      </c>
    </row>
    <row r="9" spans="1:8">
      <c r="A9">
        <v>7</v>
      </c>
      <c r="B9">
        <v>374</v>
      </c>
      <c r="C9" t="s">
        <v>209</v>
      </c>
      <c r="D9" t="s">
        <v>207</v>
      </c>
      <c r="E9" t="s">
        <v>208</v>
      </c>
      <c r="F9">
        <v>29.1</v>
      </c>
      <c r="G9">
        <v>23.5</v>
      </c>
      <c r="H9">
        <v>241.1</v>
      </c>
    </row>
    <row r="10" spans="1:8">
      <c r="A10">
        <v>8</v>
      </c>
      <c r="B10">
        <v>377</v>
      </c>
      <c r="C10" t="s">
        <v>206</v>
      </c>
      <c r="D10" t="s">
        <v>210</v>
      </c>
      <c r="E10" t="s">
        <v>211</v>
      </c>
      <c r="F10">
        <v>24.2</v>
      </c>
      <c r="G10">
        <v>19.100000000000001</v>
      </c>
      <c r="H10">
        <v>123.4</v>
      </c>
    </row>
    <row r="11" spans="1:8">
      <c r="A11">
        <v>9</v>
      </c>
      <c r="B11">
        <v>374</v>
      </c>
      <c r="C11" t="s">
        <v>206</v>
      </c>
      <c r="D11" t="s">
        <v>210</v>
      </c>
      <c r="E11" t="s">
        <v>211</v>
      </c>
      <c r="F11">
        <v>26.9</v>
      </c>
      <c r="G11">
        <v>22.3</v>
      </c>
      <c r="H11">
        <v>197.7</v>
      </c>
    </row>
    <row r="12" spans="1:8">
      <c r="A12">
        <v>10</v>
      </c>
      <c r="B12">
        <v>374</v>
      </c>
      <c r="C12" t="s">
        <v>206</v>
      </c>
      <c r="D12" t="s">
        <v>210</v>
      </c>
      <c r="E12" t="s">
        <v>211</v>
      </c>
      <c r="F12">
        <v>21.5</v>
      </c>
      <c r="G12">
        <v>17.5</v>
      </c>
      <c r="H12">
        <v>88</v>
      </c>
    </row>
    <row r="13" spans="1:8">
      <c r="A13">
        <v>11</v>
      </c>
      <c r="B13">
        <v>373</v>
      </c>
      <c r="C13" t="s">
        <v>206</v>
      </c>
      <c r="D13" t="s">
        <v>210</v>
      </c>
      <c r="E13" t="s">
        <v>211</v>
      </c>
      <c r="F13">
        <v>27.5</v>
      </c>
      <c r="G13">
        <v>21.5</v>
      </c>
      <c r="H13">
        <v>190.2</v>
      </c>
    </row>
    <row r="14" spans="1:8">
      <c r="A14">
        <v>12</v>
      </c>
      <c r="B14">
        <v>373</v>
      </c>
      <c r="C14" t="s">
        <v>206</v>
      </c>
      <c r="D14" t="s">
        <v>210</v>
      </c>
      <c r="E14" t="s">
        <v>211</v>
      </c>
      <c r="F14">
        <v>21.9</v>
      </c>
      <c r="G14">
        <v>17.5</v>
      </c>
      <c r="H14">
        <v>89</v>
      </c>
    </row>
    <row r="15" spans="1:8">
      <c r="A15">
        <v>13</v>
      </c>
      <c r="B15">
        <v>390</v>
      </c>
      <c r="C15" t="s">
        <v>206</v>
      </c>
      <c r="D15" t="s">
        <v>210</v>
      </c>
      <c r="E15" t="s">
        <v>211</v>
      </c>
      <c r="F15">
        <v>24.5</v>
      </c>
      <c r="G15">
        <v>19.7</v>
      </c>
      <c r="H15">
        <v>134.80000000000001</v>
      </c>
    </row>
    <row r="16" spans="1:8">
      <c r="A16">
        <v>14</v>
      </c>
      <c r="B16">
        <v>390</v>
      </c>
      <c r="C16" t="s">
        <v>206</v>
      </c>
      <c r="D16" t="s">
        <v>210</v>
      </c>
      <c r="E16" t="s">
        <v>211</v>
      </c>
      <c r="F16">
        <v>19.600000000000001</v>
      </c>
      <c r="G16">
        <v>15.6</v>
      </c>
      <c r="H16">
        <v>66.3</v>
      </c>
    </row>
    <row r="17" spans="1:9">
      <c r="A17">
        <v>15</v>
      </c>
      <c r="B17">
        <v>390</v>
      </c>
      <c r="C17" t="s">
        <v>206</v>
      </c>
      <c r="D17" t="s">
        <v>210</v>
      </c>
      <c r="E17" t="s">
        <v>211</v>
      </c>
      <c r="F17">
        <v>19.7</v>
      </c>
      <c r="G17">
        <v>15.3</v>
      </c>
      <c r="H17">
        <v>77.8</v>
      </c>
    </row>
    <row r="18" spans="1:9">
      <c r="A18">
        <v>16</v>
      </c>
      <c r="B18">
        <v>390</v>
      </c>
      <c r="C18" t="s">
        <v>206</v>
      </c>
      <c r="D18" t="s">
        <v>210</v>
      </c>
      <c r="E18" t="s">
        <v>211</v>
      </c>
      <c r="F18">
        <v>24.9</v>
      </c>
      <c r="G18">
        <v>20.5</v>
      </c>
      <c r="H18">
        <v>146.9</v>
      </c>
    </row>
    <row r="19" spans="1:9">
      <c r="A19">
        <v>17</v>
      </c>
      <c r="B19">
        <v>390</v>
      </c>
      <c r="C19" t="s">
        <v>206</v>
      </c>
      <c r="D19" t="s">
        <v>210</v>
      </c>
      <c r="E19" t="s">
        <v>211</v>
      </c>
      <c r="F19">
        <v>19.899999999999999</v>
      </c>
      <c r="G19">
        <v>15.7</v>
      </c>
      <c r="H19">
        <v>67.099999999999994</v>
      </c>
    </row>
    <row r="20" spans="1:9">
      <c r="A20">
        <v>18</v>
      </c>
      <c r="B20">
        <v>390</v>
      </c>
      <c r="C20" t="s">
        <v>206</v>
      </c>
      <c r="D20" t="s">
        <v>210</v>
      </c>
      <c r="E20" t="s">
        <v>211</v>
      </c>
      <c r="F20">
        <v>25.9</v>
      </c>
      <c r="G20">
        <v>20.6</v>
      </c>
      <c r="H20">
        <v>169.9</v>
      </c>
    </row>
    <row r="21" spans="1:9">
      <c r="A21">
        <v>19</v>
      </c>
      <c r="B21">
        <v>390</v>
      </c>
      <c r="C21" t="s">
        <v>206</v>
      </c>
      <c r="D21" t="s">
        <v>210</v>
      </c>
      <c r="E21" t="s">
        <v>211</v>
      </c>
      <c r="F21">
        <v>19.7</v>
      </c>
      <c r="G21">
        <v>15.4</v>
      </c>
      <c r="H21">
        <v>69.599999999999994</v>
      </c>
    </row>
    <row r="22" spans="1:9">
      <c r="A22">
        <v>20</v>
      </c>
      <c r="B22">
        <v>390</v>
      </c>
      <c r="C22" t="s">
        <v>206</v>
      </c>
      <c r="D22" t="s">
        <v>210</v>
      </c>
      <c r="E22" t="s">
        <v>211</v>
      </c>
      <c r="F22">
        <v>22.1</v>
      </c>
      <c r="G22">
        <v>17.600000000000001</v>
      </c>
      <c r="H22">
        <v>94.3</v>
      </c>
    </row>
    <row r="23" spans="1:9">
      <c r="A23">
        <v>21</v>
      </c>
      <c r="B23">
        <v>374</v>
      </c>
      <c r="C23" t="s">
        <v>209</v>
      </c>
      <c r="D23" t="s">
        <v>207</v>
      </c>
      <c r="E23" t="s">
        <v>212</v>
      </c>
      <c r="F23">
        <v>24.5</v>
      </c>
      <c r="G23">
        <v>19.7</v>
      </c>
      <c r="H23">
        <v>117.3</v>
      </c>
    </row>
    <row r="24" spans="1:9">
      <c r="A24">
        <v>22</v>
      </c>
      <c r="B24">
        <v>374</v>
      </c>
      <c r="C24" t="s">
        <v>209</v>
      </c>
      <c r="D24" t="s">
        <v>207</v>
      </c>
      <c r="E24" t="s">
        <v>212</v>
      </c>
      <c r="F24">
        <v>24.8</v>
      </c>
      <c r="G24">
        <v>20.2</v>
      </c>
      <c r="H24">
        <v>123.1</v>
      </c>
    </row>
    <row r="25" spans="1:9">
      <c r="A25">
        <v>23</v>
      </c>
      <c r="B25">
        <v>374</v>
      </c>
      <c r="C25" t="s">
        <v>209</v>
      </c>
      <c r="D25" t="s">
        <v>207</v>
      </c>
      <c r="E25" t="s">
        <v>212</v>
      </c>
      <c r="F25">
        <v>26.9</v>
      </c>
      <c r="G25">
        <v>21.3</v>
      </c>
      <c r="H25">
        <v>156.9</v>
      </c>
    </row>
    <row r="26" spans="1:9">
      <c r="A26">
        <v>24</v>
      </c>
      <c r="B26">
        <v>374</v>
      </c>
      <c r="C26" t="s">
        <v>209</v>
      </c>
      <c r="D26" t="s">
        <v>207</v>
      </c>
      <c r="E26" t="s">
        <v>212</v>
      </c>
      <c r="F26">
        <v>29.8</v>
      </c>
      <c r="G26">
        <v>24.1</v>
      </c>
      <c r="H26">
        <v>220.3</v>
      </c>
    </row>
    <row r="27" spans="1:9">
      <c r="A27">
        <v>25</v>
      </c>
      <c r="B27">
        <v>373</v>
      </c>
      <c r="C27" t="s">
        <v>209</v>
      </c>
      <c r="D27" t="s">
        <v>207</v>
      </c>
      <c r="E27" t="s">
        <v>212</v>
      </c>
      <c r="F27">
        <v>28.5</v>
      </c>
      <c r="G27">
        <v>22</v>
      </c>
      <c r="H27">
        <v>183.7</v>
      </c>
    </row>
    <row r="28" spans="1:9">
      <c r="A28">
        <v>26</v>
      </c>
      <c r="B28">
        <v>373</v>
      </c>
      <c r="C28" t="s">
        <v>209</v>
      </c>
      <c r="D28" t="s">
        <v>207</v>
      </c>
      <c r="E28" t="s">
        <v>212</v>
      </c>
      <c r="F28">
        <v>24.6</v>
      </c>
      <c r="G28">
        <v>19.899999999999999</v>
      </c>
      <c r="H28">
        <v>146.30000000000001</v>
      </c>
    </row>
    <row r="29" spans="1:9">
      <c r="A29">
        <v>27</v>
      </c>
      <c r="B29">
        <v>373</v>
      </c>
      <c r="C29" t="s">
        <v>209</v>
      </c>
      <c r="D29" t="s">
        <v>207</v>
      </c>
      <c r="E29" t="s">
        <v>212</v>
      </c>
      <c r="F29">
        <v>29.4</v>
      </c>
      <c r="G29">
        <v>23.4</v>
      </c>
      <c r="H29">
        <v>194.3</v>
      </c>
    </row>
    <row r="30" spans="1:9">
      <c r="A30">
        <v>28</v>
      </c>
      <c r="B30">
        <v>373</v>
      </c>
      <c r="C30" t="s">
        <v>206</v>
      </c>
      <c r="D30" t="s">
        <v>207</v>
      </c>
      <c r="E30" t="s">
        <v>212</v>
      </c>
      <c r="F30">
        <v>24</v>
      </c>
      <c r="G30">
        <v>19.600000000000001</v>
      </c>
      <c r="H30">
        <v>109.8</v>
      </c>
    </row>
    <row r="31" spans="1:9">
      <c r="A31">
        <v>29</v>
      </c>
      <c r="B31">
        <v>373</v>
      </c>
      <c r="C31" t="s">
        <v>206</v>
      </c>
      <c r="D31" t="s">
        <v>207</v>
      </c>
      <c r="E31" t="s">
        <v>212</v>
      </c>
      <c r="F31">
        <v>22.5</v>
      </c>
      <c r="G31">
        <v>18.600000000000001</v>
      </c>
      <c r="H31">
        <v>94.8</v>
      </c>
    </row>
    <row r="32" spans="1:9">
      <c r="H32">
        <f>SUM(H3:H31)</f>
        <v>4318.4000000000015</v>
      </c>
      <c r="I32" t="s">
        <v>51</v>
      </c>
    </row>
    <row r="33" spans="6:9">
      <c r="F33" s="5">
        <f>AVERAGE(F3:F31)</f>
        <v>25.096551724137925</v>
      </c>
      <c r="G33" s="5"/>
      <c r="H33" s="5">
        <f>AVERAGE(H3:H31)</f>
        <v>148.91034482758624</v>
      </c>
      <c r="I33" t="s">
        <v>101</v>
      </c>
    </row>
    <row r="34" spans="6:9">
      <c r="F34" s="5">
        <f>STDEV(F3:F31)</f>
        <v>3.503211053409359</v>
      </c>
      <c r="G34" s="5"/>
      <c r="H34" s="5">
        <f>STDEV(H3:H31)</f>
        <v>58.508017428795675</v>
      </c>
      <c r="I34" t="s">
        <v>102</v>
      </c>
    </row>
    <row r="35" spans="6:9">
      <c r="F35" s="5">
        <f>MAX(F3:F31)</f>
        <v>31.6</v>
      </c>
      <c r="G35" s="5"/>
      <c r="H35" s="5">
        <f>MAX(H3:H31)</f>
        <v>252.3</v>
      </c>
      <c r="I35" t="s">
        <v>213</v>
      </c>
    </row>
    <row r="36" spans="6:9">
      <c r="F36" s="5">
        <f>MIN(F3:F31)</f>
        <v>19.600000000000001</v>
      </c>
      <c r="G36" s="5"/>
      <c r="H36" s="5">
        <f>MIN(H3:H31)</f>
        <v>66.3</v>
      </c>
      <c r="I36" t="s">
        <v>214</v>
      </c>
    </row>
  </sheetData>
  <phoneticPr fontId="4" type="noConversion"/>
  <pageMargins left="0.75" right="0.75" top="1" bottom="1" header="0" footer="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97"/>
  <sheetViews>
    <sheetView workbookViewId="0">
      <selection activeCell="H95" sqref="H95"/>
    </sheetView>
  </sheetViews>
  <sheetFormatPr defaultColWidth="11" defaultRowHeight="12.95"/>
  <cols>
    <col min="1" max="1" width="5.375" customWidth="1"/>
  </cols>
  <sheetData>
    <row r="2" spans="1:8">
      <c r="A2" t="s">
        <v>198</v>
      </c>
      <c r="B2" t="s">
        <v>199</v>
      </c>
      <c r="C2" t="s">
        <v>200</v>
      </c>
      <c r="D2" t="s">
        <v>201</v>
      </c>
      <c r="E2" t="s">
        <v>202</v>
      </c>
      <c r="F2" t="s">
        <v>203</v>
      </c>
      <c r="G2" t="s">
        <v>204</v>
      </c>
      <c r="H2" t="s">
        <v>205</v>
      </c>
    </row>
    <row r="3" spans="1:8">
      <c r="A3">
        <v>1</v>
      </c>
      <c r="B3">
        <v>377</v>
      </c>
      <c r="C3" t="s">
        <v>206</v>
      </c>
      <c r="D3" t="s">
        <v>207</v>
      </c>
      <c r="E3" t="s">
        <v>208</v>
      </c>
      <c r="F3">
        <v>11</v>
      </c>
      <c r="G3">
        <v>7.5</v>
      </c>
      <c r="H3">
        <v>14.9</v>
      </c>
    </row>
    <row r="4" spans="1:8">
      <c r="A4">
        <v>2</v>
      </c>
      <c r="B4">
        <v>377</v>
      </c>
      <c r="C4" t="s">
        <v>206</v>
      </c>
      <c r="D4" t="s">
        <v>207</v>
      </c>
      <c r="E4" t="s">
        <v>208</v>
      </c>
      <c r="F4">
        <v>9.1999999999999993</v>
      </c>
      <c r="G4">
        <v>6.5</v>
      </c>
      <c r="H4">
        <v>9.1999999999999993</v>
      </c>
    </row>
    <row r="5" spans="1:8">
      <c r="A5">
        <v>3</v>
      </c>
      <c r="B5">
        <v>377</v>
      </c>
      <c r="C5" t="s">
        <v>206</v>
      </c>
      <c r="D5" t="s">
        <v>207</v>
      </c>
      <c r="E5" t="s">
        <v>208</v>
      </c>
      <c r="F5">
        <v>7.2</v>
      </c>
      <c r="G5">
        <v>4.8</v>
      </c>
      <c r="H5">
        <v>3.7</v>
      </c>
    </row>
    <row r="6" spans="1:8">
      <c r="A6">
        <v>4</v>
      </c>
      <c r="B6">
        <v>377</v>
      </c>
      <c r="C6" t="s">
        <v>209</v>
      </c>
      <c r="D6" t="s">
        <v>207</v>
      </c>
      <c r="E6" t="s">
        <v>208</v>
      </c>
      <c r="F6">
        <v>10.5</v>
      </c>
      <c r="G6">
        <v>7.4</v>
      </c>
      <c r="H6">
        <v>17</v>
      </c>
    </row>
    <row r="7" spans="1:8">
      <c r="A7">
        <v>5</v>
      </c>
      <c r="B7">
        <v>377</v>
      </c>
      <c r="C7" t="s">
        <v>209</v>
      </c>
      <c r="D7" t="s">
        <v>207</v>
      </c>
      <c r="E7" t="s">
        <v>208</v>
      </c>
      <c r="F7">
        <v>11.4</v>
      </c>
      <c r="G7">
        <v>8.3000000000000007</v>
      </c>
      <c r="H7">
        <v>21.2</v>
      </c>
    </row>
    <row r="8" spans="1:8">
      <c r="A8">
        <v>6</v>
      </c>
      <c r="B8">
        <v>377</v>
      </c>
      <c r="C8" t="s">
        <v>209</v>
      </c>
      <c r="D8" t="s">
        <v>207</v>
      </c>
      <c r="E8" t="s">
        <v>208</v>
      </c>
      <c r="F8">
        <v>8</v>
      </c>
      <c r="G8">
        <v>5.5</v>
      </c>
      <c r="H8">
        <v>5.9</v>
      </c>
    </row>
    <row r="9" spans="1:8">
      <c r="A9">
        <v>7</v>
      </c>
      <c r="B9">
        <v>377</v>
      </c>
      <c r="C9" t="s">
        <v>209</v>
      </c>
      <c r="D9" t="s">
        <v>207</v>
      </c>
      <c r="E9" t="s">
        <v>208</v>
      </c>
      <c r="F9">
        <v>8.1</v>
      </c>
      <c r="G9">
        <v>5.7</v>
      </c>
      <c r="H9">
        <v>5.3</v>
      </c>
    </row>
    <row r="10" spans="1:8">
      <c r="A10">
        <v>8</v>
      </c>
      <c r="B10">
        <v>377</v>
      </c>
      <c r="C10" t="s">
        <v>209</v>
      </c>
      <c r="D10" t="s">
        <v>207</v>
      </c>
      <c r="E10" t="s">
        <v>208</v>
      </c>
      <c r="F10">
        <v>7.2</v>
      </c>
      <c r="G10">
        <v>4.9000000000000004</v>
      </c>
      <c r="H10">
        <v>3.4</v>
      </c>
    </row>
    <row r="11" spans="1:8">
      <c r="A11">
        <v>9</v>
      </c>
      <c r="B11">
        <v>377</v>
      </c>
      <c r="C11" t="s">
        <v>209</v>
      </c>
      <c r="D11" t="s">
        <v>207</v>
      </c>
      <c r="E11" t="s">
        <v>208</v>
      </c>
      <c r="F11">
        <v>8.6999999999999993</v>
      </c>
      <c r="G11">
        <v>6</v>
      </c>
      <c r="H11">
        <v>6.9</v>
      </c>
    </row>
    <row r="12" spans="1:8">
      <c r="A12">
        <v>10</v>
      </c>
      <c r="B12">
        <v>377</v>
      </c>
      <c r="C12" t="s">
        <v>209</v>
      </c>
      <c r="D12" t="s">
        <v>207</v>
      </c>
      <c r="E12" t="s">
        <v>208</v>
      </c>
      <c r="F12">
        <v>6.7</v>
      </c>
      <c r="G12">
        <v>4.4000000000000004</v>
      </c>
      <c r="H12">
        <v>3.3</v>
      </c>
    </row>
    <row r="13" spans="1:8">
      <c r="A13">
        <v>11</v>
      </c>
      <c r="B13">
        <v>377</v>
      </c>
      <c r="C13" t="s">
        <v>209</v>
      </c>
      <c r="D13" t="s">
        <v>207</v>
      </c>
      <c r="E13" t="s">
        <v>208</v>
      </c>
      <c r="F13">
        <v>7.2</v>
      </c>
      <c r="G13">
        <v>5.0999999999999996</v>
      </c>
      <c r="H13">
        <v>3.6</v>
      </c>
    </row>
    <row r="14" spans="1:8">
      <c r="A14">
        <v>12</v>
      </c>
      <c r="B14">
        <v>377</v>
      </c>
      <c r="C14" t="s">
        <v>209</v>
      </c>
      <c r="D14" t="s">
        <v>207</v>
      </c>
      <c r="E14" t="s">
        <v>208</v>
      </c>
      <c r="F14">
        <v>7.6</v>
      </c>
      <c r="G14">
        <v>5.2</v>
      </c>
      <c r="H14">
        <v>4.3</v>
      </c>
    </row>
    <row r="15" spans="1:8">
      <c r="A15">
        <v>13</v>
      </c>
      <c r="B15">
        <v>377</v>
      </c>
      <c r="C15" t="s">
        <v>209</v>
      </c>
      <c r="D15" t="s">
        <v>207</v>
      </c>
      <c r="E15" t="s">
        <v>208</v>
      </c>
      <c r="F15">
        <v>11.2</v>
      </c>
      <c r="G15">
        <v>7.9</v>
      </c>
      <c r="H15">
        <v>19.2</v>
      </c>
    </row>
    <row r="16" spans="1:8">
      <c r="A16">
        <v>14</v>
      </c>
      <c r="B16">
        <v>377</v>
      </c>
      <c r="C16" t="s">
        <v>209</v>
      </c>
      <c r="D16" t="s">
        <v>207</v>
      </c>
      <c r="E16" t="s">
        <v>208</v>
      </c>
      <c r="F16">
        <v>10.5</v>
      </c>
      <c r="G16">
        <v>7.4</v>
      </c>
      <c r="H16">
        <v>15.9</v>
      </c>
    </row>
    <row r="17" spans="1:8">
      <c r="A17">
        <v>15</v>
      </c>
      <c r="B17">
        <v>377</v>
      </c>
      <c r="C17" t="s">
        <v>209</v>
      </c>
      <c r="D17" t="s">
        <v>207</v>
      </c>
      <c r="E17" t="s">
        <v>208</v>
      </c>
      <c r="F17">
        <v>11.4</v>
      </c>
      <c r="G17">
        <v>8</v>
      </c>
      <c r="H17">
        <v>19.899999999999999</v>
      </c>
    </row>
    <row r="18" spans="1:8">
      <c r="A18">
        <v>16</v>
      </c>
      <c r="B18">
        <v>377</v>
      </c>
      <c r="C18" t="s">
        <v>209</v>
      </c>
      <c r="D18" t="s">
        <v>207</v>
      </c>
      <c r="E18" t="s">
        <v>208</v>
      </c>
      <c r="F18">
        <v>11</v>
      </c>
      <c r="G18">
        <v>7.8</v>
      </c>
      <c r="H18">
        <v>16.399999999999999</v>
      </c>
    </row>
    <row r="19" spans="1:8">
      <c r="A19">
        <v>17</v>
      </c>
      <c r="B19">
        <v>377</v>
      </c>
      <c r="C19" t="s">
        <v>209</v>
      </c>
      <c r="D19" t="s">
        <v>207</v>
      </c>
      <c r="E19" t="s">
        <v>208</v>
      </c>
      <c r="F19">
        <v>9.6999999999999993</v>
      </c>
      <c r="G19">
        <v>6.7</v>
      </c>
      <c r="H19">
        <v>8</v>
      </c>
    </row>
    <row r="20" spans="1:8">
      <c r="A20">
        <v>18</v>
      </c>
      <c r="B20">
        <v>377</v>
      </c>
      <c r="C20" t="s">
        <v>209</v>
      </c>
      <c r="D20" t="s">
        <v>207</v>
      </c>
      <c r="E20" t="s">
        <v>208</v>
      </c>
      <c r="F20">
        <v>10.5</v>
      </c>
      <c r="G20">
        <v>7.2</v>
      </c>
      <c r="H20">
        <v>13.1</v>
      </c>
    </row>
    <row r="21" spans="1:8">
      <c r="A21">
        <v>19</v>
      </c>
      <c r="B21">
        <v>377</v>
      </c>
      <c r="C21" t="s">
        <v>209</v>
      </c>
      <c r="D21" t="s">
        <v>207</v>
      </c>
      <c r="E21" t="s">
        <v>208</v>
      </c>
      <c r="F21">
        <v>8.6999999999999993</v>
      </c>
      <c r="G21">
        <v>6.1</v>
      </c>
      <c r="H21">
        <v>8.1999999999999993</v>
      </c>
    </row>
    <row r="22" spans="1:8">
      <c r="A22">
        <v>20</v>
      </c>
      <c r="B22">
        <v>377</v>
      </c>
      <c r="C22" t="s">
        <v>209</v>
      </c>
      <c r="D22" t="s">
        <v>207</v>
      </c>
      <c r="E22" t="s">
        <v>208</v>
      </c>
      <c r="F22">
        <v>7.5</v>
      </c>
      <c r="G22">
        <v>5.2</v>
      </c>
      <c r="H22">
        <v>5.0999999999999996</v>
      </c>
    </row>
    <row r="23" spans="1:8">
      <c r="A23">
        <v>21</v>
      </c>
      <c r="B23">
        <v>377</v>
      </c>
      <c r="C23" t="s">
        <v>209</v>
      </c>
      <c r="D23" t="s">
        <v>207</v>
      </c>
      <c r="E23" t="s">
        <v>208</v>
      </c>
      <c r="F23">
        <v>7.5</v>
      </c>
      <c r="G23">
        <v>5.2</v>
      </c>
      <c r="H23">
        <v>4.7</v>
      </c>
    </row>
    <row r="24" spans="1:8">
      <c r="A24">
        <v>22</v>
      </c>
      <c r="B24">
        <v>377</v>
      </c>
      <c r="C24" t="s">
        <v>209</v>
      </c>
      <c r="D24" t="s">
        <v>207</v>
      </c>
      <c r="E24" t="s">
        <v>208</v>
      </c>
      <c r="F24">
        <v>6.7</v>
      </c>
      <c r="G24">
        <v>4.3</v>
      </c>
      <c r="H24">
        <v>2.9</v>
      </c>
    </row>
    <row r="25" spans="1:8">
      <c r="A25">
        <v>23</v>
      </c>
      <c r="B25">
        <v>377</v>
      </c>
      <c r="C25" t="s">
        <v>209</v>
      </c>
      <c r="D25" t="s">
        <v>207</v>
      </c>
      <c r="E25" t="s">
        <v>208</v>
      </c>
      <c r="F25">
        <v>7</v>
      </c>
      <c r="G25">
        <v>4.8</v>
      </c>
      <c r="H25">
        <v>3.1</v>
      </c>
    </row>
    <row r="26" spans="1:8">
      <c r="A26">
        <v>24</v>
      </c>
      <c r="B26">
        <v>377</v>
      </c>
      <c r="C26" t="s">
        <v>209</v>
      </c>
      <c r="D26" t="s">
        <v>207</v>
      </c>
      <c r="E26" t="s">
        <v>208</v>
      </c>
      <c r="F26">
        <v>6.5</v>
      </c>
      <c r="G26">
        <v>4.5999999999999996</v>
      </c>
      <c r="H26">
        <v>2.4</v>
      </c>
    </row>
    <row r="27" spans="1:8">
      <c r="A27">
        <v>25</v>
      </c>
      <c r="B27">
        <v>377</v>
      </c>
      <c r="C27" t="s">
        <v>209</v>
      </c>
      <c r="D27" t="s">
        <v>207</v>
      </c>
      <c r="E27" t="s">
        <v>208</v>
      </c>
      <c r="F27">
        <v>7.6</v>
      </c>
      <c r="G27">
        <v>5.2</v>
      </c>
      <c r="H27">
        <v>4.5999999999999996</v>
      </c>
    </row>
    <row r="28" spans="1:8">
      <c r="A28">
        <v>26</v>
      </c>
      <c r="B28">
        <v>377</v>
      </c>
      <c r="C28" t="s">
        <v>209</v>
      </c>
      <c r="D28" t="s">
        <v>207</v>
      </c>
      <c r="E28" t="s">
        <v>208</v>
      </c>
      <c r="F28">
        <v>7.2</v>
      </c>
      <c r="G28">
        <v>5</v>
      </c>
      <c r="H28">
        <v>3.8</v>
      </c>
    </row>
    <row r="29" spans="1:8">
      <c r="A29">
        <v>27</v>
      </c>
      <c r="B29">
        <v>377</v>
      </c>
      <c r="C29" t="s">
        <v>209</v>
      </c>
      <c r="D29" t="s">
        <v>207</v>
      </c>
      <c r="E29" t="s">
        <v>208</v>
      </c>
      <c r="F29">
        <v>7.8</v>
      </c>
      <c r="G29">
        <v>5.5</v>
      </c>
      <c r="H29">
        <v>5.5</v>
      </c>
    </row>
    <row r="30" spans="1:8">
      <c r="A30">
        <v>28</v>
      </c>
      <c r="B30">
        <v>377</v>
      </c>
      <c r="C30" t="s">
        <v>209</v>
      </c>
      <c r="D30" t="s">
        <v>207</v>
      </c>
      <c r="E30" t="s">
        <v>208</v>
      </c>
      <c r="F30">
        <v>7.9</v>
      </c>
      <c r="G30">
        <v>5.6</v>
      </c>
      <c r="H30">
        <v>4.7</v>
      </c>
    </row>
    <row r="31" spans="1:8">
      <c r="A31">
        <v>29</v>
      </c>
      <c r="B31">
        <v>377</v>
      </c>
      <c r="C31" t="s">
        <v>209</v>
      </c>
      <c r="D31" t="s">
        <v>207</v>
      </c>
      <c r="E31" t="s">
        <v>208</v>
      </c>
      <c r="F31">
        <v>8.3000000000000007</v>
      </c>
      <c r="G31">
        <v>5.7</v>
      </c>
      <c r="H31">
        <v>6.4</v>
      </c>
    </row>
    <row r="32" spans="1:8">
      <c r="A32">
        <v>30</v>
      </c>
      <c r="B32">
        <v>377</v>
      </c>
      <c r="C32" t="s">
        <v>209</v>
      </c>
      <c r="D32" t="s">
        <v>207</v>
      </c>
      <c r="E32" t="s">
        <v>208</v>
      </c>
      <c r="F32">
        <v>8</v>
      </c>
      <c r="G32">
        <v>5.5</v>
      </c>
      <c r="H32">
        <v>5.6</v>
      </c>
    </row>
    <row r="33" spans="1:8">
      <c r="A33">
        <v>31</v>
      </c>
      <c r="B33">
        <v>377</v>
      </c>
      <c r="C33" t="s">
        <v>209</v>
      </c>
      <c r="D33" t="s">
        <v>207</v>
      </c>
      <c r="E33" t="s">
        <v>208</v>
      </c>
      <c r="F33">
        <v>9.6</v>
      </c>
      <c r="G33">
        <v>6.6</v>
      </c>
      <c r="H33">
        <v>10</v>
      </c>
    </row>
    <row r="34" spans="1:8">
      <c r="A34">
        <v>32</v>
      </c>
      <c r="B34">
        <v>377</v>
      </c>
      <c r="C34" t="s">
        <v>209</v>
      </c>
      <c r="D34" t="s">
        <v>207</v>
      </c>
      <c r="E34" t="s">
        <v>208</v>
      </c>
      <c r="F34">
        <v>11.5</v>
      </c>
      <c r="G34">
        <v>8.3000000000000007</v>
      </c>
      <c r="H34">
        <v>21.4</v>
      </c>
    </row>
    <row r="35" spans="1:8">
      <c r="A35">
        <v>33</v>
      </c>
      <c r="B35">
        <v>377</v>
      </c>
      <c r="C35" t="s">
        <v>209</v>
      </c>
      <c r="D35" t="s">
        <v>207</v>
      </c>
      <c r="E35" t="s">
        <v>208</v>
      </c>
      <c r="F35">
        <v>10.199999999999999</v>
      </c>
      <c r="G35">
        <v>7.3</v>
      </c>
      <c r="H35">
        <v>12.2</v>
      </c>
    </row>
    <row r="36" spans="1:8">
      <c r="A36">
        <v>34</v>
      </c>
      <c r="B36">
        <v>377</v>
      </c>
      <c r="C36" t="s">
        <v>209</v>
      </c>
      <c r="D36" t="s">
        <v>207</v>
      </c>
      <c r="E36" t="s">
        <v>208</v>
      </c>
      <c r="F36">
        <v>8.1999999999999993</v>
      </c>
      <c r="G36">
        <v>5.7</v>
      </c>
      <c r="H36">
        <v>6.3</v>
      </c>
    </row>
    <row r="37" spans="1:8">
      <c r="A37">
        <v>35</v>
      </c>
      <c r="B37">
        <v>377</v>
      </c>
      <c r="C37" t="s">
        <v>209</v>
      </c>
      <c r="D37" t="s">
        <v>207</v>
      </c>
      <c r="E37" t="s">
        <v>208</v>
      </c>
      <c r="F37" t="s">
        <v>98</v>
      </c>
      <c r="G37" t="s">
        <v>98</v>
      </c>
      <c r="H37" t="s">
        <v>98</v>
      </c>
    </row>
    <row r="38" spans="1:8">
      <c r="A38">
        <v>36</v>
      </c>
      <c r="B38">
        <v>378</v>
      </c>
      <c r="C38" t="s">
        <v>206</v>
      </c>
      <c r="D38" t="s">
        <v>207</v>
      </c>
      <c r="E38" t="s">
        <v>208</v>
      </c>
      <c r="F38">
        <v>7.8</v>
      </c>
      <c r="G38">
        <v>6.1</v>
      </c>
      <c r="H38">
        <v>8.4</v>
      </c>
    </row>
    <row r="39" spans="1:8">
      <c r="A39">
        <v>37</v>
      </c>
      <c r="B39">
        <v>378</v>
      </c>
      <c r="C39" t="s">
        <v>206</v>
      </c>
      <c r="D39" t="s">
        <v>207</v>
      </c>
      <c r="E39" t="s">
        <v>208</v>
      </c>
      <c r="F39">
        <v>7.6</v>
      </c>
      <c r="G39">
        <v>5.3</v>
      </c>
      <c r="H39">
        <v>5.6</v>
      </c>
    </row>
    <row r="40" spans="1:8">
      <c r="A40">
        <v>38</v>
      </c>
      <c r="B40">
        <v>378</v>
      </c>
      <c r="C40" t="s">
        <v>206</v>
      </c>
      <c r="D40" t="s">
        <v>207</v>
      </c>
      <c r="E40" t="s">
        <v>208</v>
      </c>
      <c r="F40">
        <v>9.9</v>
      </c>
      <c r="G40">
        <v>7.8</v>
      </c>
      <c r="H40">
        <v>11.8</v>
      </c>
    </row>
    <row r="41" spans="1:8">
      <c r="A41">
        <v>39</v>
      </c>
      <c r="B41">
        <v>378</v>
      </c>
      <c r="C41" t="s">
        <v>206</v>
      </c>
      <c r="D41" t="s">
        <v>207</v>
      </c>
      <c r="E41" t="s">
        <v>208</v>
      </c>
      <c r="F41">
        <v>8.5</v>
      </c>
      <c r="G41">
        <v>6</v>
      </c>
      <c r="H41">
        <v>7.9</v>
      </c>
    </row>
    <row r="42" spans="1:8">
      <c r="A42">
        <v>40</v>
      </c>
      <c r="B42">
        <v>378</v>
      </c>
      <c r="C42" t="s">
        <v>206</v>
      </c>
      <c r="D42" t="s">
        <v>207</v>
      </c>
      <c r="E42" t="s">
        <v>208</v>
      </c>
      <c r="F42">
        <v>9.3000000000000007</v>
      </c>
      <c r="G42">
        <v>6.6</v>
      </c>
      <c r="H42">
        <v>9</v>
      </c>
    </row>
    <row r="43" spans="1:8">
      <c r="A43">
        <v>41</v>
      </c>
      <c r="B43">
        <v>378</v>
      </c>
      <c r="C43" t="s">
        <v>206</v>
      </c>
      <c r="D43" t="s">
        <v>207</v>
      </c>
      <c r="E43" t="s">
        <v>208</v>
      </c>
      <c r="F43">
        <v>9.9</v>
      </c>
      <c r="G43">
        <v>6.7</v>
      </c>
      <c r="H43">
        <v>11</v>
      </c>
    </row>
    <row r="44" spans="1:8">
      <c r="A44">
        <v>42</v>
      </c>
      <c r="B44">
        <v>378</v>
      </c>
      <c r="C44" t="s">
        <v>206</v>
      </c>
      <c r="D44" t="s">
        <v>207</v>
      </c>
      <c r="E44" t="s">
        <v>208</v>
      </c>
      <c r="F44">
        <v>8.3000000000000007</v>
      </c>
      <c r="G44">
        <v>5.9</v>
      </c>
      <c r="H44">
        <v>7</v>
      </c>
    </row>
    <row r="45" spans="1:8">
      <c r="A45">
        <v>43</v>
      </c>
      <c r="B45">
        <v>378</v>
      </c>
      <c r="C45" t="s">
        <v>206</v>
      </c>
      <c r="D45" t="s">
        <v>207</v>
      </c>
      <c r="E45" t="s">
        <v>208</v>
      </c>
      <c r="F45">
        <v>8.9</v>
      </c>
      <c r="G45">
        <v>6.2</v>
      </c>
      <c r="H45">
        <v>8</v>
      </c>
    </row>
    <row r="46" spans="1:8">
      <c r="A46">
        <v>44</v>
      </c>
      <c r="B46">
        <v>378</v>
      </c>
      <c r="C46" t="s">
        <v>206</v>
      </c>
      <c r="D46" t="s">
        <v>207</v>
      </c>
      <c r="E46" t="s">
        <v>208</v>
      </c>
      <c r="F46">
        <v>8</v>
      </c>
      <c r="G46">
        <v>5.5</v>
      </c>
      <c r="H46">
        <v>6.8</v>
      </c>
    </row>
    <row r="47" spans="1:8">
      <c r="A47">
        <v>45</v>
      </c>
      <c r="B47">
        <v>378</v>
      </c>
      <c r="C47" t="s">
        <v>206</v>
      </c>
      <c r="D47" t="s">
        <v>207</v>
      </c>
      <c r="E47" t="s">
        <v>208</v>
      </c>
      <c r="F47">
        <v>8.8000000000000007</v>
      </c>
      <c r="G47">
        <v>6.3</v>
      </c>
      <c r="H47">
        <v>6.8</v>
      </c>
    </row>
    <row r="48" spans="1:8">
      <c r="A48">
        <v>46</v>
      </c>
      <c r="B48">
        <v>378</v>
      </c>
      <c r="C48" t="s">
        <v>206</v>
      </c>
      <c r="D48" t="s">
        <v>207</v>
      </c>
      <c r="E48" t="s">
        <v>208</v>
      </c>
      <c r="F48">
        <v>7.1</v>
      </c>
      <c r="G48">
        <v>5.0999999999999996</v>
      </c>
      <c r="H48">
        <v>3.8</v>
      </c>
    </row>
    <row r="49" spans="1:8">
      <c r="A49">
        <v>47</v>
      </c>
      <c r="B49">
        <v>378</v>
      </c>
      <c r="C49" t="s">
        <v>206</v>
      </c>
      <c r="D49" t="s">
        <v>207</v>
      </c>
      <c r="E49" t="s">
        <v>208</v>
      </c>
      <c r="F49">
        <v>6.5</v>
      </c>
      <c r="G49">
        <v>4.5</v>
      </c>
      <c r="H49">
        <v>2.2999999999999998</v>
      </c>
    </row>
    <row r="50" spans="1:8">
      <c r="A50">
        <v>48</v>
      </c>
      <c r="B50">
        <v>378</v>
      </c>
      <c r="C50" t="s">
        <v>206</v>
      </c>
      <c r="D50" t="s">
        <v>207</v>
      </c>
      <c r="E50" t="s">
        <v>208</v>
      </c>
      <c r="F50">
        <v>8.3000000000000007</v>
      </c>
      <c r="G50">
        <v>5.8</v>
      </c>
      <c r="H50">
        <v>7.4</v>
      </c>
    </row>
    <row r="51" spans="1:8">
      <c r="A51">
        <v>49</v>
      </c>
      <c r="B51">
        <v>378</v>
      </c>
      <c r="C51" t="s">
        <v>206</v>
      </c>
      <c r="D51" t="s">
        <v>207</v>
      </c>
      <c r="E51" t="s">
        <v>208</v>
      </c>
      <c r="F51">
        <v>7.5</v>
      </c>
      <c r="G51">
        <v>5.5</v>
      </c>
      <c r="H51">
        <v>3.8</v>
      </c>
    </row>
    <row r="52" spans="1:8">
      <c r="A52">
        <v>50</v>
      </c>
      <c r="B52">
        <v>378</v>
      </c>
      <c r="C52" t="s">
        <v>206</v>
      </c>
      <c r="D52" t="s">
        <v>207</v>
      </c>
      <c r="E52" t="s">
        <v>208</v>
      </c>
      <c r="F52">
        <v>8.5</v>
      </c>
      <c r="G52">
        <v>5.9</v>
      </c>
      <c r="H52">
        <v>7.4</v>
      </c>
    </row>
    <row r="53" spans="1:8">
      <c r="A53">
        <v>51</v>
      </c>
      <c r="B53">
        <v>378</v>
      </c>
      <c r="C53" t="s">
        <v>206</v>
      </c>
      <c r="D53" t="s">
        <v>207</v>
      </c>
      <c r="E53" t="s">
        <v>208</v>
      </c>
      <c r="F53">
        <v>7.5</v>
      </c>
      <c r="G53">
        <v>5.5</v>
      </c>
      <c r="H53">
        <v>5</v>
      </c>
    </row>
    <row r="54" spans="1:8">
      <c r="A54">
        <v>52</v>
      </c>
      <c r="B54">
        <v>378</v>
      </c>
      <c r="C54" t="s">
        <v>206</v>
      </c>
      <c r="D54" t="s">
        <v>207</v>
      </c>
      <c r="E54" t="s">
        <v>208</v>
      </c>
      <c r="F54">
        <v>12</v>
      </c>
      <c r="G54">
        <v>8.8000000000000007</v>
      </c>
      <c r="H54">
        <v>17.7</v>
      </c>
    </row>
    <row r="55" spans="1:8">
      <c r="A55">
        <v>53</v>
      </c>
      <c r="B55">
        <v>378</v>
      </c>
      <c r="C55" t="s">
        <v>206</v>
      </c>
      <c r="D55" t="s">
        <v>207</v>
      </c>
      <c r="E55" t="s">
        <v>208</v>
      </c>
      <c r="F55">
        <v>10.4</v>
      </c>
      <c r="G55">
        <v>7.2</v>
      </c>
      <c r="H55">
        <v>11.4</v>
      </c>
    </row>
    <row r="56" spans="1:8">
      <c r="A56">
        <v>54</v>
      </c>
      <c r="B56">
        <v>378</v>
      </c>
      <c r="C56" t="s">
        <v>206</v>
      </c>
      <c r="D56" t="s">
        <v>207</v>
      </c>
      <c r="E56" t="s">
        <v>208</v>
      </c>
      <c r="F56">
        <v>8.5</v>
      </c>
      <c r="G56">
        <v>6.1</v>
      </c>
      <c r="H56">
        <v>6.4</v>
      </c>
    </row>
    <row r="57" spans="1:8">
      <c r="A57">
        <v>55</v>
      </c>
      <c r="B57">
        <v>378</v>
      </c>
      <c r="C57" t="s">
        <v>206</v>
      </c>
      <c r="D57" t="s">
        <v>207</v>
      </c>
      <c r="E57" t="s">
        <v>208</v>
      </c>
      <c r="F57">
        <v>8.1</v>
      </c>
      <c r="G57">
        <v>5.6</v>
      </c>
      <c r="H57">
        <v>5.5</v>
      </c>
    </row>
    <row r="58" spans="1:8">
      <c r="A58">
        <v>56</v>
      </c>
      <c r="B58">
        <v>378</v>
      </c>
      <c r="C58" t="s">
        <v>206</v>
      </c>
      <c r="D58" t="s">
        <v>207</v>
      </c>
      <c r="E58" t="s">
        <v>208</v>
      </c>
      <c r="F58">
        <v>7</v>
      </c>
      <c r="G58">
        <v>4.7</v>
      </c>
      <c r="H58">
        <v>4</v>
      </c>
    </row>
    <row r="59" spans="1:8">
      <c r="A59">
        <v>57</v>
      </c>
      <c r="B59">
        <v>378</v>
      </c>
      <c r="C59" t="s">
        <v>206</v>
      </c>
      <c r="D59" t="s">
        <v>207</v>
      </c>
      <c r="E59" t="s">
        <v>208</v>
      </c>
      <c r="F59">
        <v>7.5</v>
      </c>
      <c r="G59">
        <v>5.2</v>
      </c>
      <c r="H59">
        <v>4.5999999999999996</v>
      </c>
    </row>
    <row r="60" spans="1:8">
      <c r="A60">
        <v>58</v>
      </c>
      <c r="B60">
        <v>378</v>
      </c>
      <c r="C60" t="s">
        <v>206</v>
      </c>
      <c r="D60" t="s">
        <v>207</v>
      </c>
      <c r="E60" t="s">
        <v>208</v>
      </c>
      <c r="F60">
        <v>8</v>
      </c>
      <c r="G60">
        <v>5.6</v>
      </c>
      <c r="H60">
        <v>6</v>
      </c>
    </row>
    <row r="61" spans="1:8">
      <c r="A61">
        <v>59</v>
      </c>
      <c r="B61">
        <v>378</v>
      </c>
      <c r="C61" t="s">
        <v>206</v>
      </c>
      <c r="D61" t="s">
        <v>207</v>
      </c>
      <c r="E61" t="s">
        <v>208</v>
      </c>
      <c r="F61">
        <v>6.3</v>
      </c>
      <c r="G61">
        <v>4.3</v>
      </c>
      <c r="H61">
        <v>2.8</v>
      </c>
    </row>
    <row r="62" spans="1:8">
      <c r="A62">
        <v>60</v>
      </c>
      <c r="B62">
        <v>378</v>
      </c>
      <c r="C62" t="s">
        <v>206</v>
      </c>
      <c r="D62" t="s">
        <v>207</v>
      </c>
      <c r="E62" t="s">
        <v>208</v>
      </c>
      <c r="F62">
        <v>8.4</v>
      </c>
      <c r="G62">
        <v>6</v>
      </c>
      <c r="H62">
        <v>5.6</v>
      </c>
    </row>
    <row r="63" spans="1:8">
      <c r="A63">
        <v>61</v>
      </c>
      <c r="B63">
        <v>378</v>
      </c>
      <c r="C63" t="s">
        <v>206</v>
      </c>
      <c r="D63" t="s">
        <v>207</v>
      </c>
      <c r="E63" t="s">
        <v>208</v>
      </c>
      <c r="F63">
        <v>6</v>
      </c>
      <c r="G63">
        <v>4.4000000000000004</v>
      </c>
      <c r="H63">
        <v>2.6</v>
      </c>
    </row>
    <row r="64" spans="1:8">
      <c r="A64">
        <v>62</v>
      </c>
      <c r="B64">
        <v>378</v>
      </c>
      <c r="C64" t="s">
        <v>206</v>
      </c>
      <c r="D64" t="s">
        <v>207</v>
      </c>
      <c r="E64" t="s">
        <v>208</v>
      </c>
      <c r="F64">
        <v>6.3</v>
      </c>
      <c r="G64">
        <v>4.2</v>
      </c>
      <c r="H64">
        <v>2.6</v>
      </c>
    </row>
    <row r="65" spans="1:8">
      <c r="A65">
        <v>63</v>
      </c>
      <c r="B65">
        <v>378</v>
      </c>
      <c r="C65" t="s">
        <v>206</v>
      </c>
      <c r="D65" t="s">
        <v>207</v>
      </c>
      <c r="E65" t="s">
        <v>208</v>
      </c>
      <c r="F65">
        <v>6.1</v>
      </c>
      <c r="G65">
        <v>4.3</v>
      </c>
      <c r="H65">
        <v>2.4</v>
      </c>
    </row>
    <row r="66" spans="1:8">
      <c r="A66">
        <v>64</v>
      </c>
      <c r="B66">
        <v>378</v>
      </c>
      <c r="C66" t="s">
        <v>206</v>
      </c>
      <c r="D66" t="s">
        <v>207</v>
      </c>
      <c r="E66" t="s">
        <v>208</v>
      </c>
      <c r="F66">
        <v>6.2</v>
      </c>
      <c r="G66">
        <v>4.3</v>
      </c>
      <c r="H66">
        <v>2.5</v>
      </c>
    </row>
    <row r="67" spans="1:8">
      <c r="A67">
        <v>65</v>
      </c>
      <c r="B67">
        <v>378</v>
      </c>
      <c r="C67" t="s">
        <v>206</v>
      </c>
      <c r="D67" t="s">
        <v>207</v>
      </c>
      <c r="E67" t="s">
        <v>208</v>
      </c>
      <c r="F67">
        <v>5.7</v>
      </c>
      <c r="G67">
        <v>3.9</v>
      </c>
      <c r="H67">
        <v>1.8</v>
      </c>
    </row>
    <row r="68" spans="1:8">
      <c r="A68">
        <v>66</v>
      </c>
      <c r="B68">
        <v>378</v>
      </c>
      <c r="C68" t="s">
        <v>206</v>
      </c>
      <c r="D68" t="s">
        <v>207</v>
      </c>
      <c r="E68" t="s">
        <v>208</v>
      </c>
      <c r="F68">
        <v>7</v>
      </c>
      <c r="G68">
        <v>5</v>
      </c>
      <c r="H68">
        <v>3.4</v>
      </c>
    </row>
    <row r="69" spans="1:8">
      <c r="A69">
        <v>67</v>
      </c>
      <c r="B69">
        <v>378</v>
      </c>
      <c r="C69" t="s">
        <v>206</v>
      </c>
      <c r="D69" t="s">
        <v>207</v>
      </c>
      <c r="E69" t="s">
        <v>208</v>
      </c>
      <c r="F69">
        <v>7.2</v>
      </c>
      <c r="G69">
        <v>5.3</v>
      </c>
      <c r="H69">
        <v>4.4000000000000004</v>
      </c>
    </row>
    <row r="70" spans="1:8">
      <c r="A70">
        <v>68</v>
      </c>
      <c r="B70">
        <v>378</v>
      </c>
      <c r="C70" t="s">
        <v>206</v>
      </c>
      <c r="D70" t="s">
        <v>207</v>
      </c>
      <c r="E70" t="s">
        <v>208</v>
      </c>
      <c r="F70">
        <v>6.6</v>
      </c>
      <c r="G70">
        <v>4.5999999999999996</v>
      </c>
      <c r="H70">
        <v>2.7</v>
      </c>
    </row>
    <row r="71" spans="1:8">
      <c r="A71">
        <v>69</v>
      </c>
      <c r="B71">
        <v>378</v>
      </c>
      <c r="C71" t="s">
        <v>206</v>
      </c>
      <c r="D71" t="s">
        <v>207</v>
      </c>
      <c r="E71" t="s">
        <v>208</v>
      </c>
      <c r="F71">
        <v>7.8</v>
      </c>
      <c r="G71">
        <v>5.5</v>
      </c>
      <c r="H71">
        <v>5</v>
      </c>
    </row>
    <row r="72" spans="1:8">
      <c r="A72">
        <v>70</v>
      </c>
      <c r="B72">
        <v>378</v>
      </c>
      <c r="C72" t="s">
        <v>209</v>
      </c>
      <c r="D72" t="s">
        <v>207</v>
      </c>
      <c r="E72" t="s">
        <v>208</v>
      </c>
      <c r="F72">
        <v>6.7</v>
      </c>
      <c r="G72">
        <v>4.5999999999999996</v>
      </c>
      <c r="H72">
        <v>2.5</v>
      </c>
    </row>
    <row r="73" spans="1:8">
      <c r="A73">
        <v>71</v>
      </c>
      <c r="B73">
        <v>374</v>
      </c>
      <c r="C73" t="s">
        <v>209</v>
      </c>
      <c r="D73" t="s">
        <v>207</v>
      </c>
      <c r="E73" t="s">
        <v>208</v>
      </c>
      <c r="F73">
        <v>10.1</v>
      </c>
      <c r="G73">
        <v>7.2</v>
      </c>
      <c r="H73">
        <v>10.1</v>
      </c>
    </row>
    <row r="74" spans="1:8">
      <c r="A74">
        <v>72</v>
      </c>
      <c r="B74">
        <v>373</v>
      </c>
      <c r="C74" t="s">
        <v>209</v>
      </c>
      <c r="D74" t="s">
        <v>207</v>
      </c>
      <c r="E74" t="s">
        <v>208</v>
      </c>
      <c r="F74">
        <v>7.9</v>
      </c>
      <c r="G74">
        <v>5.6</v>
      </c>
      <c r="H74">
        <v>4.9000000000000004</v>
      </c>
    </row>
    <row r="75" spans="1:8">
      <c r="A75">
        <v>73</v>
      </c>
      <c r="B75">
        <v>377</v>
      </c>
      <c r="C75" t="s">
        <v>206</v>
      </c>
      <c r="D75" t="s">
        <v>210</v>
      </c>
      <c r="E75" t="s">
        <v>211</v>
      </c>
      <c r="F75">
        <v>11.8</v>
      </c>
      <c r="G75">
        <v>8.4</v>
      </c>
      <c r="H75">
        <v>24.8</v>
      </c>
    </row>
    <row r="76" spans="1:8">
      <c r="A76">
        <v>74</v>
      </c>
      <c r="B76">
        <v>377</v>
      </c>
      <c r="C76" t="s">
        <v>206</v>
      </c>
      <c r="D76" t="s">
        <v>210</v>
      </c>
      <c r="E76" t="s">
        <v>211</v>
      </c>
      <c r="F76">
        <v>11.1</v>
      </c>
      <c r="G76">
        <v>8.3000000000000007</v>
      </c>
      <c r="H76">
        <v>18.3</v>
      </c>
    </row>
    <row r="77" spans="1:8">
      <c r="A77">
        <v>75</v>
      </c>
      <c r="B77">
        <v>373</v>
      </c>
      <c r="C77" t="s">
        <v>206</v>
      </c>
      <c r="D77" t="s">
        <v>210</v>
      </c>
      <c r="E77" t="s">
        <v>211</v>
      </c>
      <c r="F77">
        <v>6.7</v>
      </c>
      <c r="G77">
        <v>4.7</v>
      </c>
      <c r="H77">
        <v>2.7</v>
      </c>
    </row>
    <row r="78" spans="1:8">
      <c r="A78">
        <v>76</v>
      </c>
      <c r="B78">
        <v>373</v>
      </c>
      <c r="C78" t="s">
        <v>206</v>
      </c>
      <c r="D78" t="s">
        <v>210</v>
      </c>
      <c r="E78" t="s">
        <v>211</v>
      </c>
      <c r="F78">
        <v>6.7</v>
      </c>
      <c r="G78">
        <v>4.5999999999999996</v>
      </c>
      <c r="H78">
        <v>2.5</v>
      </c>
    </row>
    <row r="79" spans="1:8">
      <c r="A79">
        <v>77</v>
      </c>
      <c r="B79">
        <v>373</v>
      </c>
      <c r="C79" t="s">
        <v>206</v>
      </c>
      <c r="D79" t="s">
        <v>210</v>
      </c>
      <c r="E79" t="s">
        <v>211</v>
      </c>
      <c r="F79">
        <v>5.6</v>
      </c>
      <c r="G79">
        <v>4.2</v>
      </c>
      <c r="H79">
        <v>1.6</v>
      </c>
    </row>
    <row r="80" spans="1:8">
      <c r="A80">
        <v>78</v>
      </c>
      <c r="B80">
        <v>373</v>
      </c>
      <c r="C80" t="s">
        <v>206</v>
      </c>
      <c r="D80" t="s">
        <v>210</v>
      </c>
      <c r="E80" t="s">
        <v>211</v>
      </c>
      <c r="F80">
        <v>6.7</v>
      </c>
      <c r="G80">
        <v>4.9000000000000004</v>
      </c>
      <c r="H80">
        <v>2.4</v>
      </c>
    </row>
    <row r="81" spans="1:9">
      <c r="A81">
        <v>79</v>
      </c>
      <c r="B81">
        <v>390</v>
      </c>
      <c r="C81" t="s">
        <v>209</v>
      </c>
      <c r="D81" t="s">
        <v>210</v>
      </c>
      <c r="E81" t="s">
        <v>211</v>
      </c>
      <c r="F81">
        <v>7.7</v>
      </c>
      <c r="G81">
        <v>5.4</v>
      </c>
      <c r="H81">
        <v>4.7</v>
      </c>
    </row>
    <row r="82" spans="1:9">
      <c r="A82">
        <v>80</v>
      </c>
      <c r="B82">
        <v>390</v>
      </c>
      <c r="C82" t="s">
        <v>209</v>
      </c>
      <c r="D82" t="s">
        <v>210</v>
      </c>
      <c r="E82" t="s">
        <v>211</v>
      </c>
      <c r="F82">
        <v>8.6</v>
      </c>
      <c r="G82">
        <v>6.1</v>
      </c>
      <c r="H82">
        <v>6.2</v>
      </c>
    </row>
    <row r="83" spans="1:9">
      <c r="A83">
        <v>81</v>
      </c>
      <c r="B83">
        <v>390</v>
      </c>
      <c r="C83" t="s">
        <v>206</v>
      </c>
      <c r="D83" t="s">
        <v>210</v>
      </c>
      <c r="E83" t="s">
        <v>211</v>
      </c>
      <c r="F83">
        <v>8.1</v>
      </c>
      <c r="G83">
        <v>5.8</v>
      </c>
      <c r="H83">
        <v>5.9</v>
      </c>
    </row>
    <row r="84" spans="1:9">
      <c r="A84">
        <v>82</v>
      </c>
      <c r="B84">
        <v>390</v>
      </c>
      <c r="C84" t="s">
        <v>206</v>
      </c>
      <c r="D84" t="s">
        <v>210</v>
      </c>
      <c r="E84" t="s">
        <v>211</v>
      </c>
      <c r="F84">
        <v>9.1</v>
      </c>
      <c r="G84">
        <v>6.4</v>
      </c>
      <c r="H84">
        <v>9.5</v>
      </c>
    </row>
    <row r="85" spans="1:9">
      <c r="A85">
        <v>83</v>
      </c>
      <c r="B85">
        <v>390</v>
      </c>
      <c r="C85" t="s">
        <v>206</v>
      </c>
      <c r="D85" t="s">
        <v>210</v>
      </c>
      <c r="E85" t="s">
        <v>211</v>
      </c>
      <c r="F85">
        <v>11.2</v>
      </c>
      <c r="G85">
        <v>8.9</v>
      </c>
      <c r="H85" t="s">
        <v>98</v>
      </c>
    </row>
    <row r="86" spans="1:9">
      <c r="A86">
        <v>84</v>
      </c>
      <c r="B86">
        <v>377</v>
      </c>
      <c r="C86" t="s">
        <v>206</v>
      </c>
      <c r="D86" t="s">
        <v>207</v>
      </c>
      <c r="E86" t="s">
        <v>212</v>
      </c>
      <c r="F86">
        <v>15.4</v>
      </c>
      <c r="G86">
        <v>11</v>
      </c>
      <c r="H86">
        <v>54.4</v>
      </c>
    </row>
    <row r="87" spans="1:9">
      <c r="A87">
        <v>85</v>
      </c>
      <c r="B87">
        <v>377</v>
      </c>
      <c r="C87" t="s">
        <v>209</v>
      </c>
      <c r="D87" t="s">
        <v>207</v>
      </c>
      <c r="E87" t="s">
        <v>212</v>
      </c>
      <c r="F87">
        <v>6.3</v>
      </c>
      <c r="G87">
        <v>4.5</v>
      </c>
      <c r="H87">
        <v>2.2999999999999998</v>
      </c>
    </row>
    <row r="88" spans="1:9">
      <c r="A88">
        <v>86</v>
      </c>
      <c r="B88">
        <v>377</v>
      </c>
      <c r="C88" t="s">
        <v>209</v>
      </c>
      <c r="D88" t="s">
        <v>207</v>
      </c>
      <c r="E88" t="s">
        <v>212</v>
      </c>
      <c r="F88" t="s">
        <v>98</v>
      </c>
      <c r="G88" t="s">
        <v>98</v>
      </c>
      <c r="H88" t="s">
        <v>98</v>
      </c>
    </row>
    <row r="89" spans="1:9">
      <c r="A89">
        <v>87</v>
      </c>
      <c r="B89">
        <v>374</v>
      </c>
      <c r="C89" t="s">
        <v>209</v>
      </c>
      <c r="D89" t="s">
        <v>207</v>
      </c>
      <c r="E89" t="s">
        <v>212</v>
      </c>
      <c r="F89" t="s">
        <v>98</v>
      </c>
      <c r="G89">
        <v>4.5</v>
      </c>
      <c r="H89">
        <v>2.6</v>
      </c>
    </row>
    <row r="90" spans="1:9">
      <c r="A90">
        <v>88</v>
      </c>
      <c r="B90">
        <v>373</v>
      </c>
      <c r="C90" t="s">
        <v>206</v>
      </c>
      <c r="D90" t="s">
        <v>207</v>
      </c>
      <c r="E90" t="s">
        <v>212</v>
      </c>
      <c r="F90">
        <v>8.6999999999999993</v>
      </c>
      <c r="G90">
        <v>6.3</v>
      </c>
      <c r="H90">
        <v>7.9</v>
      </c>
    </row>
    <row r="91" spans="1:9">
      <c r="A91">
        <v>89</v>
      </c>
      <c r="B91">
        <v>373</v>
      </c>
      <c r="C91" t="s">
        <v>206</v>
      </c>
      <c r="D91" t="s">
        <v>207</v>
      </c>
      <c r="E91" t="s">
        <v>212</v>
      </c>
      <c r="F91">
        <v>10.3</v>
      </c>
      <c r="G91">
        <v>7.5</v>
      </c>
      <c r="H91">
        <v>13.4</v>
      </c>
    </row>
    <row r="92" spans="1:9">
      <c r="A92">
        <v>90</v>
      </c>
      <c r="B92">
        <v>373</v>
      </c>
      <c r="C92" t="s">
        <v>206</v>
      </c>
      <c r="D92" t="s">
        <v>207</v>
      </c>
      <c r="E92" t="s">
        <v>212</v>
      </c>
      <c r="F92">
        <v>7.6</v>
      </c>
      <c r="G92">
        <v>5.5</v>
      </c>
      <c r="H92">
        <v>4.7</v>
      </c>
    </row>
    <row r="93" spans="1:9">
      <c r="H93">
        <f>SUM(H89:H92,H86:H87,H38:H84,H3:H36)</f>
        <v>682.9</v>
      </c>
      <c r="I93" t="s">
        <v>51</v>
      </c>
    </row>
    <row r="94" spans="1:9">
      <c r="F94" s="5">
        <f>AVERAGE(F90:F92,F38:F87,F3:F36)</f>
        <v>8.4034482758620737</v>
      </c>
      <c r="G94" s="5"/>
      <c r="H94" s="5">
        <f>AVERAGE(H89:H92,H86:H87,H38:H84,H3:H36)</f>
        <v>7.8494252873563219</v>
      </c>
      <c r="I94" t="s">
        <v>101</v>
      </c>
    </row>
    <row r="95" spans="1:9">
      <c r="F95" s="5">
        <f>STDEV(F90:F92,F38:F87,F3:F36)</f>
        <v>1.776424961981014</v>
      </c>
      <c r="G95" s="5"/>
      <c r="H95" s="5">
        <f>STDEV(H89:H92,H86:H87,H38:H84,H3:H36)</f>
        <v>7.2772163340690605</v>
      </c>
      <c r="I95" t="s">
        <v>102</v>
      </c>
    </row>
    <row r="96" spans="1:9">
      <c r="F96" s="5">
        <f>MAX(F90:F92,F38:F87,F3:F36)</f>
        <v>15.4</v>
      </c>
      <c r="G96" s="5"/>
      <c r="H96" s="5">
        <f>MAX(H89:H92,H86:H87,H38:H84,H3:H36)</f>
        <v>54.4</v>
      </c>
      <c r="I96" t="s">
        <v>213</v>
      </c>
    </row>
    <row r="97" spans="6:9">
      <c r="F97" s="5">
        <f>MIN(F90:F92,F38:F87,F3:F36)</f>
        <v>5.6</v>
      </c>
      <c r="G97" s="5"/>
      <c r="H97" s="5">
        <f>MIN(H89:H92,H86:H87,H38:H84,H3:H36)</f>
        <v>1.6</v>
      </c>
      <c r="I97" t="s">
        <v>214</v>
      </c>
    </row>
  </sheetData>
  <phoneticPr fontId="4" type="noConversion"/>
  <pageMargins left="0.75" right="0.75" top="1" bottom="1" header="0" footer="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24"/>
  <sheetViews>
    <sheetView workbookViewId="0">
      <selection activeCell="H20" sqref="H20"/>
    </sheetView>
  </sheetViews>
  <sheetFormatPr defaultColWidth="11" defaultRowHeight="12.95"/>
  <cols>
    <col min="1" max="1" width="5.375" customWidth="1"/>
  </cols>
  <sheetData>
    <row r="2" spans="1:8">
      <c r="A2" t="s">
        <v>198</v>
      </c>
      <c r="B2" t="s">
        <v>199</v>
      </c>
      <c r="C2" t="s">
        <v>200</v>
      </c>
      <c r="D2" t="s">
        <v>201</v>
      </c>
      <c r="E2" t="s">
        <v>202</v>
      </c>
      <c r="F2" t="s">
        <v>203</v>
      </c>
      <c r="G2" t="s">
        <v>204</v>
      </c>
      <c r="H2" t="s">
        <v>205</v>
      </c>
    </row>
    <row r="3" spans="1:8">
      <c r="A3">
        <v>1</v>
      </c>
      <c r="B3">
        <v>377</v>
      </c>
      <c r="C3" t="s">
        <v>217</v>
      </c>
      <c r="D3" t="s">
        <v>218</v>
      </c>
      <c r="E3" t="s">
        <v>219</v>
      </c>
      <c r="F3">
        <v>32.1</v>
      </c>
      <c r="G3">
        <v>29</v>
      </c>
      <c r="H3">
        <v>43.1</v>
      </c>
    </row>
    <row r="4" spans="1:8">
      <c r="A4">
        <v>2</v>
      </c>
      <c r="B4">
        <v>377</v>
      </c>
      <c r="C4" t="s">
        <v>217</v>
      </c>
      <c r="D4" t="s">
        <v>218</v>
      </c>
      <c r="E4" t="s">
        <v>219</v>
      </c>
      <c r="F4">
        <v>34.1</v>
      </c>
      <c r="G4">
        <v>31.1</v>
      </c>
      <c r="H4">
        <v>55.1</v>
      </c>
    </row>
    <row r="5" spans="1:8">
      <c r="A5">
        <v>3</v>
      </c>
      <c r="B5">
        <v>377</v>
      </c>
      <c r="C5" t="s">
        <v>217</v>
      </c>
      <c r="D5" t="s">
        <v>218</v>
      </c>
      <c r="E5" t="s">
        <v>219</v>
      </c>
      <c r="F5">
        <v>33.700000000000003</v>
      </c>
      <c r="G5">
        <v>30.8</v>
      </c>
      <c r="H5">
        <v>57.2</v>
      </c>
    </row>
    <row r="6" spans="1:8">
      <c r="A6">
        <v>4</v>
      </c>
      <c r="B6">
        <v>378</v>
      </c>
      <c r="C6" t="s">
        <v>220</v>
      </c>
      <c r="D6" t="s">
        <v>218</v>
      </c>
      <c r="E6" t="s">
        <v>219</v>
      </c>
      <c r="F6">
        <v>32</v>
      </c>
      <c r="G6">
        <v>29.3</v>
      </c>
      <c r="H6">
        <v>44</v>
      </c>
    </row>
    <row r="7" spans="1:8">
      <c r="A7">
        <v>5</v>
      </c>
      <c r="B7">
        <v>378</v>
      </c>
      <c r="C7" t="s">
        <v>220</v>
      </c>
      <c r="D7" t="s">
        <v>218</v>
      </c>
      <c r="E7" t="s">
        <v>219</v>
      </c>
      <c r="F7">
        <v>34.299999999999997</v>
      </c>
      <c r="G7">
        <v>31.3</v>
      </c>
      <c r="H7">
        <v>47.3</v>
      </c>
    </row>
    <row r="8" spans="1:8">
      <c r="A8">
        <v>6</v>
      </c>
      <c r="B8">
        <v>378</v>
      </c>
      <c r="C8" t="s">
        <v>220</v>
      </c>
      <c r="D8" t="s">
        <v>218</v>
      </c>
      <c r="E8" t="s">
        <v>219</v>
      </c>
      <c r="F8">
        <v>34</v>
      </c>
      <c r="G8">
        <v>30.9</v>
      </c>
      <c r="H8">
        <v>58.1</v>
      </c>
    </row>
    <row r="9" spans="1:8">
      <c r="A9">
        <v>7</v>
      </c>
      <c r="B9">
        <v>378</v>
      </c>
      <c r="C9" t="s">
        <v>220</v>
      </c>
      <c r="D9" t="s">
        <v>218</v>
      </c>
      <c r="E9" t="s">
        <v>219</v>
      </c>
      <c r="F9">
        <v>36.1</v>
      </c>
      <c r="G9">
        <v>33</v>
      </c>
      <c r="H9">
        <v>64.2</v>
      </c>
    </row>
    <row r="10" spans="1:8">
      <c r="A10">
        <v>8</v>
      </c>
      <c r="B10">
        <v>378</v>
      </c>
      <c r="C10" t="s">
        <v>220</v>
      </c>
      <c r="D10" t="s">
        <v>218</v>
      </c>
      <c r="E10" t="s">
        <v>219</v>
      </c>
      <c r="F10" t="s">
        <v>98</v>
      </c>
      <c r="G10" t="s">
        <v>98</v>
      </c>
      <c r="H10">
        <v>27.5</v>
      </c>
    </row>
    <row r="11" spans="1:8">
      <c r="A11">
        <v>9</v>
      </c>
      <c r="B11">
        <v>378</v>
      </c>
      <c r="C11" t="s">
        <v>217</v>
      </c>
      <c r="D11" t="s">
        <v>218</v>
      </c>
      <c r="E11" t="s">
        <v>219</v>
      </c>
      <c r="F11">
        <v>33.9</v>
      </c>
      <c r="G11">
        <v>31.2</v>
      </c>
      <c r="H11">
        <v>59.4</v>
      </c>
    </row>
    <row r="12" spans="1:8">
      <c r="A12">
        <v>10</v>
      </c>
      <c r="B12">
        <v>378</v>
      </c>
      <c r="C12" t="s">
        <v>217</v>
      </c>
      <c r="D12" t="s">
        <v>218</v>
      </c>
      <c r="E12" t="s">
        <v>219</v>
      </c>
      <c r="F12" t="s">
        <v>98</v>
      </c>
      <c r="G12" t="s">
        <v>98</v>
      </c>
      <c r="H12">
        <v>27.9</v>
      </c>
    </row>
    <row r="13" spans="1:8">
      <c r="A13">
        <v>11</v>
      </c>
      <c r="B13">
        <v>374</v>
      </c>
      <c r="C13" t="s">
        <v>220</v>
      </c>
      <c r="D13" t="s">
        <v>218</v>
      </c>
      <c r="E13" t="s">
        <v>219</v>
      </c>
      <c r="F13">
        <v>28</v>
      </c>
      <c r="G13">
        <v>25.6</v>
      </c>
      <c r="H13">
        <v>33</v>
      </c>
    </row>
    <row r="14" spans="1:8">
      <c r="A14">
        <v>12</v>
      </c>
      <c r="B14">
        <v>374</v>
      </c>
      <c r="C14" t="s">
        <v>220</v>
      </c>
      <c r="D14" t="s">
        <v>218</v>
      </c>
      <c r="E14" t="s">
        <v>219</v>
      </c>
      <c r="F14">
        <v>33.200000000000003</v>
      </c>
      <c r="G14">
        <v>30.4</v>
      </c>
      <c r="H14">
        <v>53.9</v>
      </c>
    </row>
    <row r="15" spans="1:8">
      <c r="A15">
        <v>13</v>
      </c>
      <c r="B15">
        <v>377</v>
      </c>
      <c r="C15" t="s">
        <v>220</v>
      </c>
      <c r="D15" t="s">
        <v>221</v>
      </c>
      <c r="E15" t="s">
        <v>222</v>
      </c>
      <c r="F15">
        <v>30.5</v>
      </c>
      <c r="G15">
        <v>28.4</v>
      </c>
      <c r="H15">
        <v>33.799999999999997</v>
      </c>
    </row>
    <row r="16" spans="1:8">
      <c r="A16">
        <v>14</v>
      </c>
      <c r="B16">
        <v>373</v>
      </c>
      <c r="C16" t="s">
        <v>220</v>
      </c>
      <c r="D16" t="s">
        <v>221</v>
      </c>
      <c r="E16" t="s">
        <v>222</v>
      </c>
      <c r="F16">
        <v>34.200000000000003</v>
      </c>
      <c r="G16">
        <v>31.1</v>
      </c>
      <c r="H16">
        <v>42.5</v>
      </c>
    </row>
    <row r="17" spans="1:9">
      <c r="A17">
        <v>15</v>
      </c>
      <c r="B17">
        <v>373</v>
      </c>
      <c r="C17" t="s">
        <v>220</v>
      </c>
      <c r="D17" t="s">
        <v>221</v>
      </c>
      <c r="E17" t="s">
        <v>222</v>
      </c>
      <c r="F17">
        <v>39.5</v>
      </c>
      <c r="G17">
        <v>35.799999999999997</v>
      </c>
      <c r="H17">
        <v>98.1</v>
      </c>
    </row>
    <row r="18" spans="1:9">
      <c r="A18">
        <v>16</v>
      </c>
      <c r="B18">
        <v>374</v>
      </c>
      <c r="C18" t="s">
        <v>217</v>
      </c>
      <c r="D18" t="s">
        <v>221</v>
      </c>
      <c r="E18" t="s">
        <v>222</v>
      </c>
      <c r="F18">
        <v>32.700000000000003</v>
      </c>
      <c r="G18">
        <v>29.6</v>
      </c>
      <c r="H18">
        <v>47.6</v>
      </c>
    </row>
    <row r="19" spans="1:9">
      <c r="A19">
        <v>17</v>
      </c>
      <c r="B19">
        <v>374</v>
      </c>
      <c r="C19" t="s">
        <v>217</v>
      </c>
      <c r="D19" t="s">
        <v>218</v>
      </c>
      <c r="E19" t="s">
        <v>223</v>
      </c>
      <c r="F19">
        <v>31.2</v>
      </c>
      <c r="G19">
        <v>28</v>
      </c>
      <c r="H19">
        <v>37.299999999999997</v>
      </c>
    </row>
    <row r="20" spans="1:9">
      <c r="H20">
        <f>SUM(H3:H19)</f>
        <v>829.99999999999989</v>
      </c>
      <c r="I20" t="s">
        <v>51</v>
      </c>
    </row>
    <row r="21" spans="1:9">
      <c r="F21" s="5">
        <f>AVERAGE(F13:F19,F11,F3:F9)</f>
        <v>33.300000000000004</v>
      </c>
      <c r="G21" s="5">
        <f>AVERAGE(G13:G19,G11,G3:G9)</f>
        <v>30.366666666666671</v>
      </c>
      <c r="H21" s="5">
        <f>AVERAGE(H3:H19)</f>
        <v>48.823529411764696</v>
      </c>
      <c r="I21" t="s">
        <v>101</v>
      </c>
    </row>
    <row r="22" spans="1:9">
      <c r="F22" s="5">
        <f>STDEV(F13:F19,F11,F3:F9)</f>
        <v>2.5853985600455718</v>
      </c>
      <c r="G22" s="5">
        <f>STDEV(G13:G19,G11,G3:G9)</f>
        <v>2.3199958949060555</v>
      </c>
      <c r="H22" s="5">
        <f>STDEV(H3:H19)</f>
        <v>16.954075078420139</v>
      </c>
      <c r="I22" t="s">
        <v>102</v>
      </c>
    </row>
    <row r="23" spans="1:9">
      <c r="F23" s="5">
        <f>MAX(F13:F19,F11,F3:F9)</f>
        <v>39.5</v>
      </c>
      <c r="G23" s="5">
        <f>MAX(G13:G19,G11,G3:G9)</f>
        <v>35.799999999999997</v>
      </c>
      <c r="H23" s="5">
        <f>MAX(H3:H19)</f>
        <v>98.1</v>
      </c>
      <c r="I23" t="s">
        <v>213</v>
      </c>
    </row>
    <row r="24" spans="1:9">
      <c r="F24" s="5">
        <f>MIN(F13:F19,F11,F3:F9)</f>
        <v>28</v>
      </c>
      <c r="G24" s="5">
        <f>MIN(G13:G19,G11,G3:G9)</f>
        <v>25.6</v>
      </c>
      <c r="H24" s="5">
        <f>MIN(H3:H19)</f>
        <v>27.5</v>
      </c>
      <c r="I24" t="s">
        <v>214</v>
      </c>
    </row>
  </sheetData>
  <phoneticPr fontId="4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23"/>
  <sheetViews>
    <sheetView workbookViewId="0">
      <selection activeCell="H19" sqref="H19"/>
    </sheetView>
  </sheetViews>
  <sheetFormatPr defaultColWidth="11" defaultRowHeight="12.95"/>
  <cols>
    <col min="1" max="1" width="5.375" customWidth="1"/>
  </cols>
  <sheetData>
    <row r="2" spans="1:8">
      <c r="A2" t="s">
        <v>198</v>
      </c>
      <c r="B2" t="s">
        <v>199</v>
      </c>
      <c r="C2" t="s">
        <v>200</v>
      </c>
      <c r="D2" t="s">
        <v>201</v>
      </c>
      <c r="E2" t="s">
        <v>202</v>
      </c>
      <c r="F2" t="s">
        <v>203</v>
      </c>
      <c r="G2" t="s">
        <v>204</v>
      </c>
      <c r="H2" t="s">
        <v>205</v>
      </c>
    </row>
    <row r="3" spans="1:8">
      <c r="A3">
        <v>1</v>
      </c>
      <c r="B3">
        <v>377</v>
      </c>
      <c r="C3" t="s">
        <v>220</v>
      </c>
      <c r="D3" t="s">
        <v>218</v>
      </c>
      <c r="E3" t="s">
        <v>219</v>
      </c>
      <c r="F3">
        <v>20.6</v>
      </c>
      <c r="G3">
        <v>16</v>
      </c>
      <c r="H3">
        <v>106.5</v>
      </c>
    </row>
    <row r="4" spans="1:8">
      <c r="A4">
        <v>2</v>
      </c>
      <c r="B4">
        <v>377</v>
      </c>
      <c r="C4" t="s">
        <v>220</v>
      </c>
      <c r="D4" t="s">
        <v>218</v>
      </c>
      <c r="E4" t="s">
        <v>219</v>
      </c>
      <c r="F4">
        <v>14.3</v>
      </c>
      <c r="G4">
        <v>11.2</v>
      </c>
      <c r="H4">
        <v>33</v>
      </c>
    </row>
    <row r="5" spans="1:8">
      <c r="A5">
        <v>3</v>
      </c>
      <c r="B5">
        <v>377</v>
      </c>
      <c r="C5" t="s">
        <v>220</v>
      </c>
      <c r="D5" t="s">
        <v>218</v>
      </c>
      <c r="E5" t="s">
        <v>219</v>
      </c>
      <c r="F5">
        <v>15.7</v>
      </c>
      <c r="G5">
        <v>12.1</v>
      </c>
      <c r="H5">
        <v>47</v>
      </c>
    </row>
    <row r="6" spans="1:8">
      <c r="A6">
        <v>4</v>
      </c>
      <c r="B6">
        <v>377</v>
      </c>
      <c r="C6" t="s">
        <v>220</v>
      </c>
      <c r="D6" t="s">
        <v>218</v>
      </c>
      <c r="E6" t="s">
        <v>219</v>
      </c>
      <c r="F6">
        <v>10.8</v>
      </c>
      <c r="G6">
        <v>8.3000000000000007</v>
      </c>
      <c r="H6">
        <v>14</v>
      </c>
    </row>
    <row r="7" spans="1:8">
      <c r="A7">
        <v>5</v>
      </c>
      <c r="B7">
        <v>377</v>
      </c>
      <c r="C7" t="s">
        <v>220</v>
      </c>
      <c r="D7" t="s">
        <v>218</v>
      </c>
      <c r="E7" t="s">
        <v>219</v>
      </c>
      <c r="F7">
        <v>19.2</v>
      </c>
      <c r="G7">
        <v>15</v>
      </c>
      <c r="H7">
        <v>91.1</v>
      </c>
    </row>
    <row r="8" spans="1:8">
      <c r="A8">
        <v>6</v>
      </c>
      <c r="B8">
        <v>377</v>
      </c>
      <c r="C8" t="s">
        <v>220</v>
      </c>
      <c r="D8" t="s">
        <v>218</v>
      </c>
      <c r="E8" t="s">
        <v>219</v>
      </c>
      <c r="F8">
        <v>15.1</v>
      </c>
      <c r="G8">
        <v>12</v>
      </c>
      <c r="H8">
        <v>37.4</v>
      </c>
    </row>
    <row r="9" spans="1:8">
      <c r="A9">
        <v>7</v>
      </c>
      <c r="B9">
        <v>377</v>
      </c>
      <c r="C9" t="s">
        <v>220</v>
      </c>
      <c r="D9" t="s">
        <v>218</v>
      </c>
      <c r="E9" t="s">
        <v>219</v>
      </c>
      <c r="F9">
        <v>10.3</v>
      </c>
      <c r="G9">
        <v>8</v>
      </c>
      <c r="H9">
        <v>12.3</v>
      </c>
    </row>
    <row r="10" spans="1:8">
      <c r="A10">
        <v>8</v>
      </c>
      <c r="B10">
        <v>377</v>
      </c>
      <c r="C10" t="s">
        <v>220</v>
      </c>
      <c r="D10" t="s">
        <v>218</v>
      </c>
      <c r="E10" t="s">
        <v>219</v>
      </c>
      <c r="F10">
        <v>13.8</v>
      </c>
      <c r="G10">
        <v>10.7</v>
      </c>
      <c r="H10">
        <v>30.6</v>
      </c>
    </row>
    <row r="11" spans="1:8">
      <c r="A11">
        <v>9</v>
      </c>
      <c r="B11">
        <v>377</v>
      </c>
      <c r="C11" t="s">
        <v>220</v>
      </c>
      <c r="D11" t="s">
        <v>218</v>
      </c>
      <c r="E11" t="s">
        <v>219</v>
      </c>
      <c r="F11">
        <v>15</v>
      </c>
      <c r="G11">
        <v>11.7</v>
      </c>
      <c r="H11">
        <v>38.1</v>
      </c>
    </row>
    <row r="12" spans="1:8">
      <c r="A12">
        <v>10</v>
      </c>
      <c r="B12">
        <v>377</v>
      </c>
      <c r="C12" t="s">
        <v>220</v>
      </c>
      <c r="D12" t="s">
        <v>218</v>
      </c>
      <c r="E12" t="s">
        <v>219</v>
      </c>
      <c r="F12">
        <v>14</v>
      </c>
      <c r="G12">
        <v>11.2</v>
      </c>
      <c r="H12">
        <v>37.9</v>
      </c>
    </row>
    <row r="13" spans="1:8">
      <c r="A13">
        <v>11</v>
      </c>
      <c r="B13">
        <v>377</v>
      </c>
      <c r="C13" t="s">
        <v>220</v>
      </c>
      <c r="D13" t="s">
        <v>218</v>
      </c>
      <c r="E13" t="s">
        <v>219</v>
      </c>
      <c r="F13">
        <v>11.4</v>
      </c>
      <c r="G13">
        <v>8.6</v>
      </c>
      <c r="H13">
        <v>13.5</v>
      </c>
    </row>
    <row r="14" spans="1:8">
      <c r="A14">
        <v>12</v>
      </c>
      <c r="B14">
        <v>390</v>
      </c>
      <c r="C14" t="s">
        <v>217</v>
      </c>
      <c r="D14" t="s">
        <v>221</v>
      </c>
      <c r="E14" t="s">
        <v>222</v>
      </c>
      <c r="F14">
        <v>16.600000000000001</v>
      </c>
      <c r="G14">
        <v>13</v>
      </c>
      <c r="H14">
        <v>47</v>
      </c>
    </row>
    <row r="15" spans="1:8">
      <c r="A15">
        <v>13</v>
      </c>
      <c r="B15">
        <v>390</v>
      </c>
      <c r="C15" t="s">
        <v>217</v>
      </c>
      <c r="D15" t="s">
        <v>221</v>
      </c>
      <c r="E15" t="s">
        <v>222</v>
      </c>
      <c r="F15">
        <v>19.7</v>
      </c>
      <c r="G15">
        <v>15.1</v>
      </c>
      <c r="H15">
        <v>82.1</v>
      </c>
    </row>
    <row r="16" spans="1:8">
      <c r="A16">
        <v>14</v>
      </c>
      <c r="B16">
        <v>390</v>
      </c>
      <c r="C16" t="s">
        <v>217</v>
      </c>
      <c r="D16" t="s">
        <v>221</v>
      </c>
      <c r="E16" t="s">
        <v>222</v>
      </c>
      <c r="F16">
        <v>16.7</v>
      </c>
      <c r="G16">
        <v>12.9</v>
      </c>
      <c r="H16">
        <v>51.5</v>
      </c>
    </row>
    <row r="17" spans="1:9">
      <c r="A17">
        <v>15</v>
      </c>
      <c r="B17">
        <v>390</v>
      </c>
      <c r="C17" t="s">
        <v>217</v>
      </c>
      <c r="D17" t="s">
        <v>221</v>
      </c>
      <c r="E17" t="s">
        <v>222</v>
      </c>
      <c r="F17">
        <v>15.8</v>
      </c>
      <c r="G17">
        <v>12.2</v>
      </c>
      <c r="H17">
        <v>45.2</v>
      </c>
    </row>
    <row r="18" spans="1:9">
      <c r="A18">
        <v>16</v>
      </c>
      <c r="B18">
        <v>377</v>
      </c>
      <c r="C18" t="s">
        <v>217</v>
      </c>
      <c r="D18" t="s">
        <v>218</v>
      </c>
      <c r="E18" t="s">
        <v>223</v>
      </c>
      <c r="F18">
        <v>12</v>
      </c>
      <c r="G18">
        <v>9.1999999999999993</v>
      </c>
      <c r="H18">
        <v>18.399999999999999</v>
      </c>
    </row>
    <row r="19" spans="1:9">
      <c r="H19">
        <f>SUM(H3:H18)</f>
        <v>705.6</v>
      </c>
      <c r="I19" t="s">
        <v>51</v>
      </c>
    </row>
    <row r="20" spans="1:9">
      <c r="F20" s="5">
        <f>AVERAGE(F3:F18)</f>
        <v>15.0625</v>
      </c>
      <c r="G20" s="5">
        <f>AVERAGE(G3:G18)</f>
        <v>11.7</v>
      </c>
      <c r="H20" s="5">
        <f>AVERAGE(H3:H18)</f>
        <v>44.1</v>
      </c>
      <c r="I20" t="s">
        <v>101</v>
      </c>
    </row>
    <row r="21" spans="1:9">
      <c r="F21" s="5">
        <f>STDEV(F3:F18)</f>
        <v>3.0793668180325615</v>
      </c>
      <c r="G21" s="5">
        <f>STDEV(G3:G18)</f>
        <v>2.4108089928486702</v>
      </c>
      <c r="H21" s="5">
        <f>STDEV(H3:H18)</f>
        <v>27.759010549129197</v>
      </c>
      <c r="I21" t="s">
        <v>102</v>
      </c>
    </row>
    <row r="22" spans="1:9">
      <c r="F22" s="5">
        <f>MAX(F3:F18)</f>
        <v>20.6</v>
      </c>
      <c r="G22" s="5">
        <f>MAX(G3:G18)</f>
        <v>16</v>
      </c>
      <c r="H22" s="5">
        <f>MAX(H3:H18)</f>
        <v>106.5</v>
      </c>
      <c r="I22" t="s">
        <v>213</v>
      </c>
    </row>
    <row r="23" spans="1:9">
      <c r="F23" s="5">
        <f>MIN(F3:F18)</f>
        <v>10.3</v>
      </c>
      <c r="G23" s="5">
        <f>MIN(G3:G18)</f>
        <v>8</v>
      </c>
      <c r="H23" s="5">
        <f>MIN(H3:H18)</f>
        <v>12.3</v>
      </c>
      <c r="I23" t="s">
        <v>214</v>
      </c>
    </row>
  </sheetData>
  <phoneticPr fontId="4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17"/>
  <sheetViews>
    <sheetView workbookViewId="0">
      <selection activeCell="H13" sqref="H13"/>
    </sheetView>
  </sheetViews>
  <sheetFormatPr defaultColWidth="11" defaultRowHeight="12.95"/>
  <cols>
    <col min="1" max="1" width="5.375" customWidth="1"/>
  </cols>
  <sheetData>
    <row r="2" spans="1:9">
      <c r="A2" t="s">
        <v>198</v>
      </c>
      <c r="B2" t="s">
        <v>199</v>
      </c>
      <c r="C2" t="s">
        <v>200</v>
      </c>
      <c r="D2" t="s">
        <v>201</v>
      </c>
      <c r="E2" t="s">
        <v>202</v>
      </c>
      <c r="F2" t="s">
        <v>203</v>
      </c>
      <c r="G2" t="s">
        <v>204</v>
      </c>
      <c r="H2" t="s">
        <v>205</v>
      </c>
    </row>
    <row r="3" spans="1:9">
      <c r="A3">
        <v>1</v>
      </c>
      <c r="B3">
        <v>377</v>
      </c>
      <c r="C3" t="s">
        <v>220</v>
      </c>
      <c r="D3" t="s">
        <v>218</v>
      </c>
      <c r="E3" t="s">
        <v>219</v>
      </c>
      <c r="F3">
        <v>14.8</v>
      </c>
      <c r="G3">
        <v>12</v>
      </c>
      <c r="H3">
        <v>35.799999999999997</v>
      </c>
    </row>
    <row r="4" spans="1:9">
      <c r="A4">
        <v>2</v>
      </c>
      <c r="B4">
        <v>377</v>
      </c>
      <c r="C4" t="s">
        <v>220</v>
      </c>
      <c r="D4" t="s">
        <v>218</v>
      </c>
      <c r="E4" t="s">
        <v>219</v>
      </c>
      <c r="F4">
        <v>20</v>
      </c>
      <c r="G4">
        <v>15.7</v>
      </c>
      <c r="H4">
        <v>78.400000000000006</v>
      </c>
    </row>
    <row r="5" spans="1:9">
      <c r="A5">
        <v>3</v>
      </c>
      <c r="B5">
        <v>377</v>
      </c>
      <c r="C5" t="s">
        <v>220</v>
      </c>
      <c r="D5" t="s">
        <v>218</v>
      </c>
      <c r="E5" t="s">
        <v>219</v>
      </c>
      <c r="F5">
        <v>14.7</v>
      </c>
      <c r="G5">
        <v>11.9</v>
      </c>
      <c r="H5">
        <v>32.5</v>
      </c>
    </row>
    <row r="6" spans="1:9">
      <c r="A6">
        <v>4</v>
      </c>
      <c r="B6">
        <v>377</v>
      </c>
      <c r="C6" t="s">
        <v>220</v>
      </c>
      <c r="D6" t="s">
        <v>218</v>
      </c>
      <c r="E6" t="s">
        <v>219</v>
      </c>
      <c r="F6">
        <v>14.9</v>
      </c>
      <c r="G6">
        <v>11.7</v>
      </c>
      <c r="H6">
        <v>32.5</v>
      </c>
    </row>
    <row r="7" spans="1:9">
      <c r="A7">
        <v>5</v>
      </c>
      <c r="B7">
        <v>378</v>
      </c>
      <c r="C7" t="s">
        <v>220</v>
      </c>
      <c r="D7" t="s">
        <v>218</v>
      </c>
      <c r="E7" t="s">
        <v>219</v>
      </c>
      <c r="F7">
        <v>14.3</v>
      </c>
      <c r="G7">
        <v>11</v>
      </c>
      <c r="H7">
        <v>36.1</v>
      </c>
    </row>
    <row r="8" spans="1:9">
      <c r="A8">
        <v>6</v>
      </c>
      <c r="B8">
        <v>378</v>
      </c>
      <c r="C8" t="s">
        <v>220</v>
      </c>
      <c r="D8" t="s">
        <v>218</v>
      </c>
      <c r="E8" t="s">
        <v>219</v>
      </c>
      <c r="F8">
        <v>12.9</v>
      </c>
      <c r="G8">
        <v>10.1</v>
      </c>
      <c r="H8">
        <v>21.7</v>
      </c>
    </row>
    <row r="9" spans="1:9">
      <c r="A9">
        <v>7</v>
      </c>
      <c r="B9">
        <v>378</v>
      </c>
      <c r="C9" t="s">
        <v>220</v>
      </c>
      <c r="D9" t="s">
        <v>218</v>
      </c>
      <c r="E9" t="s">
        <v>219</v>
      </c>
      <c r="F9">
        <v>11</v>
      </c>
      <c r="G9">
        <v>8.6</v>
      </c>
      <c r="H9">
        <v>18.3</v>
      </c>
    </row>
    <row r="10" spans="1:9">
      <c r="A10">
        <v>8</v>
      </c>
      <c r="B10">
        <v>377</v>
      </c>
      <c r="C10" t="s">
        <v>220</v>
      </c>
      <c r="D10" t="s">
        <v>218</v>
      </c>
      <c r="E10" t="s">
        <v>223</v>
      </c>
      <c r="F10">
        <v>16.8</v>
      </c>
      <c r="G10">
        <v>13.7</v>
      </c>
      <c r="H10">
        <v>70.8</v>
      </c>
    </row>
    <row r="11" spans="1:9">
      <c r="A11">
        <v>9</v>
      </c>
      <c r="B11">
        <v>377</v>
      </c>
      <c r="C11" t="s">
        <v>220</v>
      </c>
      <c r="D11" t="s">
        <v>218</v>
      </c>
      <c r="E11" t="s">
        <v>223</v>
      </c>
      <c r="F11">
        <v>19.100000000000001</v>
      </c>
      <c r="G11">
        <v>14.6</v>
      </c>
      <c r="H11">
        <v>84.4</v>
      </c>
    </row>
    <row r="12" spans="1:9">
      <c r="A12">
        <v>10</v>
      </c>
      <c r="B12">
        <v>377</v>
      </c>
      <c r="C12" t="s">
        <v>220</v>
      </c>
      <c r="D12" t="s">
        <v>218</v>
      </c>
      <c r="E12" t="s">
        <v>223</v>
      </c>
      <c r="F12">
        <v>17</v>
      </c>
      <c r="G12">
        <v>13.1</v>
      </c>
      <c r="H12">
        <v>58.3</v>
      </c>
    </row>
    <row r="13" spans="1:9">
      <c r="H13">
        <f>SUM(H3:H12)</f>
        <v>468.8</v>
      </c>
      <c r="I13" t="s">
        <v>51</v>
      </c>
    </row>
    <row r="14" spans="1:9">
      <c r="F14" s="5">
        <f>AVERAGE(F3:F12)</f>
        <v>15.55</v>
      </c>
      <c r="G14" s="5">
        <f>AVERAGE(G3:G12)</f>
        <v>12.239999999999998</v>
      </c>
      <c r="H14" s="5">
        <f>AVERAGE(H3:H12)</f>
        <v>46.88</v>
      </c>
      <c r="I14" t="s">
        <v>101</v>
      </c>
    </row>
    <row r="15" spans="1:9">
      <c r="F15" s="5">
        <f>STDEV(F3:F12)</f>
        <v>2.7297741054282629</v>
      </c>
      <c r="G15" s="5">
        <f>STDEV(G3:G12)</f>
        <v>2.1146052954524683</v>
      </c>
      <c r="H15" s="5">
        <f>STDEV(H3:H12)</f>
        <v>24.053726899958299</v>
      </c>
      <c r="I15" t="s">
        <v>102</v>
      </c>
    </row>
    <row r="16" spans="1:9">
      <c r="F16" s="5">
        <f>MAX(F3:F12)</f>
        <v>20</v>
      </c>
      <c r="G16" s="5">
        <f>MAX(G3:G12)</f>
        <v>15.7</v>
      </c>
      <c r="H16" s="5">
        <f>MAX(H3:H12)</f>
        <v>84.4</v>
      </c>
      <c r="I16" t="s">
        <v>213</v>
      </c>
    </row>
    <row r="17" spans="6:9">
      <c r="F17" s="5">
        <f>MIN(F3:F12)</f>
        <v>11</v>
      </c>
      <c r="G17" s="5">
        <f>MIN(G3:G12)</f>
        <v>8.6</v>
      </c>
      <c r="H17" s="5">
        <f>MIN(H3:H12)</f>
        <v>18.3</v>
      </c>
      <c r="I17" t="s">
        <v>214</v>
      </c>
    </row>
  </sheetData>
  <phoneticPr fontId="4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I14"/>
  <sheetViews>
    <sheetView workbookViewId="0">
      <selection activeCell="H10" sqref="H10"/>
    </sheetView>
  </sheetViews>
  <sheetFormatPr defaultColWidth="11" defaultRowHeight="12.95"/>
  <cols>
    <col min="1" max="1" width="5.375" customWidth="1"/>
  </cols>
  <sheetData>
    <row r="2" spans="1:9">
      <c r="A2" t="s">
        <v>198</v>
      </c>
      <c r="B2" t="s">
        <v>199</v>
      </c>
      <c r="C2" t="s">
        <v>200</v>
      </c>
      <c r="D2" t="s">
        <v>201</v>
      </c>
      <c r="E2" t="s">
        <v>202</v>
      </c>
      <c r="F2" t="s">
        <v>203</v>
      </c>
      <c r="G2" t="s">
        <v>204</v>
      </c>
      <c r="H2" t="s">
        <v>205</v>
      </c>
    </row>
    <row r="3" spans="1:9">
      <c r="A3">
        <v>1</v>
      </c>
      <c r="B3">
        <v>377</v>
      </c>
      <c r="C3" t="s">
        <v>217</v>
      </c>
      <c r="D3" t="s">
        <v>218</v>
      </c>
      <c r="E3" t="s">
        <v>219</v>
      </c>
      <c r="F3">
        <v>21</v>
      </c>
      <c r="G3">
        <v>16.5</v>
      </c>
      <c r="H3">
        <v>146.9</v>
      </c>
    </row>
    <row r="4" spans="1:9">
      <c r="A4">
        <v>2</v>
      </c>
      <c r="B4">
        <v>377</v>
      </c>
      <c r="C4" t="s">
        <v>217</v>
      </c>
      <c r="D4" t="s">
        <v>218</v>
      </c>
      <c r="E4" t="s">
        <v>219</v>
      </c>
      <c r="F4">
        <v>29.4</v>
      </c>
      <c r="G4">
        <v>23.5</v>
      </c>
      <c r="H4">
        <v>413.5</v>
      </c>
    </row>
    <row r="5" spans="1:9">
      <c r="A5">
        <v>3</v>
      </c>
      <c r="B5">
        <v>378</v>
      </c>
      <c r="C5" t="s">
        <v>217</v>
      </c>
      <c r="D5" t="s">
        <v>218</v>
      </c>
      <c r="E5" t="s">
        <v>219</v>
      </c>
      <c r="F5">
        <v>19.8</v>
      </c>
      <c r="G5">
        <v>15.8</v>
      </c>
      <c r="H5">
        <v>117.5</v>
      </c>
    </row>
    <row r="6" spans="1:9">
      <c r="A6">
        <v>4</v>
      </c>
      <c r="B6">
        <v>378</v>
      </c>
      <c r="C6" t="s">
        <v>217</v>
      </c>
      <c r="D6" t="s">
        <v>218</v>
      </c>
      <c r="E6" t="s">
        <v>219</v>
      </c>
      <c r="F6">
        <v>21.9</v>
      </c>
      <c r="G6">
        <v>18</v>
      </c>
      <c r="H6">
        <v>189.4</v>
      </c>
    </row>
    <row r="7" spans="1:9">
      <c r="A7">
        <v>5</v>
      </c>
      <c r="B7">
        <v>378</v>
      </c>
      <c r="C7" t="s">
        <v>217</v>
      </c>
      <c r="D7" t="s">
        <v>218</v>
      </c>
      <c r="E7" t="s">
        <v>219</v>
      </c>
      <c r="F7">
        <v>23.1</v>
      </c>
      <c r="G7">
        <v>18.600000000000001</v>
      </c>
      <c r="H7">
        <v>161.30000000000001</v>
      </c>
    </row>
    <row r="8" spans="1:9">
      <c r="A8">
        <v>6</v>
      </c>
      <c r="B8">
        <v>374</v>
      </c>
      <c r="C8" t="s">
        <v>220</v>
      </c>
      <c r="D8" t="s">
        <v>221</v>
      </c>
      <c r="E8" t="s">
        <v>222</v>
      </c>
      <c r="F8">
        <v>28.6</v>
      </c>
      <c r="G8">
        <v>23.4</v>
      </c>
      <c r="H8">
        <v>334.3</v>
      </c>
    </row>
    <row r="9" spans="1:9">
      <c r="A9">
        <v>7</v>
      </c>
      <c r="B9">
        <v>373</v>
      </c>
      <c r="C9" t="s">
        <v>217</v>
      </c>
      <c r="D9" t="s">
        <v>218</v>
      </c>
      <c r="E9" t="s">
        <v>223</v>
      </c>
      <c r="F9">
        <v>29.3</v>
      </c>
      <c r="G9">
        <v>23.6</v>
      </c>
      <c r="H9">
        <v>413.4</v>
      </c>
    </row>
    <row r="10" spans="1:9">
      <c r="H10">
        <f>SUM(H3:H9)</f>
        <v>1776.2999999999997</v>
      </c>
      <c r="I10" t="s">
        <v>51</v>
      </c>
    </row>
    <row r="11" spans="1:9">
      <c r="F11" s="5">
        <f>AVERAGE(F3:F9)</f>
        <v>24.728571428571428</v>
      </c>
      <c r="G11" s="5">
        <f>AVERAGE(G3:G9)</f>
        <v>19.914285714285715</v>
      </c>
      <c r="H11" s="5">
        <f>AVERAGE(H3:H9)</f>
        <v>253.75714285714281</v>
      </c>
      <c r="I11" t="s">
        <v>101</v>
      </c>
    </row>
    <row r="12" spans="1:9">
      <c r="F12" s="5">
        <f>STDEV(F3:F9)</f>
        <v>4.2141485046267153</v>
      </c>
      <c r="G12" s="5">
        <f>STDEV(G3:G9)</f>
        <v>3.4777524214299533</v>
      </c>
      <c r="H12" s="5">
        <f>STDEV(H3:H9)</f>
        <v>129.20616416078173</v>
      </c>
      <c r="I12" t="s">
        <v>102</v>
      </c>
    </row>
    <row r="13" spans="1:9">
      <c r="F13" s="5">
        <f>MAX(F3:F9)</f>
        <v>29.4</v>
      </c>
      <c r="G13" s="5">
        <f>MAX(G3:G9)</f>
        <v>23.6</v>
      </c>
      <c r="H13" s="5">
        <f>MAX(H3:H9)</f>
        <v>413.5</v>
      </c>
      <c r="I13" t="s">
        <v>213</v>
      </c>
    </row>
    <row r="14" spans="1:9">
      <c r="F14" s="5">
        <f>MIN(F3:F9)</f>
        <v>19.8</v>
      </c>
      <c r="G14" s="5">
        <f>MIN(G3:G9)</f>
        <v>15.8</v>
      </c>
      <c r="H14" s="5">
        <f>MIN(H3:H9)</f>
        <v>117.5</v>
      </c>
      <c r="I14" t="s">
        <v>214</v>
      </c>
    </row>
  </sheetData>
  <phoneticPr fontId="4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G37"/>
  <sheetViews>
    <sheetView workbookViewId="0">
      <selection activeCell="G16" sqref="G16"/>
    </sheetView>
  </sheetViews>
  <sheetFormatPr defaultColWidth="11" defaultRowHeight="12.95"/>
  <cols>
    <col min="2" max="2" width="24.125" customWidth="1"/>
  </cols>
  <sheetData>
    <row r="2" spans="1:7">
      <c r="C2" t="s">
        <v>208</v>
      </c>
      <c r="D2" t="s">
        <v>211</v>
      </c>
      <c r="E2" t="s">
        <v>212</v>
      </c>
      <c r="F2" t="s">
        <v>51</v>
      </c>
      <c r="G2" t="s">
        <v>224</v>
      </c>
    </row>
    <row r="3" spans="1:7">
      <c r="A3">
        <v>1</v>
      </c>
      <c r="B3" s="1" t="s">
        <v>8</v>
      </c>
      <c r="C3">
        <v>52</v>
      </c>
      <c r="D3">
        <v>33</v>
      </c>
      <c r="E3">
        <v>35</v>
      </c>
      <c r="F3">
        <f>SUM(C3:E3)</f>
        <v>120</v>
      </c>
      <c r="G3" s="5">
        <f>(F3*100)/$F$37</f>
        <v>10.582010582010582</v>
      </c>
    </row>
    <row r="4" spans="1:7">
      <c r="A4">
        <v>2</v>
      </c>
      <c r="B4" s="1" t="s">
        <v>10</v>
      </c>
      <c r="C4">
        <v>13</v>
      </c>
      <c r="D4">
        <v>4</v>
      </c>
      <c r="E4">
        <v>5</v>
      </c>
      <c r="F4">
        <f t="shared" ref="F4:F36" si="0">SUM(C4:E4)</f>
        <v>22</v>
      </c>
      <c r="G4" s="5">
        <f t="shared" ref="G4:G36" si="1">(F4*100)/$F$37</f>
        <v>1.9400352733686066</v>
      </c>
    </row>
    <row r="5" spans="1:7">
      <c r="A5">
        <v>3</v>
      </c>
      <c r="B5" s="1" t="s">
        <v>12</v>
      </c>
      <c r="C5">
        <v>352</v>
      </c>
      <c r="D5">
        <v>4</v>
      </c>
      <c r="E5">
        <v>218</v>
      </c>
      <c r="F5">
        <f t="shared" si="0"/>
        <v>574</v>
      </c>
      <c r="G5" s="5">
        <f t="shared" si="1"/>
        <v>50.617283950617285</v>
      </c>
    </row>
    <row r="6" spans="1:7">
      <c r="A6">
        <v>4</v>
      </c>
      <c r="B6" s="1" t="s">
        <v>14</v>
      </c>
      <c r="C6">
        <v>36</v>
      </c>
      <c r="D6">
        <v>14</v>
      </c>
      <c r="E6">
        <v>26</v>
      </c>
      <c r="F6">
        <f t="shared" si="0"/>
        <v>76</v>
      </c>
      <c r="G6" s="5">
        <f t="shared" si="1"/>
        <v>6.7019400352733687</v>
      </c>
    </row>
    <row r="7" spans="1:7">
      <c r="A7">
        <v>5</v>
      </c>
      <c r="B7" s="1" t="s">
        <v>16</v>
      </c>
      <c r="C7">
        <v>5</v>
      </c>
      <c r="D7">
        <v>1</v>
      </c>
      <c r="E7">
        <v>1</v>
      </c>
      <c r="F7">
        <f t="shared" si="0"/>
        <v>7</v>
      </c>
      <c r="G7" s="5">
        <f t="shared" si="1"/>
        <v>0.61728395061728392</v>
      </c>
    </row>
    <row r="8" spans="1:7">
      <c r="A8">
        <v>6</v>
      </c>
      <c r="B8" s="1" t="s">
        <v>17</v>
      </c>
      <c r="C8">
        <v>1</v>
      </c>
      <c r="D8">
        <v>0</v>
      </c>
      <c r="E8">
        <v>0</v>
      </c>
      <c r="F8">
        <f t="shared" si="0"/>
        <v>1</v>
      </c>
      <c r="G8" s="5">
        <f t="shared" si="1"/>
        <v>8.8183421516754845E-2</v>
      </c>
    </row>
    <row r="9" spans="1:7">
      <c r="A9">
        <v>7</v>
      </c>
      <c r="B9" s="1" t="s">
        <v>52</v>
      </c>
      <c r="C9">
        <v>1</v>
      </c>
      <c r="D9">
        <v>0</v>
      </c>
      <c r="E9">
        <v>0</v>
      </c>
      <c r="F9">
        <f t="shared" si="0"/>
        <v>1</v>
      </c>
      <c r="G9" s="5">
        <f t="shared" si="1"/>
        <v>8.8183421516754845E-2</v>
      </c>
    </row>
    <row r="10" spans="1:7">
      <c r="A10">
        <v>8</v>
      </c>
      <c r="B10" s="1" t="s">
        <v>53</v>
      </c>
      <c r="C10">
        <v>0</v>
      </c>
      <c r="D10">
        <v>0</v>
      </c>
      <c r="E10">
        <v>5</v>
      </c>
      <c r="F10">
        <f t="shared" si="0"/>
        <v>5</v>
      </c>
      <c r="G10" s="5">
        <f t="shared" si="1"/>
        <v>0.44091710758377423</v>
      </c>
    </row>
    <row r="11" spans="1:7">
      <c r="A11">
        <v>9</v>
      </c>
      <c r="B11" s="1" t="s">
        <v>54</v>
      </c>
      <c r="C11">
        <v>0</v>
      </c>
      <c r="D11">
        <v>1</v>
      </c>
      <c r="E11">
        <v>0</v>
      </c>
      <c r="F11">
        <f t="shared" si="0"/>
        <v>1</v>
      </c>
      <c r="G11" s="5">
        <f t="shared" si="1"/>
        <v>8.8183421516754845E-2</v>
      </c>
    </row>
    <row r="12" spans="1:7">
      <c r="A12">
        <v>10</v>
      </c>
      <c r="B12" s="1" t="s">
        <v>225</v>
      </c>
      <c r="C12">
        <v>0</v>
      </c>
      <c r="D12">
        <v>0</v>
      </c>
      <c r="E12">
        <v>1</v>
      </c>
      <c r="F12">
        <f t="shared" si="0"/>
        <v>1</v>
      </c>
      <c r="G12" s="5">
        <f t="shared" si="1"/>
        <v>8.8183421516754845E-2</v>
      </c>
    </row>
    <row r="13" spans="1:7">
      <c r="A13">
        <v>11</v>
      </c>
      <c r="B13" s="1" t="s">
        <v>20</v>
      </c>
      <c r="C13">
        <v>7</v>
      </c>
      <c r="D13">
        <v>0</v>
      </c>
      <c r="E13">
        <v>3</v>
      </c>
      <c r="F13">
        <f t="shared" si="0"/>
        <v>10</v>
      </c>
      <c r="G13" s="5">
        <f t="shared" si="1"/>
        <v>0.88183421516754845</v>
      </c>
    </row>
    <row r="14" spans="1:7">
      <c r="A14">
        <v>12</v>
      </c>
      <c r="B14" s="1" t="s">
        <v>56</v>
      </c>
      <c r="C14">
        <v>11</v>
      </c>
      <c r="D14">
        <v>4</v>
      </c>
      <c r="E14">
        <v>1</v>
      </c>
      <c r="F14">
        <f t="shared" si="0"/>
        <v>16</v>
      </c>
      <c r="G14" s="5">
        <f t="shared" si="1"/>
        <v>1.4109347442680775</v>
      </c>
    </row>
    <row r="15" spans="1:7">
      <c r="A15">
        <v>13</v>
      </c>
      <c r="B15" s="1" t="s">
        <v>57</v>
      </c>
      <c r="C15">
        <v>3</v>
      </c>
      <c r="D15">
        <v>2</v>
      </c>
      <c r="E15">
        <v>3</v>
      </c>
      <c r="F15">
        <f t="shared" si="0"/>
        <v>8</v>
      </c>
      <c r="G15" s="5">
        <f t="shared" si="1"/>
        <v>0.70546737213403876</v>
      </c>
    </row>
    <row r="16" spans="1:7">
      <c r="A16">
        <v>14</v>
      </c>
      <c r="B16" s="1" t="s">
        <v>22</v>
      </c>
      <c r="C16">
        <v>73</v>
      </c>
      <c r="D16">
        <v>11</v>
      </c>
      <c r="E16">
        <v>6</v>
      </c>
      <c r="F16">
        <f t="shared" si="0"/>
        <v>90</v>
      </c>
      <c r="G16" s="5">
        <f t="shared" si="1"/>
        <v>7.9365079365079367</v>
      </c>
    </row>
    <row r="17" spans="1:7">
      <c r="A17">
        <v>15</v>
      </c>
      <c r="B17" s="1" t="s">
        <v>58</v>
      </c>
      <c r="C17">
        <v>0</v>
      </c>
      <c r="D17">
        <v>0</v>
      </c>
      <c r="E17">
        <v>2</v>
      </c>
      <c r="F17">
        <f t="shared" si="0"/>
        <v>2</v>
      </c>
      <c r="G17" s="5">
        <f t="shared" si="1"/>
        <v>0.17636684303350969</v>
      </c>
    </row>
    <row r="18" spans="1:7">
      <c r="A18">
        <v>16</v>
      </c>
      <c r="B18" s="1" t="s">
        <v>129</v>
      </c>
      <c r="C18">
        <v>20</v>
      </c>
      <c r="D18">
        <v>4</v>
      </c>
      <c r="E18">
        <v>6</v>
      </c>
      <c r="F18">
        <f t="shared" si="0"/>
        <v>30</v>
      </c>
      <c r="G18" s="5">
        <f t="shared" si="1"/>
        <v>2.6455026455026456</v>
      </c>
    </row>
    <row r="19" spans="1:7">
      <c r="A19">
        <v>17</v>
      </c>
      <c r="B19" s="1" t="s">
        <v>28</v>
      </c>
      <c r="C19">
        <v>7</v>
      </c>
      <c r="D19">
        <v>5</v>
      </c>
      <c r="E19">
        <v>1</v>
      </c>
      <c r="F19">
        <f t="shared" si="0"/>
        <v>13</v>
      </c>
      <c r="G19" s="5">
        <f t="shared" si="1"/>
        <v>1.1463844797178131</v>
      </c>
    </row>
    <row r="20" spans="1:7">
      <c r="A20">
        <v>18</v>
      </c>
      <c r="B20" s="1" t="s">
        <v>30</v>
      </c>
      <c r="C20">
        <v>0</v>
      </c>
      <c r="D20">
        <v>13</v>
      </c>
      <c r="E20">
        <v>4</v>
      </c>
      <c r="F20">
        <f t="shared" si="0"/>
        <v>17</v>
      </c>
      <c r="G20" s="5">
        <f t="shared" si="1"/>
        <v>1.4991181657848325</v>
      </c>
    </row>
    <row r="21" spans="1:7">
      <c r="A21">
        <v>19</v>
      </c>
      <c r="B21" s="1" t="s">
        <v>32</v>
      </c>
      <c r="C21">
        <v>7</v>
      </c>
      <c r="D21">
        <v>13</v>
      </c>
      <c r="E21">
        <v>9</v>
      </c>
      <c r="F21">
        <f t="shared" si="0"/>
        <v>29</v>
      </c>
      <c r="G21" s="5">
        <f t="shared" si="1"/>
        <v>2.5573192239858908</v>
      </c>
    </row>
    <row r="22" spans="1:7">
      <c r="A22">
        <v>20</v>
      </c>
      <c r="B22" s="1" t="s">
        <v>34</v>
      </c>
      <c r="C22">
        <v>3</v>
      </c>
      <c r="D22">
        <v>5</v>
      </c>
      <c r="E22">
        <v>4</v>
      </c>
      <c r="F22">
        <f t="shared" si="0"/>
        <v>12</v>
      </c>
      <c r="G22" s="5">
        <f t="shared" si="1"/>
        <v>1.0582010582010581</v>
      </c>
    </row>
    <row r="23" spans="1:7">
      <c r="A23">
        <v>21</v>
      </c>
      <c r="B23" s="1" t="s">
        <v>61</v>
      </c>
      <c r="C23">
        <v>1</v>
      </c>
      <c r="D23">
        <v>2</v>
      </c>
      <c r="E23">
        <v>0</v>
      </c>
      <c r="F23">
        <f t="shared" si="0"/>
        <v>3</v>
      </c>
      <c r="G23" s="5">
        <f t="shared" si="1"/>
        <v>0.26455026455026454</v>
      </c>
    </row>
    <row r="24" spans="1:7">
      <c r="A24">
        <v>22</v>
      </c>
      <c r="B24" s="1" t="s">
        <v>62</v>
      </c>
      <c r="C24">
        <v>12</v>
      </c>
      <c r="D24">
        <v>4</v>
      </c>
      <c r="E24">
        <v>1</v>
      </c>
      <c r="F24">
        <f t="shared" si="0"/>
        <v>17</v>
      </c>
      <c r="G24" s="5">
        <f t="shared" si="1"/>
        <v>1.4991181657848325</v>
      </c>
    </row>
    <row r="25" spans="1:7">
      <c r="A25">
        <v>23</v>
      </c>
      <c r="B25" s="1" t="s">
        <v>64</v>
      </c>
      <c r="C25">
        <v>8</v>
      </c>
      <c r="D25">
        <v>7</v>
      </c>
      <c r="E25">
        <v>25</v>
      </c>
      <c r="F25">
        <f t="shared" si="0"/>
        <v>40</v>
      </c>
      <c r="G25" s="5">
        <f t="shared" si="1"/>
        <v>3.5273368606701938</v>
      </c>
    </row>
    <row r="26" spans="1:7">
      <c r="A26">
        <v>24</v>
      </c>
      <c r="B26" s="1" t="s">
        <v>66</v>
      </c>
      <c r="C26">
        <v>2</v>
      </c>
      <c r="D26">
        <v>2</v>
      </c>
      <c r="E26">
        <v>0</v>
      </c>
      <c r="F26">
        <f t="shared" si="0"/>
        <v>4</v>
      </c>
      <c r="G26" s="5">
        <f t="shared" si="1"/>
        <v>0.35273368606701938</v>
      </c>
    </row>
    <row r="27" spans="1:7">
      <c r="A27">
        <v>25</v>
      </c>
      <c r="B27" s="3" t="s">
        <v>68</v>
      </c>
      <c r="C27">
        <v>3</v>
      </c>
      <c r="D27">
        <v>1</v>
      </c>
      <c r="E27">
        <v>3</v>
      </c>
      <c r="F27">
        <f t="shared" si="0"/>
        <v>7</v>
      </c>
      <c r="G27" s="5">
        <f t="shared" si="1"/>
        <v>0.61728395061728392</v>
      </c>
    </row>
    <row r="28" spans="1:7">
      <c r="A28">
        <v>26</v>
      </c>
      <c r="B28" s="1" t="s">
        <v>70</v>
      </c>
      <c r="C28">
        <v>2</v>
      </c>
      <c r="D28">
        <v>1</v>
      </c>
      <c r="E28">
        <v>1</v>
      </c>
      <c r="F28">
        <f t="shared" si="0"/>
        <v>4</v>
      </c>
      <c r="G28" s="5">
        <f t="shared" si="1"/>
        <v>0.35273368606701938</v>
      </c>
    </row>
    <row r="29" spans="1:7">
      <c r="A29">
        <v>27</v>
      </c>
      <c r="B29" s="1" t="s">
        <v>72</v>
      </c>
      <c r="C29">
        <v>1</v>
      </c>
      <c r="D29">
        <v>2</v>
      </c>
      <c r="E29">
        <v>3</v>
      </c>
      <c r="F29">
        <f t="shared" si="0"/>
        <v>6</v>
      </c>
      <c r="G29" s="5">
        <f t="shared" si="1"/>
        <v>0.52910052910052907</v>
      </c>
    </row>
    <row r="30" spans="1:7">
      <c r="A30">
        <v>28</v>
      </c>
      <c r="B30" s="1" t="s">
        <v>74</v>
      </c>
      <c r="C30">
        <v>0</v>
      </c>
      <c r="D30">
        <v>1</v>
      </c>
      <c r="E30">
        <v>1</v>
      </c>
      <c r="F30">
        <f t="shared" si="0"/>
        <v>2</v>
      </c>
      <c r="G30" s="5">
        <f t="shared" si="1"/>
        <v>0.17636684303350969</v>
      </c>
    </row>
    <row r="31" spans="1:7">
      <c r="A31">
        <v>29</v>
      </c>
      <c r="B31" s="1" t="s">
        <v>76</v>
      </c>
      <c r="C31">
        <v>0</v>
      </c>
      <c r="D31">
        <v>3</v>
      </c>
      <c r="E31">
        <v>1</v>
      </c>
      <c r="F31">
        <f t="shared" si="0"/>
        <v>4</v>
      </c>
      <c r="G31" s="5">
        <f t="shared" si="1"/>
        <v>0.35273368606701938</v>
      </c>
    </row>
    <row r="32" spans="1:7">
      <c r="A32">
        <v>30</v>
      </c>
      <c r="B32" s="1" t="s">
        <v>78</v>
      </c>
      <c r="C32">
        <v>0</v>
      </c>
      <c r="D32">
        <v>3</v>
      </c>
      <c r="E32">
        <v>0</v>
      </c>
      <c r="F32">
        <f t="shared" si="0"/>
        <v>3</v>
      </c>
      <c r="G32" s="5">
        <f t="shared" si="1"/>
        <v>0.26455026455026454</v>
      </c>
    </row>
    <row r="33" spans="1:7">
      <c r="A33">
        <v>32</v>
      </c>
      <c r="B33" s="1" t="s">
        <v>80</v>
      </c>
      <c r="C33">
        <v>0</v>
      </c>
      <c r="D33">
        <v>1</v>
      </c>
      <c r="E33">
        <v>0</v>
      </c>
      <c r="F33">
        <f t="shared" si="0"/>
        <v>1</v>
      </c>
      <c r="G33" s="5">
        <f t="shared" si="1"/>
        <v>8.8183421516754845E-2</v>
      </c>
    </row>
    <row r="34" spans="1:7">
      <c r="A34">
        <v>33</v>
      </c>
      <c r="B34" s="1" t="s">
        <v>82</v>
      </c>
      <c r="C34">
        <v>0</v>
      </c>
      <c r="D34">
        <v>1</v>
      </c>
      <c r="E34">
        <v>0</v>
      </c>
      <c r="F34">
        <f t="shared" si="0"/>
        <v>1</v>
      </c>
      <c r="G34" s="5">
        <f t="shared" si="1"/>
        <v>8.8183421516754845E-2</v>
      </c>
    </row>
    <row r="35" spans="1:7">
      <c r="A35">
        <v>34</v>
      </c>
      <c r="B35" s="1" t="s">
        <v>84</v>
      </c>
      <c r="C35">
        <v>0</v>
      </c>
      <c r="D35">
        <v>3</v>
      </c>
      <c r="E35">
        <v>2</v>
      </c>
      <c r="F35">
        <f t="shared" si="0"/>
        <v>5</v>
      </c>
      <c r="G35" s="5">
        <f t="shared" si="1"/>
        <v>0.44091710758377423</v>
      </c>
    </row>
    <row r="36" spans="1:7">
      <c r="A36">
        <v>35</v>
      </c>
      <c r="B36" s="1" t="s">
        <v>86</v>
      </c>
      <c r="C36">
        <v>0</v>
      </c>
      <c r="D36">
        <v>0</v>
      </c>
      <c r="E36">
        <v>2</v>
      </c>
      <c r="F36">
        <f t="shared" si="0"/>
        <v>2</v>
      </c>
      <c r="G36" s="5">
        <f t="shared" si="1"/>
        <v>0.17636684303350969</v>
      </c>
    </row>
    <row r="37" spans="1:7">
      <c r="F37">
        <f>SUM(F3:F36)</f>
        <v>1134</v>
      </c>
      <c r="G37">
        <f>SUM(G3:G36)</f>
        <v>100.00000000000003</v>
      </c>
    </row>
  </sheetData>
  <phoneticPr fontId="4" type="noConversion"/>
  <pageMargins left="0.75" right="0.75" top="1" bottom="1" header="0" footer="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X244"/>
  <sheetViews>
    <sheetView zoomScale="150" workbookViewId="0">
      <selection activeCell="G16" sqref="G16"/>
    </sheetView>
  </sheetViews>
  <sheetFormatPr defaultColWidth="11" defaultRowHeight="12.95"/>
  <cols>
    <col min="1" max="2" width="5.125" customWidth="1"/>
    <col min="3" max="3" width="24.875" customWidth="1"/>
    <col min="4" max="4" width="18.875" customWidth="1"/>
    <col min="5" max="5" width="11.625" bestFit="1" customWidth="1"/>
    <col min="6" max="6" width="13" bestFit="1" customWidth="1"/>
    <col min="7" max="7" width="11.625" style="7" bestFit="1" customWidth="1"/>
    <col min="8" max="8" width="13" bestFit="1" customWidth="1"/>
    <col min="9" max="9" width="23.875" customWidth="1"/>
    <col min="10" max="10" width="18.875" customWidth="1"/>
    <col min="11" max="11" width="11.625" customWidth="1"/>
    <col min="12" max="12" width="13" customWidth="1"/>
    <col min="15" max="15" width="23.875" customWidth="1"/>
    <col min="16" max="16" width="18.875" customWidth="1"/>
    <col min="17" max="17" width="11.625" customWidth="1"/>
    <col min="18" max="18" width="13" customWidth="1"/>
    <col min="21" max="21" width="23.875" customWidth="1"/>
    <col min="22" max="22" width="18.875" customWidth="1"/>
    <col min="23" max="23" width="11.625" customWidth="1"/>
    <col min="24" max="24" width="13" customWidth="1"/>
  </cols>
  <sheetData>
    <row r="4" spans="1:13">
      <c r="C4" s="6" t="s">
        <v>1</v>
      </c>
      <c r="D4" t="s">
        <v>37</v>
      </c>
      <c r="F4" s="6" t="s">
        <v>38</v>
      </c>
    </row>
    <row r="5" spans="1:13">
      <c r="C5" t="s">
        <v>39</v>
      </c>
    </row>
    <row r="6" spans="1:13">
      <c r="C6" t="s">
        <v>40</v>
      </c>
    </row>
    <row r="7" spans="1:13">
      <c r="C7" t="s">
        <v>41</v>
      </c>
    </row>
    <row r="8" spans="1:13">
      <c r="D8" t="s">
        <v>42</v>
      </c>
      <c r="E8" s="18" t="s">
        <v>43</v>
      </c>
      <c r="F8" s="18"/>
      <c r="G8" s="18"/>
      <c r="H8" s="18"/>
      <c r="I8" s="18"/>
      <c r="J8" s="18"/>
      <c r="K8" s="18"/>
      <c r="L8" s="18"/>
    </row>
    <row r="9" spans="1:13">
      <c r="A9" s="6"/>
      <c r="B9" s="6"/>
      <c r="C9" s="6"/>
      <c r="D9" s="6"/>
      <c r="E9" s="16" t="s">
        <v>0</v>
      </c>
      <c r="F9" s="16"/>
      <c r="G9" s="18" t="s">
        <v>44</v>
      </c>
      <c r="H9" s="18"/>
      <c r="I9" s="16" t="s">
        <v>45</v>
      </c>
      <c r="J9" s="16"/>
      <c r="K9" s="16" t="s">
        <v>46</v>
      </c>
      <c r="L9" s="16"/>
    </row>
    <row r="10" spans="1:13">
      <c r="A10" s="6" t="s">
        <v>4</v>
      </c>
      <c r="B10" s="6" t="s">
        <v>4</v>
      </c>
      <c r="C10" s="6" t="s">
        <v>5</v>
      </c>
      <c r="D10" s="6" t="s">
        <v>6</v>
      </c>
      <c r="E10" s="6" t="s">
        <v>47</v>
      </c>
      <c r="F10" s="6" t="s">
        <v>48</v>
      </c>
      <c r="G10" s="19" t="s">
        <v>47</v>
      </c>
      <c r="H10" s="6" t="s">
        <v>48</v>
      </c>
      <c r="I10" s="6" t="s">
        <v>49</v>
      </c>
      <c r="J10" s="6" t="s">
        <v>50</v>
      </c>
      <c r="K10" s="6" t="s">
        <v>49</v>
      </c>
      <c r="L10" s="6" t="s">
        <v>50</v>
      </c>
      <c r="M10" s="6" t="s">
        <v>51</v>
      </c>
    </row>
    <row r="11" spans="1:13">
      <c r="A11">
        <v>1</v>
      </c>
      <c r="B11">
        <v>1</v>
      </c>
      <c r="C11" s="1" t="s">
        <v>8</v>
      </c>
      <c r="D11" t="s">
        <v>9</v>
      </c>
      <c r="E11">
        <v>1</v>
      </c>
      <c r="F11">
        <v>18</v>
      </c>
      <c r="G11" s="7">
        <v>12</v>
      </c>
      <c r="H11">
        <v>17</v>
      </c>
      <c r="I11">
        <v>0</v>
      </c>
      <c r="J11">
        <v>2</v>
      </c>
      <c r="K11">
        <v>0</v>
      </c>
      <c r="L11">
        <v>2</v>
      </c>
      <c r="M11">
        <f>SUM(E11:L11)</f>
        <v>52</v>
      </c>
    </row>
    <row r="12" spans="1:13">
      <c r="A12">
        <v>2</v>
      </c>
      <c r="B12">
        <v>2</v>
      </c>
      <c r="C12" s="1" t="s">
        <v>10</v>
      </c>
      <c r="D12" t="s">
        <v>9</v>
      </c>
      <c r="E12">
        <v>2</v>
      </c>
      <c r="F12">
        <v>9</v>
      </c>
      <c r="G12" s="7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f t="shared" ref="M12:M44" si="0">SUM(E12:L12)</f>
        <v>13</v>
      </c>
    </row>
    <row r="13" spans="1:13" s="7" customFormat="1">
      <c r="A13" s="7">
        <v>4</v>
      </c>
      <c r="B13" s="7">
        <v>3</v>
      </c>
      <c r="C13" s="10" t="s">
        <v>12</v>
      </c>
      <c r="D13" s="7" t="s">
        <v>13</v>
      </c>
      <c r="E13" s="7">
        <v>64</v>
      </c>
      <c r="F13" s="7">
        <v>33</v>
      </c>
      <c r="G13" s="7">
        <v>78</v>
      </c>
      <c r="H13" s="7">
        <v>164</v>
      </c>
      <c r="I13" s="7">
        <v>10</v>
      </c>
      <c r="J13" s="7">
        <v>0</v>
      </c>
      <c r="K13" s="7">
        <v>3</v>
      </c>
      <c r="L13" s="7">
        <v>0</v>
      </c>
      <c r="M13" s="7">
        <f t="shared" si="0"/>
        <v>352</v>
      </c>
    </row>
    <row r="14" spans="1:13">
      <c r="A14">
        <v>5</v>
      </c>
      <c r="B14">
        <v>4</v>
      </c>
      <c r="C14" s="1" t="s">
        <v>14</v>
      </c>
      <c r="D14" t="s">
        <v>15</v>
      </c>
      <c r="E14">
        <v>5</v>
      </c>
      <c r="F14">
        <v>5</v>
      </c>
      <c r="G14" s="7">
        <v>11</v>
      </c>
      <c r="H14">
        <v>2</v>
      </c>
      <c r="I14">
        <v>5</v>
      </c>
      <c r="J14">
        <v>3</v>
      </c>
      <c r="K14">
        <v>3</v>
      </c>
      <c r="L14">
        <v>2</v>
      </c>
      <c r="M14">
        <f t="shared" si="0"/>
        <v>36</v>
      </c>
    </row>
    <row r="15" spans="1:13">
      <c r="A15">
        <v>6</v>
      </c>
      <c r="B15">
        <v>5</v>
      </c>
      <c r="C15" s="1" t="s">
        <v>16</v>
      </c>
      <c r="D15" t="s">
        <v>15</v>
      </c>
      <c r="E15">
        <v>0</v>
      </c>
      <c r="F15">
        <v>2</v>
      </c>
      <c r="G15" s="7">
        <v>0</v>
      </c>
      <c r="H15">
        <v>3</v>
      </c>
      <c r="I15">
        <v>0</v>
      </c>
      <c r="J15">
        <v>0</v>
      </c>
      <c r="K15">
        <v>0</v>
      </c>
      <c r="L15">
        <v>0</v>
      </c>
      <c r="M15">
        <f t="shared" si="0"/>
        <v>5</v>
      </c>
    </row>
    <row r="16" spans="1:13">
      <c r="A16">
        <v>7</v>
      </c>
      <c r="B16">
        <v>6</v>
      </c>
      <c r="C16" s="1" t="s">
        <v>17</v>
      </c>
      <c r="D16" t="s">
        <v>15</v>
      </c>
      <c r="E16">
        <v>0</v>
      </c>
      <c r="F16">
        <v>1</v>
      </c>
      <c r="G16" s="7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f t="shared" si="0"/>
        <v>1</v>
      </c>
    </row>
    <row r="17" spans="1:13">
      <c r="B17">
        <v>7</v>
      </c>
      <c r="C17" s="1" t="s">
        <v>52</v>
      </c>
      <c r="D17" t="s">
        <v>15</v>
      </c>
      <c r="E17">
        <v>1</v>
      </c>
      <c r="F17">
        <v>0</v>
      </c>
      <c r="G17" s="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f t="shared" si="0"/>
        <v>1</v>
      </c>
    </row>
    <row r="18" spans="1:13">
      <c r="B18">
        <v>8</v>
      </c>
      <c r="C18" s="1" t="s">
        <v>53</v>
      </c>
      <c r="D18" t="s">
        <v>15</v>
      </c>
      <c r="E18">
        <v>0</v>
      </c>
      <c r="F18">
        <v>0</v>
      </c>
      <c r="G18" s="7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f t="shared" si="0"/>
        <v>0</v>
      </c>
    </row>
    <row r="19" spans="1:13">
      <c r="B19">
        <v>9</v>
      </c>
      <c r="C19" s="1" t="s">
        <v>54</v>
      </c>
      <c r="D19" t="s">
        <v>55</v>
      </c>
      <c r="F19">
        <v>0</v>
      </c>
      <c r="G19" s="7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>
      <c r="A20">
        <v>8</v>
      </c>
      <c r="B20">
        <v>10</v>
      </c>
      <c r="C20" s="1" t="s">
        <v>18</v>
      </c>
      <c r="D20" t="s">
        <v>19</v>
      </c>
      <c r="E20">
        <v>0</v>
      </c>
      <c r="F20">
        <v>0</v>
      </c>
      <c r="G20" s="7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f t="shared" si="0"/>
        <v>0</v>
      </c>
    </row>
    <row r="21" spans="1:13">
      <c r="A21">
        <v>9</v>
      </c>
      <c r="B21">
        <v>11</v>
      </c>
      <c r="C21" s="1" t="s">
        <v>20</v>
      </c>
      <c r="D21" t="s">
        <v>19</v>
      </c>
      <c r="E21">
        <v>4</v>
      </c>
      <c r="F21">
        <v>0</v>
      </c>
      <c r="G21" s="7">
        <v>3</v>
      </c>
      <c r="H21">
        <v>0</v>
      </c>
      <c r="I21">
        <v>0</v>
      </c>
      <c r="J21">
        <v>0</v>
      </c>
      <c r="K21">
        <v>0</v>
      </c>
      <c r="L21">
        <v>0</v>
      </c>
      <c r="M21">
        <f t="shared" si="0"/>
        <v>7</v>
      </c>
    </row>
    <row r="22" spans="1:13">
      <c r="B22">
        <v>12</v>
      </c>
      <c r="C22" s="1" t="s">
        <v>56</v>
      </c>
      <c r="D22" t="s">
        <v>19</v>
      </c>
      <c r="E22">
        <v>11</v>
      </c>
      <c r="F22">
        <v>0</v>
      </c>
      <c r="G22" s="7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f t="shared" si="0"/>
        <v>11</v>
      </c>
    </row>
    <row r="23" spans="1:13">
      <c r="B23">
        <v>13</v>
      </c>
      <c r="C23" s="1" t="s">
        <v>57</v>
      </c>
      <c r="D23" t="s">
        <v>19</v>
      </c>
      <c r="E23">
        <v>1</v>
      </c>
      <c r="F23">
        <v>0</v>
      </c>
      <c r="G23" s="7">
        <v>2</v>
      </c>
      <c r="H23">
        <v>0</v>
      </c>
      <c r="I23">
        <v>0</v>
      </c>
      <c r="J23">
        <v>0</v>
      </c>
      <c r="K23">
        <v>0</v>
      </c>
      <c r="L23">
        <v>0</v>
      </c>
      <c r="M23">
        <f t="shared" si="0"/>
        <v>3</v>
      </c>
    </row>
    <row r="24" spans="1:13" s="8" customFormat="1">
      <c r="A24" s="8">
        <v>11</v>
      </c>
      <c r="B24" s="8">
        <v>14</v>
      </c>
      <c r="C24" s="9" t="s">
        <v>22</v>
      </c>
      <c r="D24" s="8" t="s">
        <v>23</v>
      </c>
      <c r="E24" s="8">
        <v>3</v>
      </c>
      <c r="F24" s="8">
        <v>32</v>
      </c>
      <c r="G24" s="8">
        <v>34</v>
      </c>
      <c r="H24" s="8">
        <v>2</v>
      </c>
      <c r="I24" s="8">
        <v>0</v>
      </c>
      <c r="J24" s="8">
        <v>1</v>
      </c>
      <c r="K24" s="8">
        <v>0</v>
      </c>
      <c r="L24" s="8">
        <v>1</v>
      </c>
      <c r="M24" s="8">
        <f t="shared" si="0"/>
        <v>73</v>
      </c>
    </row>
    <row r="25" spans="1:13">
      <c r="B25">
        <v>15</v>
      </c>
      <c r="C25" s="1" t="s">
        <v>58</v>
      </c>
      <c r="D25" t="s">
        <v>23</v>
      </c>
      <c r="E25">
        <v>0</v>
      </c>
      <c r="F25">
        <v>0</v>
      </c>
      <c r="G25" s="7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f t="shared" si="0"/>
        <v>0</v>
      </c>
    </row>
    <row r="26" spans="1:13">
      <c r="B26">
        <v>16</v>
      </c>
      <c r="C26" s="1" t="s">
        <v>59</v>
      </c>
      <c r="D26" t="s">
        <v>25</v>
      </c>
      <c r="E26">
        <v>2</v>
      </c>
      <c r="F26">
        <v>0</v>
      </c>
      <c r="G26" s="7">
        <v>8</v>
      </c>
      <c r="H26">
        <v>0</v>
      </c>
      <c r="I26">
        <v>0</v>
      </c>
      <c r="J26">
        <v>8</v>
      </c>
      <c r="K26">
        <v>1</v>
      </c>
      <c r="L26">
        <v>1</v>
      </c>
      <c r="M26">
        <f t="shared" si="0"/>
        <v>20</v>
      </c>
    </row>
    <row r="27" spans="1:13">
      <c r="A27">
        <v>14</v>
      </c>
      <c r="B27">
        <v>17</v>
      </c>
      <c r="C27" s="1" t="s">
        <v>28</v>
      </c>
      <c r="D27" t="s">
        <v>60</v>
      </c>
      <c r="E27">
        <v>1</v>
      </c>
      <c r="F27">
        <v>0</v>
      </c>
      <c r="G27" s="7">
        <v>4</v>
      </c>
      <c r="H27">
        <v>0</v>
      </c>
      <c r="I27">
        <v>2</v>
      </c>
      <c r="J27">
        <v>0</v>
      </c>
      <c r="K27">
        <v>0</v>
      </c>
      <c r="L27">
        <v>0</v>
      </c>
      <c r="M27">
        <f t="shared" si="0"/>
        <v>7</v>
      </c>
    </row>
    <row r="28" spans="1:13">
      <c r="A28">
        <v>15</v>
      </c>
      <c r="B28">
        <v>18</v>
      </c>
      <c r="C28" s="1" t="s">
        <v>30</v>
      </c>
      <c r="D28" t="s">
        <v>31</v>
      </c>
      <c r="E28">
        <v>0</v>
      </c>
      <c r="F28">
        <v>0</v>
      </c>
      <c r="G28" s="7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f t="shared" si="0"/>
        <v>0</v>
      </c>
    </row>
    <row r="29" spans="1:13">
      <c r="A29">
        <v>16</v>
      </c>
      <c r="B29">
        <v>19</v>
      </c>
      <c r="C29" s="1" t="s">
        <v>32</v>
      </c>
      <c r="D29" t="s">
        <v>33</v>
      </c>
      <c r="E29">
        <v>0</v>
      </c>
      <c r="F29">
        <v>0</v>
      </c>
      <c r="G29" s="7">
        <v>0</v>
      </c>
      <c r="H29">
        <v>0</v>
      </c>
      <c r="I29">
        <v>0</v>
      </c>
      <c r="J29">
        <v>0</v>
      </c>
      <c r="K29">
        <v>0</v>
      </c>
      <c r="L29">
        <v>7</v>
      </c>
      <c r="M29">
        <f t="shared" si="0"/>
        <v>7</v>
      </c>
    </row>
    <row r="30" spans="1:13">
      <c r="A30">
        <v>17</v>
      </c>
      <c r="B30">
        <v>20</v>
      </c>
      <c r="C30" s="1" t="s">
        <v>34</v>
      </c>
      <c r="D30" t="s">
        <v>35</v>
      </c>
      <c r="E30">
        <v>1</v>
      </c>
      <c r="F30">
        <v>1</v>
      </c>
      <c r="G30" s="7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f t="shared" si="0"/>
        <v>3</v>
      </c>
    </row>
    <row r="31" spans="1:13">
      <c r="A31">
        <v>18</v>
      </c>
      <c r="B31">
        <v>21</v>
      </c>
      <c r="C31" s="1" t="s">
        <v>61</v>
      </c>
      <c r="D31" t="s">
        <v>36</v>
      </c>
      <c r="E31">
        <v>0</v>
      </c>
      <c r="F31">
        <v>0</v>
      </c>
      <c r="G31" s="7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f t="shared" si="0"/>
        <v>1</v>
      </c>
    </row>
    <row r="32" spans="1:13">
      <c r="A32">
        <v>19</v>
      </c>
      <c r="B32">
        <v>22</v>
      </c>
      <c r="C32" s="1" t="s">
        <v>62</v>
      </c>
      <c r="D32" t="s">
        <v>63</v>
      </c>
      <c r="E32">
        <v>0</v>
      </c>
      <c r="F32">
        <v>3</v>
      </c>
      <c r="G32" s="7">
        <v>5</v>
      </c>
      <c r="H32">
        <v>2</v>
      </c>
      <c r="I32">
        <v>0</v>
      </c>
      <c r="J32">
        <v>0</v>
      </c>
      <c r="K32">
        <v>2</v>
      </c>
      <c r="L32">
        <v>0</v>
      </c>
      <c r="M32">
        <f t="shared" si="0"/>
        <v>12</v>
      </c>
    </row>
    <row r="33" spans="1:14">
      <c r="B33">
        <v>23</v>
      </c>
      <c r="C33" s="1" t="s">
        <v>64</v>
      </c>
      <c r="D33" t="s">
        <v>65</v>
      </c>
      <c r="E33">
        <v>4</v>
      </c>
      <c r="F33">
        <v>1</v>
      </c>
      <c r="G33" s="7">
        <v>1</v>
      </c>
      <c r="H33">
        <v>2</v>
      </c>
      <c r="I33">
        <v>0</v>
      </c>
      <c r="J33">
        <v>0</v>
      </c>
      <c r="K33">
        <v>0</v>
      </c>
      <c r="L33">
        <v>0</v>
      </c>
      <c r="M33">
        <f t="shared" si="0"/>
        <v>8</v>
      </c>
    </row>
    <row r="34" spans="1:14">
      <c r="A34">
        <v>21</v>
      </c>
      <c r="B34">
        <v>24</v>
      </c>
      <c r="C34" s="1" t="s">
        <v>66</v>
      </c>
      <c r="D34" t="s">
        <v>67</v>
      </c>
      <c r="E34" s="2">
        <v>0</v>
      </c>
      <c r="F34">
        <v>0</v>
      </c>
      <c r="G34" s="7">
        <v>0</v>
      </c>
      <c r="H34">
        <v>0</v>
      </c>
      <c r="I34">
        <v>1</v>
      </c>
      <c r="J34">
        <v>0</v>
      </c>
      <c r="K34">
        <v>1</v>
      </c>
      <c r="L34">
        <v>0</v>
      </c>
      <c r="M34">
        <f t="shared" si="0"/>
        <v>2</v>
      </c>
    </row>
    <row r="35" spans="1:14">
      <c r="B35">
        <v>25</v>
      </c>
      <c r="C35" s="3" t="s">
        <v>68</v>
      </c>
      <c r="D35" t="s">
        <v>69</v>
      </c>
      <c r="E35">
        <v>0</v>
      </c>
      <c r="F35">
        <v>0</v>
      </c>
      <c r="G35" s="7">
        <v>0</v>
      </c>
      <c r="H35">
        <v>0</v>
      </c>
      <c r="I35">
        <v>2</v>
      </c>
      <c r="J35">
        <v>0</v>
      </c>
      <c r="K35">
        <v>0</v>
      </c>
      <c r="L35">
        <v>1</v>
      </c>
      <c r="M35">
        <f t="shared" si="0"/>
        <v>3</v>
      </c>
    </row>
    <row r="36" spans="1:14">
      <c r="B36">
        <v>26</v>
      </c>
      <c r="C36" s="1" t="s">
        <v>70</v>
      </c>
      <c r="D36" t="s">
        <v>71</v>
      </c>
      <c r="E36">
        <v>1</v>
      </c>
      <c r="F36">
        <v>0</v>
      </c>
      <c r="G36" s="7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f t="shared" si="0"/>
        <v>2</v>
      </c>
    </row>
    <row r="37" spans="1:14">
      <c r="B37">
        <v>27</v>
      </c>
      <c r="C37" s="1" t="s">
        <v>72</v>
      </c>
      <c r="D37" t="s">
        <v>73</v>
      </c>
      <c r="E37">
        <v>0</v>
      </c>
      <c r="F37">
        <v>0</v>
      </c>
      <c r="G37" s="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f t="shared" si="0"/>
        <v>1</v>
      </c>
    </row>
    <row r="38" spans="1:14">
      <c r="B38">
        <v>28</v>
      </c>
      <c r="C38" s="1" t="s">
        <v>74</v>
      </c>
      <c r="D38" t="s">
        <v>75</v>
      </c>
      <c r="E38">
        <v>0</v>
      </c>
      <c r="F38">
        <v>0</v>
      </c>
      <c r="G38" s="7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f t="shared" si="0"/>
        <v>0</v>
      </c>
    </row>
    <row r="39" spans="1:14">
      <c r="B39">
        <v>29</v>
      </c>
      <c r="C39" s="1" t="s">
        <v>76</v>
      </c>
      <c r="D39" t="s">
        <v>77</v>
      </c>
      <c r="E39">
        <v>0</v>
      </c>
      <c r="F39">
        <v>0</v>
      </c>
      <c r="G39" s="7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f t="shared" si="0"/>
        <v>0</v>
      </c>
    </row>
    <row r="40" spans="1:14">
      <c r="B40">
        <v>30</v>
      </c>
      <c r="C40" s="1" t="s">
        <v>78</v>
      </c>
      <c r="D40" t="s">
        <v>79</v>
      </c>
      <c r="E40">
        <v>0</v>
      </c>
      <c r="F40">
        <v>0</v>
      </c>
      <c r="G40" s="7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f t="shared" si="0"/>
        <v>0</v>
      </c>
    </row>
    <row r="41" spans="1:14">
      <c r="B41">
        <v>31</v>
      </c>
      <c r="C41" s="1" t="s">
        <v>80</v>
      </c>
      <c r="D41" t="s">
        <v>81</v>
      </c>
      <c r="E41">
        <v>0</v>
      </c>
      <c r="F41">
        <v>0</v>
      </c>
      <c r="G41" s="7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f t="shared" si="0"/>
        <v>0</v>
      </c>
    </row>
    <row r="42" spans="1:14">
      <c r="B42">
        <v>32</v>
      </c>
      <c r="C42" s="1" t="s">
        <v>82</v>
      </c>
      <c r="D42" t="s">
        <v>83</v>
      </c>
      <c r="E42">
        <v>0</v>
      </c>
      <c r="F42">
        <v>0</v>
      </c>
      <c r="G42" s="7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f t="shared" si="0"/>
        <v>0</v>
      </c>
    </row>
    <row r="43" spans="1:14">
      <c r="B43">
        <v>33</v>
      </c>
      <c r="C43" s="1" t="s">
        <v>84</v>
      </c>
      <c r="D43" t="s">
        <v>85</v>
      </c>
      <c r="E43">
        <v>0</v>
      </c>
      <c r="F43">
        <v>0</v>
      </c>
      <c r="G43" s="7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f t="shared" si="0"/>
        <v>0</v>
      </c>
    </row>
    <row r="44" spans="1:14">
      <c r="B44">
        <v>34</v>
      </c>
      <c r="C44" s="1" t="s">
        <v>86</v>
      </c>
      <c r="E44">
        <v>0</v>
      </c>
      <c r="F44">
        <v>0</v>
      </c>
      <c r="G44" s="7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f t="shared" si="0"/>
        <v>0</v>
      </c>
    </row>
    <row r="45" spans="1:14">
      <c r="E45">
        <f t="shared" ref="E45:J45" si="1">SUM(E11:E44)</f>
        <v>101</v>
      </c>
      <c r="F45">
        <f t="shared" si="1"/>
        <v>105</v>
      </c>
      <c r="G45" s="7">
        <f t="shared" si="1"/>
        <v>160</v>
      </c>
      <c r="H45">
        <f t="shared" si="1"/>
        <v>194</v>
      </c>
      <c r="I45">
        <f t="shared" si="1"/>
        <v>21</v>
      </c>
      <c r="J45">
        <f t="shared" si="1"/>
        <v>14</v>
      </c>
      <c r="K45">
        <f>SUM(K11:K44)</f>
        <v>10</v>
      </c>
      <c r="L45">
        <f>SUM(L11:L44)</f>
        <v>15</v>
      </c>
      <c r="M45">
        <f>SUM(M11:M44)</f>
        <v>620</v>
      </c>
      <c r="N45" t="s">
        <v>87</v>
      </c>
    </row>
    <row r="46" spans="1:14">
      <c r="D46" t="s">
        <v>88</v>
      </c>
      <c r="E46">
        <v>2348.6999999999985</v>
      </c>
      <c r="F46">
        <v>3800.3000000000006</v>
      </c>
      <c r="G46" s="7">
        <v>3443.6</v>
      </c>
      <c r="H46">
        <v>2493.2999999999984</v>
      </c>
      <c r="I46">
        <v>222.79999999999998</v>
      </c>
      <c r="J46">
        <v>1493.9</v>
      </c>
      <c r="K46">
        <v>429.9</v>
      </c>
      <c r="L46">
        <v>1678.6000000000001</v>
      </c>
      <c r="N46">
        <f>SUM(E46:L46)</f>
        <v>15911.099999999997</v>
      </c>
    </row>
    <row r="49" spans="2:24">
      <c r="C49" s="1" t="s">
        <v>89</v>
      </c>
      <c r="I49" s="1" t="s">
        <v>90</v>
      </c>
      <c r="O49" s="1" t="s">
        <v>91</v>
      </c>
      <c r="U49" s="1" t="s">
        <v>92</v>
      </c>
    </row>
    <row r="50" spans="2:24">
      <c r="C50" s="1" t="s">
        <v>5</v>
      </c>
      <c r="D50" t="s">
        <v>93</v>
      </c>
      <c r="E50" t="s">
        <v>94</v>
      </c>
      <c r="F50" t="s">
        <v>95</v>
      </c>
      <c r="I50" s="1" t="s">
        <v>5</v>
      </c>
      <c r="J50" t="s">
        <v>93</v>
      </c>
      <c r="K50" t="s">
        <v>94</v>
      </c>
      <c r="L50" t="s">
        <v>95</v>
      </c>
      <c r="O50" s="1" t="s">
        <v>5</v>
      </c>
      <c r="P50" t="s">
        <v>93</v>
      </c>
      <c r="Q50" t="s">
        <v>94</v>
      </c>
      <c r="R50" t="s">
        <v>96</v>
      </c>
      <c r="U50" s="1" t="s">
        <v>5</v>
      </c>
      <c r="V50" t="s">
        <v>93</v>
      </c>
      <c r="W50" t="s">
        <v>94</v>
      </c>
      <c r="X50" t="s">
        <v>95</v>
      </c>
    </row>
    <row r="51" spans="2:24">
      <c r="C51" s="1" t="s">
        <v>8</v>
      </c>
      <c r="D51">
        <v>13.5</v>
      </c>
      <c r="E51">
        <v>10.9</v>
      </c>
      <c r="F51">
        <v>22</v>
      </c>
      <c r="H51">
        <v>1</v>
      </c>
      <c r="I51" s="1" t="s">
        <v>8</v>
      </c>
      <c r="J51">
        <v>13.2</v>
      </c>
      <c r="K51">
        <v>10.3</v>
      </c>
      <c r="L51">
        <v>25.6</v>
      </c>
      <c r="O51" s="1" t="s">
        <v>97</v>
      </c>
      <c r="P51">
        <v>11.8</v>
      </c>
      <c r="Q51">
        <v>9.4</v>
      </c>
      <c r="R51">
        <v>15.3</v>
      </c>
      <c r="U51" s="1" t="s">
        <v>8</v>
      </c>
      <c r="V51">
        <v>14.5</v>
      </c>
      <c r="W51">
        <v>11.6</v>
      </c>
      <c r="X51">
        <v>36.4</v>
      </c>
    </row>
    <row r="52" spans="2:24">
      <c r="C52" s="1" t="s">
        <v>10</v>
      </c>
      <c r="D52">
        <v>16.600000000000001</v>
      </c>
      <c r="E52">
        <v>12.7</v>
      </c>
      <c r="F52">
        <v>37.9</v>
      </c>
      <c r="H52">
        <v>2</v>
      </c>
      <c r="I52" s="1" t="s">
        <v>8</v>
      </c>
      <c r="J52">
        <v>18.7</v>
      </c>
      <c r="K52">
        <v>14.9</v>
      </c>
      <c r="L52">
        <v>78.2</v>
      </c>
      <c r="O52" s="1" t="s">
        <v>97</v>
      </c>
      <c r="P52">
        <v>15.8</v>
      </c>
      <c r="Q52">
        <v>12.6</v>
      </c>
      <c r="R52">
        <v>35.700000000000003</v>
      </c>
      <c r="U52" s="1" t="s">
        <v>8</v>
      </c>
      <c r="V52">
        <v>18.5</v>
      </c>
      <c r="W52">
        <v>14.5</v>
      </c>
      <c r="X52">
        <v>66.5</v>
      </c>
    </row>
    <row r="53" spans="2:24">
      <c r="C53" s="1" t="s">
        <v>10</v>
      </c>
      <c r="D53">
        <v>10.7</v>
      </c>
      <c r="E53">
        <v>8.1</v>
      </c>
      <c r="F53">
        <v>8.5</v>
      </c>
      <c r="H53">
        <v>3</v>
      </c>
      <c r="I53" s="1" t="s">
        <v>8</v>
      </c>
      <c r="J53">
        <v>15.3</v>
      </c>
      <c r="K53">
        <v>12</v>
      </c>
      <c r="L53">
        <v>35.299999999999997</v>
      </c>
      <c r="O53" s="1" t="s">
        <v>97</v>
      </c>
      <c r="P53">
        <v>14.1</v>
      </c>
      <c r="Q53">
        <v>11.5</v>
      </c>
      <c r="R53">
        <v>29</v>
      </c>
      <c r="U53" s="1" t="s">
        <v>8</v>
      </c>
      <c r="V53">
        <v>8.8000000000000007</v>
      </c>
      <c r="W53">
        <v>6.6</v>
      </c>
      <c r="X53">
        <v>5.8</v>
      </c>
    </row>
    <row r="54" spans="2:24">
      <c r="B54">
        <v>1</v>
      </c>
      <c r="C54" s="1" t="s">
        <v>12</v>
      </c>
      <c r="D54">
        <v>9</v>
      </c>
      <c r="E54">
        <v>7.2</v>
      </c>
      <c r="F54">
        <v>5.0999999999999996</v>
      </c>
      <c r="H54">
        <v>4</v>
      </c>
      <c r="I54" s="1" t="s">
        <v>8</v>
      </c>
      <c r="J54">
        <v>13.5</v>
      </c>
      <c r="K54">
        <v>10.3</v>
      </c>
      <c r="L54">
        <v>24.1</v>
      </c>
      <c r="O54" s="1" t="s">
        <v>97</v>
      </c>
      <c r="P54">
        <v>15.5</v>
      </c>
      <c r="Q54">
        <v>12.2</v>
      </c>
      <c r="R54">
        <v>38.200000000000003</v>
      </c>
      <c r="U54" s="1" t="s">
        <v>8</v>
      </c>
      <c r="V54">
        <v>16.3</v>
      </c>
      <c r="W54">
        <v>12.3</v>
      </c>
      <c r="X54">
        <v>46.6</v>
      </c>
    </row>
    <row r="55" spans="2:24">
      <c r="B55">
        <v>2</v>
      </c>
      <c r="C55" s="1" t="s">
        <v>12</v>
      </c>
      <c r="D55">
        <v>8.8000000000000007</v>
      </c>
      <c r="E55">
        <v>6.9</v>
      </c>
      <c r="F55">
        <v>5.0999999999999996</v>
      </c>
      <c r="H55">
        <v>5</v>
      </c>
      <c r="I55" s="1" t="s">
        <v>8</v>
      </c>
      <c r="J55">
        <v>14.6</v>
      </c>
      <c r="K55">
        <v>11.4</v>
      </c>
      <c r="L55">
        <v>33.299999999999997</v>
      </c>
      <c r="O55" s="1" t="s">
        <v>97</v>
      </c>
      <c r="P55">
        <v>14.3</v>
      </c>
      <c r="Q55">
        <v>11</v>
      </c>
      <c r="R55">
        <v>31.5</v>
      </c>
      <c r="U55" s="1" t="s">
        <v>8</v>
      </c>
      <c r="V55">
        <v>17.100000000000001</v>
      </c>
      <c r="W55">
        <v>13</v>
      </c>
      <c r="X55">
        <v>53</v>
      </c>
    </row>
    <row r="56" spans="2:24">
      <c r="B56">
        <v>3</v>
      </c>
      <c r="C56" s="1" t="s">
        <v>12</v>
      </c>
      <c r="D56">
        <v>9.4</v>
      </c>
      <c r="E56">
        <v>7.5</v>
      </c>
      <c r="F56">
        <v>6.2</v>
      </c>
      <c r="H56">
        <v>6</v>
      </c>
      <c r="I56" s="1" t="s">
        <v>8</v>
      </c>
      <c r="J56">
        <v>13.2</v>
      </c>
      <c r="K56">
        <v>10</v>
      </c>
      <c r="L56">
        <v>19.399999999999999</v>
      </c>
      <c r="O56" s="1" t="s">
        <v>97</v>
      </c>
      <c r="P56">
        <v>16.3</v>
      </c>
      <c r="Q56">
        <v>13.2</v>
      </c>
      <c r="R56">
        <v>47.6</v>
      </c>
      <c r="U56" s="1" t="s">
        <v>8</v>
      </c>
      <c r="V56">
        <v>14.2</v>
      </c>
      <c r="W56">
        <v>10.9</v>
      </c>
      <c r="X56">
        <v>26.7</v>
      </c>
    </row>
    <row r="57" spans="2:24">
      <c r="B57">
        <v>4</v>
      </c>
      <c r="C57" s="1" t="s">
        <v>12</v>
      </c>
      <c r="D57">
        <v>8.3000000000000007</v>
      </c>
      <c r="E57">
        <v>6.6</v>
      </c>
      <c r="F57">
        <v>4.5999999999999996</v>
      </c>
      <c r="H57">
        <v>7</v>
      </c>
      <c r="I57" s="1" t="s">
        <v>8</v>
      </c>
      <c r="J57">
        <v>12.3</v>
      </c>
      <c r="K57">
        <v>9.4</v>
      </c>
      <c r="L57">
        <v>18.2</v>
      </c>
      <c r="O57" s="1" t="s">
        <v>97</v>
      </c>
      <c r="P57">
        <v>14.9</v>
      </c>
      <c r="Q57">
        <v>11.8</v>
      </c>
      <c r="R57">
        <v>35.299999999999997</v>
      </c>
      <c r="U57" s="1" t="s">
        <v>8</v>
      </c>
      <c r="V57">
        <v>17.5</v>
      </c>
      <c r="W57">
        <v>13.5</v>
      </c>
      <c r="X57">
        <v>54.9</v>
      </c>
    </row>
    <row r="58" spans="2:24">
      <c r="B58">
        <v>5</v>
      </c>
      <c r="C58" s="1" t="s">
        <v>12</v>
      </c>
      <c r="D58">
        <v>9.5</v>
      </c>
      <c r="E58">
        <v>7.7</v>
      </c>
      <c r="F58">
        <v>5.8</v>
      </c>
      <c r="H58">
        <v>8</v>
      </c>
      <c r="I58" s="1" t="s">
        <v>8</v>
      </c>
      <c r="J58">
        <v>13</v>
      </c>
      <c r="K58">
        <v>10.1</v>
      </c>
      <c r="L58">
        <v>20.100000000000001</v>
      </c>
      <c r="O58" s="1" t="s">
        <v>97</v>
      </c>
      <c r="P58">
        <v>11.8</v>
      </c>
      <c r="Q58">
        <v>8.9</v>
      </c>
      <c r="R58">
        <v>16.3</v>
      </c>
      <c r="U58" s="1" t="s">
        <v>8</v>
      </c>
      <c r="V58">
        <v>8.1</v>
      </c>
      <c r="W58">
        <v>6</v>
      </c>
      <c r="X58">
        <v>4</v>
      </c>
    </row>
    <row r="59" spans="2:24">
      <c r="B59">
        <v>6</v>
      </c>
      <c r="C59" s="1" t="s">
        <v>12</v>
      </c>
      <c r="D59">
        <v>10.5</v>
      </c>
      <c r="E59">
        <v>8.6</v>
      </c>
      <c r="F59">
        <v>7</v>
      </c>
      <c r="H59">
        <v>9</v>
      </c>
      <c r="I59" s="1" t="s">
        <v>8</v>
      </c>
      <c r="J59" t="s">
        <v>98</v>
      </c>
      <c r="K59">
        <v>6</v>
      </c>
      <c r="L59">
        <v>3.5</v>
      </c>
      <c r="O59" s="1" t="s">
        <v>97</v>
      </c>
      <c r="P59">
        <v>7.4</v>
      </c>
      <c r="Q59">
        <v>5.6</v>
      </c>
      <c r="R59">
        <v>3.2</v>
      </c>
      <c r="U59" s="1" t="s">
        <v>8</v>
      </c>
      <c r="V59">
        <v>10.4</v>
      </c>
      <c r="W59">
        <v>7.7</v>
      </c>
      <c r="X59">
        <v>9.9</v>
      </c>
    </row>
    <row r="60" spans="2:24">
      <c r="B60">
        <v>7</v>
      </c>
      <c r="C60" s="1" t="s">
        <v>12</v>
      </c>
      <c r="D60">
        <v>8.5</v>
      </c>
      <c r="E60">
        <v>7</v>
      </c>
      <c r="F60">
        <v>5.0999999999999996</v>
      </c>
      <c r="H60">
        <v>10</v>
      </c>
      <c r="I60" s="1" t="s">
        <v>8</v>
      </c>
      <c r="J60">
        <v>13.2</v>
      </c>
      <c r="K60">
        <v>10.1</v>
      </c>
      <c r="L60">
        <v>23.8</v>
      </c>
      <c r="O60" s="1" t="s">
        <v>97</v>
      </c>
      <c r="P60">
        <v>13.2</v>
      </c>
      <c r="Q60">
        <v>10.1</v>
      </c>
      <c r="R60">
        <v>20.9</v>
      </c>
      <c r="U60" s="1" t="s">
        <v>8</v>
      </c>
      <c r="V60">
        <v>9.8000000000000007</v>
      </c>
      <c r="W60">
        <v>7.5</v>
      </c>
      <c r="X60">
        <v>7.3</v>
      </c>
    </row>
    <row r="61" spans="2:24">
      <c r="B61">
        <v>8</v>
      </c>
      <c r="C61" s="1" t="s">
        <v>12</v>
      </c>
      <c r="D61">
        <v>8.6</v>
      </c>
      <c r="E61">
        <v>6.9</v>
      </c>
      <c r="F61">
        <v>43</v>
      </c>
      <c r="H61">
        <v>11</v>
      </c>
      <c r="I61" s="1" t="s">
        <v>8</v>
      </c>
      <c r="J61">
        <v>8</v>
      </c>
      <c r="K61">
        <v>6</v>
      </c>
      <c r="L61">
        <v>4.2</v>
      </c>
      <c r="O61" s="1" t="s">
        <v>97</v>
      </c>
      <c r="P61" t="s">
        <v>98</v>
      </c>
      <c r="Q61" t="s">
        <v>98</v>
      </c>
      <c r="R61" t="s">
        <v>98</v>
      </c>
      <c r="U61" s="1" t="s">
        <v>8</v>
      </c>
      <c r="V61">
        <v>9</v>
      </c>
      <c r="W61">
        <v>6.8</v>
      </c>
      <c r="X61">
        <v>6.1</v>
      </c>
    </row>
    <row r="62" spans="2:24">
      <c r="B62">
        <v>9</v>
      </c>
      <c r="C62" s="1" t="s">
        <v>12</v>
      </c>
      <c r="D62">
        <v>10.3</v>
      </c>
      <c r="E62">
        <v>8.5</v>
      </c>
      <c r="F62">
        <v>7.1</v>
      </c>
      <c r="H62">
        <v>12</v>
      </c>
      <c r="I62" s="1" t="s">
        <v>8</v>
      </c>
      <c r="J62">
        <v>15.2</v>
      </c>
      <c r="K62">
        <v>11.8</v>
      </c>
      <c r="L62">
        <v>36.9</v>
      </c>
      <c r="O62" s="1" t="s">
        <v>97</v>
      </c>
      <c r="P62" t="s">
        <v>98</v>
      </c>
      <c r="Q62" t="s">
        <v>98</v>
      </c>
      <c r="R62" t="s">
        <v>98</v>
      </c>
      <c r="U62" s="1" t="s">
        <v>8</v>
      </c>
      <c r="V62">
        <v>9.3000000000000007</v>
      </c>
      <c r="W62">
        <v>7</v>
      </c>
      <c r="X62">
        <v>6</v>
      </c>
    </row>
    <row r="63" spans="2:24">
      <c r="B63">
        <v>10</v>
      </c>
      <c r="C63" s="1" t="s">
        <v>12</v>
      </c>
      <c r="D63">
        <v>8.8000000000000007</v>
      </c>
      <c r="E63">
        <v>7.1</v>
      </c>
      <c r="F63">
        <v>5.3</v>
      </c>
      <c r="H63">
        <v>13</v>
      </c>
      <c r="I63" s="1" t="s">
        <v>8</v>
      </c>
      <c r="J63">
        <v>14.3</v>
      </c>
      <c r="K63">
        <v>11.2</v>
      </c>
      <c r="L63">
        <v>28.5</v>
      </c>
      <c r="O63" s="1" t="s">
        <v>10</v>
      </c>
      <c r="P63">
        <v>16</v>
      </c>
      <c r="Q63">
        <v>12</v>
      </c>
      <c r="R63">
        <v>35.299999999999997</v>
      </c>
      <c r="U63" s="1" t="s">
        <v>8</v>
      </c>
      <c r="V63">
        <v>8.1999999999999993</v>
      </c>
      <c r="W63">
        <v>6.3</v>
      </c>
      <c r="X63">
        <v>5.7</v>
      </c>
    </row>
    <row r="64" spans="2:24">
      <c r="B64">
        <v>11</v>
      </c>
      <c r="C64" s="1" t="s">
        <v>12</v>
      </c>
      <c r="D64">
        <v>8.9</v>
      </c>
      <c r="E64">
        <v>7</v>
      </c>
      <c r="F64">
        <v>5.0999999999999996</v>
      </c>
      <c r="H64">
        <v>14</v>
      </c>
      <c r="I64" s="1" t="s">
        <v>8</v>
      </c>
      <c r="J64">
        <v>13.2</v>
      </c>
      <c r="K64">
        <v>10.1</v>
      </c>
      <c r="L64">
        <v>24.1</v>
      </c>
      <c r="N64">
        <v>1</v>
      </c>
      <c r="O64" s="1" t="s">
        <v>12</v>
      </c>
      <c r="P64">
        <v>8.3000000000000007</v>
      </c>
      <c r="Q64">
        <v>6.5</v>
      </c>
      <c r="R64">
        <v>4.4000000000000004</v>
      </c>
      <c r="U64" s="1" t="s">
        <v>8</v>
      </c>
      <c r="V64">
        <v>9.1</v>
      </c>
      <c r="W64">
        <v>6.8</v>
      </c>
      <c r="X64">
        <v>6.3</v>
      </c>
    </row>
    <row r="65" spans="2:24">
      <c r="B65">
        <v>12</v>
      </c>
      <c r="C65" s="1" t="s">
        <v>12</v>
      </c>
      <c r="D65">
        <v>8.6999999999999993</v>
      </c>
      <c r="E65">
        <v>6.9</v>
      </c>
      <c r="F65">
        <v>4.5</v>
      </c>
      <c r="H65">
        <v>15</v>
      </c>
      <c r="I65" s="1" t="s">
        <v>8</v>
      </c>
      <c r="J65">
        <v>15.8</v>
      </c>
      <c r="K65">
        <v>12.1</v>
      </c>
      <c r="L65">
        <v>38.799999999999997</v>
      </c>
      <c r="N65">
        <v>2</v>
      </c>
      <c r="O65" s="1" t="s">
        <v>12</v>
      </c>
      <c r="P65">
        <v>10</v>
      </c>
      <c r="Q65">
        <v>7.8</v>
      </c>
      <c r="R65">
        <v>7.5</v>
      </c>
      <c r="U65" s="1" t="s">
        <v>8</v>
      </c>
      <c r="V65">
        <v>8.6999999999999993</v>
      </c>
      <c r="W65">
        <v>6.4</v>
      </c>
      <c r="X65">
        <v>5.6</v>
      </c>
    </row>
    <row r="66" spans="2:24">
      <c r="B66">
        <v>13</v>
      </c>
      <c r="C66" s="1" t="s">
        <v>12</v>
      </c>
      <c r="D66">
        <v>10</v>
      </c>
      <c r="E66">
        <v>8.1</v>
      </c>
      <c r="F66">
        <v>7.4</v>
      </c>
      <c r="H66">
        <v>16</v>
      </c>
      <c r="I66" s="1" t="s">
        <v>8</v>
      </c>
      <c r="J66">
        <v>8</v>
      </c>
      <c r="K66">
        <v>6</v>
      </c>
      <c r="L66">
        <v>4.0999999999999996</v>
      </c>
      <c r="N66">
        <v>3</v>
      </c>
      <c r="O66" s="1" t="s">
        <v>12</v>
      </c>
      <c r="P66">
        <v>9.5</v>
      </c>
      <c r="Q66">
        <v>7.5</v>
      </c>
      <c r="R66">
        <v>6.4</v>
      </c>
      <c r="U66" s="1" t="s">
        <v>8</v>
      </c>
      <c r="V66">
        <v>16.2</v>
      </c>
      <c r="W66">
        <v>12.5</v>
      </c>
      <c r="X66">
        <v>44.4</v>
      </c>
    </row>
    <row r="67" spans="2:24">
      <c r="B67">
        <v>14</v>
      </c>
      <c r="C67" s="1" t="s">
        <v>12</v>
      </c>
      <c r="D67">
        <v>9.3000000000000007</v>
      </c>
      <c r="E67">
        <v>7.4</v>
      </c>
      <c r="F67">
        <v>5.5</v>
      </c>
      <c r="H67">
        <v>17</v>
      </c>
      <c r="I67" s="1" t="s">
        <v>8</v>
      </c>
      <c r="J67">
        <v>8.4</v>
      </c>
      <c r="K67">
        <v>6.3</v>
      </c>
      <c r="L67">
        <v>5.2</v>
      </c>
      <c r="N67">
        <v>4</v>
      </c>
      <c r="O67" s="1" t="s">
        <v>12</v>
      </c>
      <c r="P67">
        <v>9.5</v>
      </c>
      <c r="Q67">
        <v>7.6</v>
      </c>
      <c r="R67">
        <v>5.3</v>
      </c>
      <c r="U67" s="1" t="s">
        <v>8</v>
      </c>
      <c r="V67">
        <v>9.6999999999999993</v>
      </c>
      <c r="W67">
        <v>7.3</v>
      </c>
      <c r="X67">
        <v>7.1</v>
      </c>
    </row>
    <row r="68" spans="2:24">
      <c r="B68">
        <v>15</v>
      </c>
      <c r="C68" s="1" t="s">
        <v>12</v>
      </c>
      <c r="D68">
        <v>9.1999999999999993</v>
      </c>
      <c r="E68">
        <v>7.4</v>
      </c>
      <c r="F68">
        <v>4.8</v>
      </c>
      <c r="H68">
        <v>18</v>
      </c>
      <c r="I68" s="1" t="s">
        <v>8</v>
      </c>
      <c r="J68" t="s">
        <v>98</v>
      </c>
      <c r="K68">
        <v>6</v>
      </c>
      <c r="L68">
        <v>3.7</v>
      </c>
      <c r="N68">
        <v>5</v>
      </c>
      <c r="O68" s="1" t="s">
        <v>12</v>
      </c>
      <c r="P68">
        <v>9.4</v>
      </c>
      <c r="Q68">
        <v>7.5</v>
      </c>
      <c r="R68">
        <v>5.7</v>
      </c>
      <c r="U68" s="1" t="s">
        <v>10</v>
      </c>
      <c r="V68" t="s">
        <v>98</v>
      </c>
      <c r="W68" t="s">
        <v>98</v>
      </c>
      <c r="X68">
        <v>182</v>
      </c>
    </row>
    <row r="69" spans="2:24">
      <c r="B69">
        <v>16</v>
      </c>
      <c r="C69" s="1" t="s">
        <v>12</v>
      </c>
      <c r="D69">
        <v>9.3000000000000007</v>
      </c>
      <c r="E69">
        <v>7.5</v>
      </c>
      <c r="F69">
        <v>4.8</v>
      </c>
      <c r="H69">
        <v>19</v>
      </c>
      <c r="I69" s="1" t="s">
        <v>10</v>
      </c>
      <c r="J69">
        <v>16.3</v>
      </c>
      <c r="K69">
        <v>12.4</v>
      </c>
      <c r="L69">
        <v>36.4</v>
      </c>
      <c r="N69">
        <v>6</v>
      </c>
      <c r="O69" s="1" t="s">
        <v>12</v>
      </c>
      <c r="P69">
        <v>8.5</v>
      </c>
      <c r="Q69">
        <v>6.8</v>
      </c>
      <c r="R69">
        <v>4.0999999999999996</v>
      </c>
      <c r="T69">
        <v>1</v>
      </c>
      <c r="U69" s="1" t="s">
        <v>12</v>
      </c>
      <c r="V69">
        <v>9</v>
      </c>
      <c r="W69">
        <v>7.3</v>
      </c>
      <c r="X69">
        <v>4.9000000000000004</v>
      </c>
    </row>
    <row r="70" spans="2:24">
      <c r="B70">
        <v>17</v>
      </c>
      <c r="C70" s="1" t="s">
        <v>12</v>
      </c>
      <c r="D70">
        <v>8.6</v>
      </c>
      <c r="E70">
        <v>6.9</v>
      </c>
      <c r="F70">
        <v>4.2</v>
      </c>
      <c r="H70">
        <v>20</v>
      </c>
      <c r="I70" s="1" t="s">
        <v>10</v>
      </c>
      <c r="J70">
        <v>9.1999999999999993</v>
      </c>
      <c r="K70">
        <v>7</v>
      </c>
      <c r="L70">
        <v>5.4</v>
      </c>
      <c r="N70">
        <v>7</v>
      </c>
      <c r="O70" s="1" t="s">
        <v>12</v>
      </c>
      <c r="P70">
        <v>8.6999999999999993</v>
      </c>
      <c r="Q70">
        <v>6.9</v>
      </c>
      <c r="R70">
        <v>4.9000000000000004</v>
      </c>
      <c r="T70">
        <v>2</v>
      </c>
      <c r="U70" s="1" t="s">
        <v>12</v>
      </c>
      <c r="V70">
        <v>10.199999999999999</v>
      </c>
      <c r="W70">
        <v>8.1</v>
      </c>
      <c r="X70">
        <v>6.6</v>
      </c>
    </row>
    <row r="71" spans="2:24">
      <c r="B71">
        <v>18</v>
      </c>
      <c r="C71" s="1" t="s">
        <v>12</v>
      </c>
      <c r="D71">
        <v>9</v>
      </c>
      <c r="E71">
        <v>7.1</v>
      </c>
      <c r="F71">
        <v>4.7</v>
      </c>
      <c r="H71">
        <v>21</v>
      </c>
      <c r="I71" s="1" t="s">
        <v>10</v>
      </c>
      <c r="J71">
        <v>19</v>
      </c>
      <c r="K71">
        <v>14.3</v>
      </c>
      <c r="L71">
        <v>57</v>
      </c>
      <c r="N71">
        <v>8</v>
      </c>
      <c r="O71" s="1" t="s">
        <v>12</v>
      </c>
      <c r="P71">
        <v>9.6</v>
      </c>
      <c r="Q71">
        <v>7.5</v>
      </c>
      <c r="R71">
        <v>7.9</v>
      </c>
      <c r="T71">
        <v>3</v>
      </c>
      <c r="U71" s="1" t="s">
        <v>12</v>
      </c>
      <c r="V71">
        <v>9.5</v>
      </c>
      <c r="W71">
        <v>7.6</v>
      </c>
      <c r="X71">
        <v>4.5</v>
      </c>
    </row>
    <row r="72" spans="2:24">
      <c r="B72">
        <v>19</v>
      </c>
      <c r="C72" s="1" t="s">
        <v>12</v>
      </c>
      <c r="D72">
        <v>10.199999999999999</v>
      </c>
      <c r="E72">
        <v>8.1999999999999993</v>
      </c>
      <c r="F72">
        <v>6.2</v>
      </c>
      <c r="H72">
        <v>22</v>
      </c>
      <c r="I72" s="1" t="s">
        <v>10</v>
      </c>
      <c r="J72">
        <v>11.2</v>
      </c>
      <c r="K72">
        <v>8.5</v>
      </c>
      <c r="L72">
        <v>10.199999999999999</v>
      </c>
      <c r="N72">
        <v>9</v>
      </c>
      <c r="O72" s="1" t="s">
        <v>12</v>
      </c>
      <c r="P72">
        <v>9.6</v>
      </c>
      <c r="Q72">
        <v>7.6</v>
      </c>
      <c r="R72">
        <v>7.1</v>
      </c>
      <c r="T72">
        <v>4</v>
      </c>
      <c r="U72" s="1" t="s">
        <v>12</v>
      </c>
      <c r="V72">
        <v>10.7</v>
      </c>
      <c r="W72">
        <v>8.6999999999999993</v>
      </c>
      <c r="X72">
        <v>7.9</v>
      </c>
    </row>
    <row r="73" spans="2:24">
      <c r="B73">
        <v>20</v>
      </c>
      <c r="C73" s="1" t="s">
        <v>12</v>
      </c>
      <c r="D73">
        <v>9</v>
      </c>
      <c r="E73">
        <v>7.2</v>
      </c>
      <c r="F73">
        <v>5.3</v>
      </c>
      <c r="H73">
        <v>23</v>
      </c>
      <c r="I73" s="1" t="s">
        <v>10</v>
      </c>
      <c r="J73">
        <v>17.7</v>
      </c>
      <c r="K73">
        <v>13.5</v>
      </c>
      <c r="L73">
        <v>42.2</v>
      </c>
      <c r="N73">
        <v>10</v>
      </c>
      <c r="O73" s="1" t="s">
        <v>12</v>
      </c>
      <c r="P73">
        <v>9.3000000000000007</v>
      </c>
      <c r="Q73">
        <v>7.4</v>
      </c>
      <c r="R73">
        <v>5.5</v>
      </c>
      <c r="T73">
        <v>5</v>
      </c>
      <c r="U73" s="1" t="s">
        <v>12</v>
      </c>
      <c r="V73">
        <v>9.3000000000000007</v>
      </c>
      <c r="W73">
        <v>7.7</v>
      </c>
      <c r="X73">
        <v>5.9</v>
      </c>
    </row>
    <row r="74" spans="2:24">
      <c r="B74">
        <v>21</v>
      </c>
      <c r="C74" s="1" t="s">
        <v>12</v>
      </c>
      <c r="D74">
        <v>9.4</v>
      </c>
      <c r="E74">
        <v>7.6</v>
      </c>
      <c r="F74">
        <v>5.0999999999999996</v>
      </c>
      <c r="H74">
        <v>24</v>
      </c>
      <c r="I74" s="1" t="s">
        <v>10</v>
      </c>
      <c r="J74" t="s">
        <v>98</v>
      </c>
      <c r="K74">
        <v>13.1</v>
      </c>
      <c r="L74">
        <v>43.2</v>
      </c>
      <c r="N74">
        <v>11</v>
      </c>
      <c r="O74" s="1" t="s">
        <v>12</v>
      </c>
      <c r="P74">
        <v>9</v>
      </c>
      <c r="Q74">
        <v>7.1</v>
      </c>
      <c r="R74">
        <v>5.0999999999999996</v>
      </c>
      <c r="T74">
        <v>6</v>
      </c>
      <c r="U74" s="1" t="s">
        <v>12</v>
      </c>
      <c r="V74">
        <v>9.6</v>
      </c>
      <c r="W74">
        <v>7.8</v>
      </c>
      <c r="X74">
        <v>6.8</v>
      </c>
    </row>
    <row r="75" spans="2:24">
      <c r="B75">
        <v>22</v>
      </c>
      <c r="C75" s="1" t="s">
        <v>12</v>
      </c>
      <c r="D75">
        <v>9.3000000000000007</v>
      </c>
      <c r="E75">
        <v>7.5</v>
      </c>
      <c r="F75">
        <v>5.6</v>
      </c>
      <c r="H75">
        <v>25</v>
      </c>
      <c r="I75" s="1" t="s">
        <v>10</v>
      </c>
      <c r="J75">
        <v>10.8</v>
      </c>
      <c r="K75">
        <v>8.1</v>
      </c>
      <c r="L75">
        <v>9.6</v>
      </c>
      <c r="N75">
        <v>12</v>
      </c>
      <c r="O75" s="1" t="s">
        <v>12</v>
      </c>
      <c r="P75">
        <v>10</v>
      </c>
      <c r="Q75">
        <v>7.8</v>
      </c>
      <c r="R75">
        <v>6.9</v>
      </c>
      <c r="T75">
        <v>7</v>
      </c>
      <c r="U75" s="1" t="s">
        <v>12</v>
      </c>
      <c r="V75">
        <v>8.9</v>
      </c>
      <c r="W75">
        <v>7.2</v>
      </c>
      <c r="X75">
        <v>5.4</v>
      </c>
    </row>
    <row r="76" spans="2:24">
      <c r="B76">
        <v>23</v>
      </c>
      <c r="C76" s="1" t="s">
        <v>12</v>
      </c>
      <c r="D76">
        <v>9.1</v>
      </c>
      <c r="E76">
        <v>7.3</v>
      </c>
      <c r="F76">
        <v>5.2</v>
      </c>
      <c r="H76">
        <v>26</v>
      </c>
      <c r="I76" s="1" t="s">
        <v>10</v>
      </c>
      <c r="J76">
        <v>17.7</v>
      </c>
      <c r="K76">
        <v>13.6</v>
      </c>
      <c r="L76">
        <v>45.9</v>
      </c>
      <c r="N76">
        <v>13</v>
      </c>
      <c r="O76" s="1" t="s">
        <v>12</v>
      </c>
      <c r="P76">
        <v>9.1</v>
      </c>
      <c r="Q76">
        <v>7.4</v>
      </c>
      <c r="R76">
        <v>6.2</v>
      </c>
      <c r="T76">
        <v>8</v>
      </c>
      <c r="U76" s="1" t="s">
        <v>12</v>
      </c>
      <c r="V76">
        <v>9.3000000000000007</v>
      </c>
      <c r="W76">
        <v>7.8</v>
      </c>
      <c r="X76">
        <v>6</v>
      </c>
    </row>
    <row r="77" spans="2:24">
      <c r="B77">
        <v>24</v>
      </c>
      <c r="C77" s="1" t="s">
        <v>12</v>
      </c>
      <c r="D77">
        <v>8.6</v>
      </c>
      <c r="E77">
        <v>7</v>
      </c>
      <c r="F77">
        <v>4.5</v>
      </c>
      <c r="H77">
        <v>27</v>
      </c>
      <c r="I77" s="1" t="s">
        <v>10</v>
      </c>
      <c r="J77">
        <v>8.8000000000000007</v>
      </c>
      <c r="K77">
        <v>6.5</v>
      </c>
      <c r="L77">
        <v>6.5</v>
      </c>
      <c r="N77">
        <v>14</v>
      </c>
      <c r="O77" s="1" t="s">
        <v>12</v>
      </c>
      <c r="P77">
        <v>9.4</v>
      </c>
      <c r="Q77">
        <v>7.5</v>
      </c>
      <c r="R77">
        <v>5.3</v>
      </c>
      <c r="T77">
        <v>9</v>
      </c>
      <c r="U77" s="1" t="s">
        <v>12</v>
      </c>
      <c r="V77">
        <v>9.1</v>
      </c>
      <c r="W77">
        <v>7.2</v>
      </c>
      <c r="X77">
        <v>5.0999999999999996</v>
      </c>
    </row>
    <row r="78" spans="2:24">
      <c r="B78">
        <v>25</v>
      </c>
      <c r="C78" s="1" t="s">
        <v>12</v>
      </c>
      <c r="D78">
        <v>9.1</v>
      </c>
      <c r="E78">
        <v>7.2</v>
      </c>
      <c r="F78">
        <v>6</v>
      </c>
      <c r="H78">
        <v>1</v>
      </c>
      <c r="I78" s="1" t="s">
        <v>12</v>
      </c>
      <c r="J78">
        <v>8.8000000000000007</v>
      </c>
      <c r="K78">
        <v>7</v>
      </c>
      <c r="L78">
        <v>5.2</v>
      </c>
      <c r="N78">
        <v>15</v>
      </c>
      <c r="O78" s="1" t="s">
        <v>12</v>
      </c>
      <c r="P78">
        <v>9.1</v>
      </c>
      <c r="Q78">
        <v>7.3</v>
      </c>
      <c r="R78">
        <v>4.9000000000000004</v>
      </c>
      <c r="T78">
        <v>10</v>
      </c>
      <c r="U78" s="1" t="s">
        <v>12</v>
      </c>
      <c r="V78">
        <v>9.3000000000000007</v>
      </c>
      <c r="W78">
        <v>7.5</v>
      </c>
      <c r="X78">
        <v>5.6</v>
      </c>
    </row>
    <row r="79" spans="2:24">
      <c r="B79">
        <v>26</v>
      </c>
      <c r="C79" s="1" t="s">
        <v>12</v>
      </c>
      <c r="D79">
        <v>9.1999999999999993</v>
      </c>
      <c r="E79">
        <v>7.4</v>
      </c>
      <c r="F79">
        <v>5.0999999999999996</v>
      </c>
      <c r="H79">
        <v>2</v>
      </c>
      <c r="I79" s="1" t="s">
        <v>12</v>
      </c>
      <c r="J79">
        <v>9.9</v>
      </c>
      <c r="K79">
        <v>7.8</v>
      </c>
      <c r="L79">
        <v>7</v>
      </c>
      <c r="N79">
        <v>16</v>
      </c>
      <c r="O79" s="1" t="s">
        <v>12</v>
      </c>
      <c r="P79">
        <v>9.5</v>
      </c>
      <c r="Q79">
        <v>7.6</v>
      </c>
      <c r="R79">
        <v>5.9</v>
      </c>
      <c r="T79">
        <v>11</v>
      </c>
      <c r="U79" s="1" t="s">
        <v>12</v>
      </c>
      <c r="V79">
        <v>9.3000000000000007</v>
      </c>
      <c r="W79">
        <v>7.5</v>
      </c>
      <c r="X79">
        <v>6</v>
      </c>
    </row>
    <row r="80" spans="2:24">
      <c r="B80">
        <v>27</v>
      </c>
      <c r="C80" s="1" t="s">
        <v>12</v>
      </c>
      <c r="D80">
        <v>9.3000000000000007</v>
      </c>
      <c r="E80">
        <v>7.5</v>
      </c>
      <c r="F80">
        <v>6.6</v>
      </c>
      <c r="H80">
        <v>3</v>
      </c>
      <c r="I80" s="1" t="s">
        <v>12</v>
      </c>
      <c r="J80">
        <v>9.1999999999999993</v>
      </c>
      <c r="K80">
        <v>7.4</v>
      </c>
      <c r="L80">
        <v>5.2</v>
      </c>
      <c r="N80">
        <v>17</v>
      </c>
      <c r="O80" s="1" t="s">
        <v>12</v>
      </c>
      <c r="P80">
        <v>9.6999999999999993</v>
      </c>
      <c r="Q80">
        <v>7.7</v>
      </c>
      <c r="R80">
        <v>6</v>
      </c>
      <c r="T80">
        <v>12</v>
      </c>
      <c r="U80" s="1" t="s">
        <v>12</v>
      </c>
      <c r="V80">
        <v>9</v>
      </c>
      <c r="W80">
        <v>7.2</v>
      </c>
      <c r="X80">
        <v>5.2</v>
      </c>
    </row>
    <row r="81" spans="2:24">
      <c r="B81">
        <v>28</v>
      </c>
      <c r="C81" s="1" t="s">
        <v>12</v>
      </c>
      <c r="D81">
        <v>8.6</v>
      </c>
      <c r="E81">
        <v>6.7</v>
      </c>
      <c r="F81">
        <v>4.0999999999999996</v>
      </c>
      <c r="H81">
        <v>4</v>
      </c>
      <c r="I81" s="1" t="s">
        <v>12</v>
      </c>
      <c r="J81">
        <v>9.1999999999999993</v>
      </c>
      <c r="K81">
        <v>7.2</v>
      </c>
      <c r="L81">
        <v>5.2</v>
      </c>
      <c r="N81">
        <v>18</v>
      </c>
      <c r="O81" s="1" t="s">
        <v>12</v>
      </c>
      <c r="P81">
        <v>10.3</v>
      </c>
      <c r="Q81">
        <v>8.1</v>
      </c>
      <c r="R81">
        <v>7.2</v>
      </c>
      <c r="T81">
        <v>13</v>
      </c>
      <c r="U81" s="1" t="s">
        <v>12</v>
      </c>
      <c r="V81">
        <v>9</v>
      </c>
      <c r="W81">
        <v>7.2</v>
      </c>
      <c r="X81">
        <v>5</v>
      </c>
    </row>
    <row r="82" spans="2:24">
      <c r="B82">
        <v>29</v>
      </c>
      <c r="C82" s="1" t="s">
        <v>12</v>
      </c>
      <c r="D82">
        <v>8.9</v>
      </c>
      <c r="E82">
        <v>7</v>
      </c>
      <c r="F82">
        <v>4.3</v>
      </c>
      <c r="H82">
        <v>5</v>
      </c>
      <c r="I82" s="1" t="s">
        <v>12</v>
      </c>
      <c r="J82">
        <v>6.8</v>
      </c>
      <c r="K82">
        <v>8.6</v>
      </c>
      <c r="L82">
        <v>4.7</v>
      </c>
      <c r="N82">
        <v>19</v>
      </c>
      <c r="O82" s="1" t="s">
        <v>12</v>
      </c>
      <c r="P82">
        <v>9</v>
      </c>
      <c r="Q82">
        <v>7.2</v>
      </c>
      <c r="R82">
        <v>5.5</v>
      </c>
      <c r="T82">
        <v>14</v>
      </c>
      <c r="U82" s="1" t="s">
        <v>12</v>
      </c>
      <c r="V82">
        <v>9.1</v>
      </c>
      <c r="W82">
        <v>7.3</v>
      </c>
      <c r="X82">
        <v>5.0999999999999996</v>
      </c>
    </row>
    <row r="83" spans="2:24">
      <c r="B83">
        <v>30</v>
      </c>
      <c r="C83" s="1" t="s">
        <v>12</v>
      </c>
      <c r="D83">
        <v>8.9</v>
      </c>
      <c r="E83">
        <v>7.1</v>
      </c>
      <c r="F83">
        <v>5.6</v>
      </c>
      <c r="H83">
        <v>6</v>
      </c>
      <c r="I83" s="1" t="s">
        <v>12</v>
      </c>
      <c r="J83">
        <v>9.9</v>
      </c>
      <c r="K83">
        <v>8</v>
      </c>
      <c r="L83">
        <v>7.3</v>
      </c>
      <c r="N83">
        <v>20</v>
      </c>
      <c r="O83" s="1" t="s">
        <v>12</v>
      </c>
      <c r="P83">
        <v>10.5</v>
      </c>
      <c r="Q83">
        <v>8.3000000000000007</v>
      </c>
      <c r="R83">
        <v>8</v>
      </c>
      <c r="T83">
        <v>15</v>
      </c>
      <c r="U83" s="1" t="s">
        <v>12</v>
      </c>
      <c r="V83">
        <v>8.9</v>
      </c>
      <c r="W83">
        <v>7</v>
      </c>
      <c r="X83">
        <v>4.9000000000000004</v>
      </c>
    </row>
    <row r="84" spans="2:24">
      <c r="B84">
        <v>31</v>
      </c>
      <c r="C84" s="1" t="s">
        <v>12</v>
      </c>
      <c r="D84">
        <v>10</v>
      </c>
      <c r="E84">
        <v>8.1</v>
      </c>
      <c r="F84">
        <v>6.2</v>
      </c>
      <c r="H84">
        <v>7</v>
      </c>
      <c r="I84" s="1" t="s">
        <v>12</v>
      </c>
      <c r="J84">
        <v>9.5</v>
      </c>
      <c r="K84">
        <v>7.5</v>
      </c>
      <c r="L84">
        <v>5.5</v>
      </c>
      <c r="N84">
        <v>21</v>
      </c>
      <c r="O84" s="1" t="s">
        <v>12</v>
      </c>
      <c r="P84">
        <v>9.6</v>
      </c>
      <c r="Q84">
        <v>7.6</v>
      </c>
      <c r="R84">
        <v>5.4</v>
      </c>
      <c r="T84">
        <v>16</v>
      </c>
      <c r="U84" s="1" t="s">
        <v>12</v>
      </c>
      <c r="V84">
        <v>8.8000000000000007</v>
      </c>
      <c r="W84">
        <v>7</v>
      </c>
      <c r="X84">
        <v>4.8</v>
      </c>
    </row>
    <row r="85" spans="2:24">
      <c r="B85">
        <v>32</v>
      </c>
      <c r="C85" s="1" t="s">
        <v>12</v>
      </c>
      <c r="D85">
        <v>9.1999999999999993</v>
      </c>
      <c r="E85">
        <v>7.5</v>
      </c>
      <c r="F85">
        <v>5.2</v>
      </c>
      <c r="H85">
        <v>8</v>
      </c>
      <c r="I85" s="1" t="s">
        <v>12</v>
      </c>
      <c r="J85">
        <v>9.3000000000000007</v>
      </c>
      <c r="K85">
        <v>7.3</v>
      </c>
      <c r="L85">
        <v>5.6</v>
      </c>
      <c r="N85">
        <v>22</v>
      </c>
      <c r="O85" s="1" t="s">
        <v>12</v>
      </c>
      <c r="P85">
        <v>9</v>
      </c>
      <c r="Q85">
        <v>6.8</v>
      </c>
      <c r="R85">
        <v>4.8</v>
      </c>
      <c r="T85">
        <v>17</v>
      </c>
      <c r="U85" s="1" t="s">
        <v>12</v>
      </c>
      <c r="V85">
        <v>9.1999999999999993</v>
      </c>
      <c r="W85">
        <v>7.1</v>
      </c>
      <c r="X85">
        <v>5.9</v>
      </c>
    </row>
    <row r="86" spans="2:24">
      <c r="B86">
        <v>33</v>
      </c>
      <c r="C86" s="1" t="s">
        <v>12</v>
      </c>
      <c r="D86">
        <v>9.9</v>
      </c>
      <c r="E86">
        <v>8</v>
      </c>
      <c r="F86">
        <v>6.4</v>
      </c>
      <c r="H86">
        <v>9</v>
      </c>
      <c r="I86" s="1" t="s">
        <v>12</v>
      </c>
      <c r="J86">
        <v>9.1999999999999993</v>
      </c>
      <c r="K86">
        <v>7.6</v>
      </c>
      <c r="L86">
        <v>5.0999999999999996</v>
      </c>
      <c r="N86">
        <v>23</v>
      </c>
      <c r="O86" s="1" t="s">
        <v>12</v>
      </c>
      <c r="P86">
        <v>10</v>
      </c>
      <c r="Q86">
        <v>7.9</v>
      </c>
      <c r="R86">
        <v>6</v>
      </c>
      <c r="T86">
        <v>18</v>
      </c>
      <c r="U86" s="1" t="s">
        <v>12</v>
      </c>
      <c r="V86">
        <v>8.9</v>
      </c>
      <c r="W86">
        <v>7.1</v>
      </c>
      <c r="X86">
        <v>5.0999999999999996</v>
      </c>
    </row>
    <row r="87" spans="2:24">
      <c r="B87">
        <v>34</v>
      </c>
      <c r="C87" s="1" t="s">
        <v>12</v>
      </c>
      <c r="D87">
        <v>9.1</v>
      </c>
      <c r="E87">
        <v>7.1</v>
      </c>
      <c r="F87">
        <v>5.3</v>
      </c>
      <c r="H87">
        <v>10</v>
      </c>
      <c r="I87" s="1" t="s">
        <v>12</v>
      </c>
      <c r="J87">
        <v>9.8000000000000007</v>
      </c>
      <c r="K87">
        <v>8</v>
      </c>
      <c r="L87">
        <v>6.4</v>
      </c>
      <c r="N87">
        <v>24</v>
      </c>
      <c r="O87" s="1" t="s">
        <v>12</v>
      </c>
      <c r="P87">
        <v>8.9</v>
      </c>
      <c r="Q87">
        <v>7</v>
      </c>
      <c r="R87">
        <v>4.5999999999999996</v>
      </c>
      <c r="T87">
        <v>19</v>
      </c>
      <c r="U87" s="1" t="s">
        <v>12</v>
      </c>
      <c r="V87">
        <v>8.9</v>
      </c>
      <c r="W87">
        <v>7.2</v>
      </c>
      <c r="X87">
        <v>4.8</v>
      </c>
    </row>
    <row r="88" spans="2:24">
      <c r="B88">
        <v>35</v>
      </c>
      <c r="C88" s="1" t="s">
        <v>12</v>
      </c>
      <c r="D88">
        <v>8.8000000000000007</v>
      </c>
      <c r="E88">
        <v>7.2</v>
      </c>
      <c r="F88">
        <v>4.5</v>
      </c>
      <c r="H88">
        <v>11</v>
      </c>
      <c r="I88" s="1" t="s">
        <v>12</v>
      </c>
      <c r="J88">
        <v>8.8000000000000007</v>
      </c>
      <c r="K88">
        <v>7.1</v>
      </c>
      <c r="L88">
        <v>4.8</v>
      </c>
      <c r="N88">
        <v>25</v>
      </c>
      <c r="O88" s="1" t="s">
        <v>12</v>
      </c>
      <c r="P88">
        <v>10.199999999999999</v>
      </c>
      <c r="Q88">
        <v>8.1</v>
      </c>
      <c r="R88">
        <v>7.4</v>
      </c>
      <c r="T88">
        <v>20</v>
      </c>
      <c r="U88" s="1" t="s">
        <v>12</v>
      </c>
      <c r="V88">
        <v>8.5</v>
      </c>
      <c r="W88">
        <v>6.6</v>
      </c>
      <c r="X88">
        <v>5.0999999999999996</v>
      </c>
    </row>
    <row r="89" spans="2:24">
      <c r="B89">
        <v>36</v>
      </c>
      <c r="C89" s="1" t="s">
        <v>12</v>
      </c>
      <c r="D89">
        <v>8.6</v>
      </c>
      <c r="E89">
        <v>6.9</v>
      </c>
      <c r="F89">
        <v>4.5</v>
      </c>
      <c r="H89">
        <v>12</v>
      </c>
      <c r="I89" s="1" t="s">
        <v>12</v>
      </c>
      <c r="J89">
        <v>9</v>
      </c>
      <c r="K89">
        <v>7.3</v>
      </c>
      <c r="L89">
        <v>5.3</v>
      </c>
      <c r="N89">
        <v>26</v>
      </c>
      <c r="O89" s="1" t="s">
        <v>12</v>
      </c>
      <c r="P89">
        <v>10.199999999999999</v>
      </c>
      <c r="Q89">
        <v>8.1999999999999993</v>
      </c>
      <c r="R89">
        <v>7</v>
      </c>
      <c r="T89">
        <v>21</v>
      </c>
      <c r="U89" s="1" t="s">
        <v>12</v>
      </c>
      <c r="V89">
        <v>8.4</v>
      </c>
      <c r="W89">
        <v>6.7</v>
      </c>
      <c r="X89">
        <v>4.3</v>
      </c>
    </row>
    <row r="90" spans="2:24">
      <c r="B90">
        <v>37</v>
      </c>
      <c r="C90" s="1" t="s">
        <v>12</v>
      </c>
      <c r="D90">
        <v>10.3</v>
      </c>
      <c r="E90">
        <v>8.1</v>
      </c>
      <c r="F90">
        <v>7.3</v>
      </c>
      <c r="H90">
        <v>13</v>
      </c>
      <c r="I90" s="1" t="s">
        <v>12</v>
      </c>
      <c r="J90">
        <v>8.6999999999999993</v>
      </c>
      <c r="K90">
        <v>7</v>
      </c>
      <c r="L90">
        <v>4.5</v>
      </c>
      <c r="N90">
        <v>27</v>
      </c>
      <c r="O90" s="1" t="s">
        <v>12</v>
      </c>
      <c r="P90">
        <v>9.3000000000000007</v>
      </c>
      <c r="Q90">
        <v>7.2</v>
      </c>
      <c r="R90">
        <v>5.6</v>
      </c>
      <c r="T90">
        <v>22</v>
      </c>
      <c r="U90" s="1" t="s">
        <v>12</v>
      </c>
      <c r="V90">
        <v>10.199999999999999</v>
      </c>
      <c r="W90">
        <v>8.1999999999999993</v>
      </c>
      <c r="X90">
        <v>7.7</v>
      </c>
    </row>
    <row r="91" spans="2:24">
      <c r="B91">
        <v>38</v>
      </c>
      <c r="C91" s="1" t="s">
        <v>12</v>
      </c>
      <c r="D91">
        <v>8.8000000000000007</v>
      </c>
      <c r="E91">
        <v>7.1</v>
      </c>
      <c r="F91">
        <v>4.5</v>
      </c>
      <c r="H91">
        <v>14</v>
      </c>
      <c r="I91" s="1" t="s">
        <v>12</v>
      </c>
      <c r="J91">
        <v>9.8000000000000007</v>
      </c>
      <c r="K91">
        <v>8</v>
      </c>
      <c r="L91">
        <v>7</v>
      </c>
      <c r="N91">
        <v>28</v>
      </c>
      <c r="O91" s="1" t="s">
        <v>12</v>
      </c>
      <c r="P91">
        <v>9</v>
      </c>
      <c r="Q91">
        <v>7.2</v>
      </c>
      <c r="R91">
        <v>5.4</v>
      </c>
      <c r="T91">
        <v>23</v>
      </c>
      <c r="U91" s="1" t="s">
        <v>12</v>
      </c>
      <c r="V91">
        <v>9.9</v>
      </c>
      <c r="W91">
        <v>8</v>
      </c>
      <c r="X91">
        <v>6.5</v>
      </c>
    </row>
    <row r="92" spans="2:24">
      <c r="B92">
        <v>39</v>
      </c>
      <c r="C92" s="1" t="s">
        <v>12</v>
      </c>
      <c r="D92">
        <v>8.9</v>
      </c>
      <c r="E92">
        <v>7.2</v>
      </c>
      <c r="F92">
        <v>4.8</v>
      </c>
      <c r="H92">
        <v>15</v>
      </c>
      <c r="I92" s="1" t="s">
        <v>12</v>
      </c>
      <c r="J92">
        <v>9</v>
      </c>
      <c r="K92">
        <v>7.3</v>
      </c>
      <c r="L92">
        <v>5</v>
      </c>
      <c r="N92">
        <v>29</v>
      </c>
      <c r="O92" s="1" t="s">
        <v>12</v>
      </c>
      <c r="P92">
        <v>9.3000000000000007</v>
      </c>
      <c r="Q92">
        <v>7.3</v>
      </c>
      <c r="R92">
        <v>5.3</v>
      </c>
      <c r="T92">
        <v>24</v>
      </c>
      <c r="U92" s="1" t="s">
        <v>12</v>
      </c>
      <c r="V92">
        <v>9.6</v>
      </c>
      <c r="W92">
        <v>7.9</v>
      </c>
      <c r="X92">
        <v>5.2</v>
      </c>
    </row>
    <row r="93" spans="2:24">
      <c r="B93">
        <v>40</v>
      </c>
      <c r="C93" s="1" t="s">
        <v>12</v>
      </c>
      <c r="D93">
        <v>10.3</v>
      </c>
      <c r="E93">
        <v>8.3000000000000007</v>
      </c>
      <c r="F93">
        <v>8</v>
      </c>
      <c r="H93">
        <v>16</v>
      </c>
      <c r="I93" s="1" t="s">
        <v>12</v>
      </c>
      <c r="J93">
        <v>10</v>
      </c>
      <c r="K93">
        <v>8</v>
      </c>
      <c r="L93">
        <v>7.3</v>
      </c>
      <c r="N93">
        <v>30</v>
      </c>
      <c r="O93" s="1" t="s">
        <v>12</v>
      </c>
      <c r="P93">
        <v>9.5</v>
      </c>
      <c r="Q93">
        <v>7.7</v>
      </c>
      <c r="R93">
        <v>6.1</v>
      </c>
      <c r="T93">
        <v>25</v>
      </c>
      <c r="U93" s="1" t="s">
        <v>12</v>
      </c>
      <c r="V93">
        <v>9.5</v>
      </c>
      <c r="W93">
        <v>8</v>
      </c>
      <c r="X93">
        <v>6.1</v>
      </c>
    </row>
    <row r="94" spans="2:24">
      <c r="B94">
        <v>41</v>
      </c>
      <c r="C94" s="1" t="s">
        <v>12</v>
      </c>
      <c r="D94">
        <v>10</v>
      </c>
      <c r="E94">
        <v>8.3000000000000007</v>
      </c>
      <c r="F94">
        <v>6.1</v>
      </c>
      <c r="H94">
        <v>17</v>
      </c>
      <c r="I94" s="1" t="s">
        <v>12</v>
      </c>
      <c r="J94">
        <v>9.1999999999999993</v>
      </c>
      <c r="K94">
        <v>7.3</v>
      </c>
      <c r="L94">
        <v>5.5</v>
      </c>
      <c r="N94">
        <v>31</v>
      </c>
      <c r="O94" s="1" t="s">
        <v>12</v>
      </c>
      <c r="P94">
        <v>9.4</v>
      </c>
      <c r="Q94">
        <v>7.4</v>
      </c>
      <c r="R94">
        <v>6</v>
      </c>
      <c r="T94">
        <v>26</v>
      </c>
      <c r="U94" s="1" t="s">
        <v>12</v>
      </c>
      <c r="V94">
        <v>9.8000000000000007</v>
      </c>
      <c r="W94">
        <v>8</v>
      </c>
      <c r="X94">
        <v>6.1</v>
      </c>
    </row>
    <row r="95" spans="2:24">
      <c r="B95">
        <v>42</v>
      </c>
      <c r="C95" s="1" t="s">
        <v>12</v>
      </c>
      <c r="D95">
        <v>9</v>
      </c>
      <c r="E95">
        <v>7.1</v>
      </c>
      <c r="F95">
        <v>6.6</v>
      </c>
      <c r="H95">
        <v>18</v>
      </c>
      <c r="I95" s="1" t="s">
        <v>12</v>
      </c>
      <c r="J95">
        <v>9</v>
      </c>
      <c r="K95">
        <v>7</v>
      </c>
      <c r="L95">
        <v>4.9000000000000004</v>
      </c>
      <c r="N95">
        <v>32</v>
      </c>
      <c r="O95" s="1" t="s">
        <v>12</v>
      </c>
      <c r="P95">
        <v>9.1</v>
      </c>
      <c r="Q95">
        <v>7.2</v>
      </c>
      <c r="R95">
        <v>5.3</v>
      </c>
      <c r="T95">
        <v>27</v>
      </c>
      <c r="U95" s="1" t="s">
        <v>12</v>
      </c>
      <c r="V95">
        <v>10.3</v>
      </c>
      <c r="W95">
        <v>8.1999999999999993</v>
      </c>
      <c r="X95">
        <v>7</v>
      </c>
    </row>
    <row r="96" spans="2:24">
      <c r="B96">
        <v>43</v>
      </c>
      <c r="C96" s="1" t="s">
        <v>12</v>
      </c>
      <c r="D96">
        <v>8.6999999999999993</v>
      </c>
      <c r="E96">
        <v>6.9</v>
      </c>
      <c r="F96">
        <v>4.9000000000000004</v>
      </c>
      <c r="H96">
        <v>19</v>
      </c>
      <c r="I96" s="1" t="s">
        <v>12</v>
      </c>
      <c r="J96">
        <v>9.1</v>
      </c>
      <c r="K96">
        <v>7.2</v>
      </c>
      <c r="L96">
        <v>5.2</v>
      </c>
      <c r="N96">
        <v>33</v>
      </c>
      <c r="O96" s="1" t="s">
        <v>12</v>
      </c>
      <c r="P96">
        <v>8.4</v>
      </c>
      <c r="Q96">
        <v>6.6</v>
      </c>
      <c r="R96">
        <v>3.5</v>
      </c>
      <c r="T96">
        <v>28</v>
      </c>
      <c r="U96" s="1" t="s">
        <v>12</v>
      </c>
      <c r="V96">
        <v>10</v>
      </c>
      <c r="W96">
        <v>8.5</v>
      </c>
      <c r="X96">
        <v>7.1</v>
      </c>
    </row>
    <row r="97" spans="2:24">
      <c r="B97">
        <v>44</v>
      </c>
      <c r="C97" s="1" t="s">
        <v>12</v>
      </c>
      <c r="D97">
        <v>9.4</v>
      </c>
      <c r="E97">
        <v>7.5</v>
      </c>
      <c r="F97">
        <v>5.5</v>
      </c>
      <c r="H97">
        <v>20</v>
      </c>
      <c r="I97" s="1" t="s">
        <v>12</v>
      </c>
      <c r="J97">
        <v>9</v>
      </c>
      <c r="K97">
        <v>7.3</v>
      </c>
      <c r="L97">
        <v>4.5</v>
      </c>
      <c r="N97">
        <v>34</v>
      </c>
      <c r="O97" s="1" t="s">
        <v>12</v>
      </c>
      <c r="P97">
        <v>9.1</v>
      </c>
      <c r="Q97">
        <v>7.2</v>
      </c>
      <c r="R97">
        <v>5.4</v>
      </c>
      <c r="T97">
        <v>29</v>
      </c>
      <c r="U97" s="1" t="s">
        <v>12</v>
      </c>
      <c r="V97">
        <v>9.9</v>
      </c>
      <c r="W97">
        <v>8.1999999999999993</v>
      </c>
      <c r="X97">
        <v>5</v>
      </c>
    </row>
    <row r="98" spans="2:24">
      <c r="B98">
        <v>45</v>
      </c>
      <c r="C98" s="1" t="s">
        <v>12</v>
      </c>
      <c r="D98">
        <v>9.8000000000000007</v>
      </c>
      <c r="E98">
        <v>7.8</v>
      </c>
      <c r="F98">
        <v>6.6</v>
      </c>
      <c r="H98">
        <v>21</v>
      </c>
      <c r="I98" s="1" t="s">
        <v>12</v>
      </c>
      <c r="J98">
        <v>10</v>
      </c>
      <c r="K98">
        <v>8.3000000000000007</v>
      </c>
      <c r="L98">
        <v>5.8</v>
      </c>
      <c r="N98">
        <v>35</v>
      </c>
      <c r="O98" s="1" t="s">
        <v>12</v>
      </c>
      <c r="P98">
        <v>8</v>
      </c>
      <c r="Q98">
        <v>6.4</v>
      </c>
      <c r="R98">
        <v>3.5</v>
      </c>
      <c r="T98">
        <v>30</v>
      </c>
      <c r="U98" s="1" t="s">
        <v>12</v>
      </c>
      <c r="V98">
        <v>9.1999999999999993</v>
      </c>
      <c r="W98">
        <v>7.5</v>
      </c>
      <c r="X98">
        <v>5.8</v>
      </c>
    </row>
    <row r="99" spans="2:24">
      <c r="B99">
        <v>46</v>
      </c>
      <c r="C99" s="1" t="s">
        <v>12</v>
      </c>
      <c r="D99">
        <v>8.9</v>
      </c>
      <c r="E99">
        <v>7.1</v>
      </c>
      <c r="F99">
        <v>4.4000000000000004</v>
      </c>
      <c r="H99">
        <v>22</v>
      </c>
      <c r="I99" s="1" t="s">
        <v>12</v>
      </c>
      <c r="J99">
        <v>8.8000000000000007</v>
      </c>
      <c r="K99">
        <v>7.1</v>
      </c>
      <c r="L99">
        <v>5.3</v>
      </c>
      <c r="N99">
        <v>36</v>
      </c>
      <c r="O99" s="1" t="s">
        <v>12</v>
      </c>
      <c r="P99">
        <v>8.5</v>
      </c>
      <c r="Q99">
        <v>6.6</v>
      </c>
      <c r="R99">
        <v>4.7</v>
      </c>
      <c r="T99">
        <v>31</v>
      </c>
      <c r="U99" s="1" t="s">
        <v>12</v>
      </c>
      <c r="V99">
        <v>8.8000000000000007</v>
      </c>
      <c r="W99">
        <v>7.2</v>
      </c>
      <c r="X99">
        <v>4.5999999999999996</v>
      </c>
    </row>
    <row r="100" spans="2:24">
      <c r="B100">
        <v>47</v>
      </c>
      <c r="C100" s="1" t="s">
        <v>12</v>
      </c>
      <c r="D100">
        <v>9.1</v>
      </c>
      <c r="E100">
        <v>7.3</v>
      </c>
      <c r="F100">
        <v>5.2</v>
      </c>
      <c r="H100">
        <v>23</v>
      </c>
      <c r="I100" s="1" t="s">
        <v>12</v>
      </c>
      <c r="J100">
        <v>8.6999999999999993</v>
      </c>
      <c r="K100">
        <v>7.1</v>
      </c>
      <c r="L100">
        <v>4.5999999999999996</v>
      </c>
      <c r="N100">
        <v>37</v>
      </c>
      <c r="O100" s="1" t="s">
        <v>12</v>
      </c>
      <c r="P100">
        <v>8.9</v>
      </c>
      <c r="Q100">
        <v>7.1</v>
      </c>
      <c r="R100">
        <v>5</v>
      </c>
      <c r="T100">
        <v>32</v>
      </c>
      <c r="U100" s="1" t="s">
        <v>12</v>
      </c>
      <c r="V100">
        <v>8.6</v>
      </c>
      <c r="W100">
        <v>6.9</v>
      </c>
      <c r="X100">
        <v>4.4000000000000004</v>
      </c>
    </row>
    <row r="101" spans="2:24">
      <c r="B101">
        <v>48</v>
      </c>
      <c r="C101" s="1" t="s">
        <v>12</v>
      </c>
      <c r="D101">
        <v>9.1</v>
      </c>
      <c r="E101">
        <v>7</v>
      </c>
      <c r="F101">
        <v>4.9000000000000004</v>
      </c>
      <c r="H101">
        <v>24</v>
      </c>
      <c r="I101" s="1" t="s">
        <v>12</v>
      </c>
      <c r="J101">
        <v>9.5</v>
      </c>
      <c r="K101">
        <v>7.6</v>
      </c>
      <c r="L101">
        <v>5.6</v>
      </c>
      <c r="N101">
        <v>38</v>
      </c>
      <c r="O101" s="1" t="s">
        <v>12</v>
      </c>
      <c r="P101">
        <v>9.5</v>
      </c>
      <c r="Q101">
        <v>7.5</v>
      </c>
      <c r="R101">
        <v>6</v>
      </c>
      <c r="T101">
        <v>33</v>
      </c>
      <c r="U101" s="1" t="s">
        <v>12</v>
      </c>
      <c r="V101">
        <v>9.1</v>
      </c>
      <c r="W101">
        <v>7.4</v>
      </c>
      <c r="X101">
        <v>5.5</v>
      </c>
    </row>
    <row r="102" spans="2:24">
      <c r="B102">
        <v>49</v>
      </c>
      <c r="C102" s="1" t="s">
        <v>12</v>
      </c>
      <c r="D102">
        <v>9.1</v>
      </c>
      <c r="E102">
        <v>7.4</v>
      </c>
      <c r="F102">
        <v>6</v>
      </c>
      <c r="H102">
        <v>25</v>
      </c>
      <c r="I102" s="1" t="s">
        <v>12</v>
      </c>
      <c r="J102">
        <v>8.5</v>
      </c>
      <c r="K102">
        <v>6.7</v>
      </c>
      <c r="L102">
        <v>4.7</v>
      </c>
      <c r="N102">
        <v>39</v>
      </c>
      <c r="O102" s="1" t="s">
        <v>12</v>
      </c>
      <c r="P102">
        <v>9.3000000000000007</v>
      </c>
      <c r="Q102">
        <v>7.4</v>
      </c>
      <c r="R102">
        <v>5.7</v>
      </c>
      <c r="T102">
        <v>34</v>
      </c>
      <c r="U102" s="1" t="s">
        <v>12</v>
      </c>
      <c r="V102">
        <v>9.1999999999999993</v>
      </c>
      <c r="W102">
        <v>7.3</v>
      </c>
      <c r="X102">
        <v>5.3</v>
      </c>
    </row>
    <row r="103" spans="2:24">
      <c r="B103">
        <v>50</v>
      </c>
      <c r="C103" s="1" t="s">
        <v>12</v>
      </c>
      <c r="D103">
        <v>8.9</v>
      </c>
      <c r="E103">
        <v>7.2</v>
      </c>
      <c r="F103">
        <v>4.7</v>
      </c>
      <c r="H103">
        <v>26</v>
      </c>
      <c r="I103" s="1" t="s">
        <v>12</v>
      </c>
      <c r="J103">
        <v>9.1</v>
      </c>
      <c r="K103">
        <v>7.1</v>
      </c>
      <c r="L103">
        <v>6</v>
      </c>
      <c r="N103">
        <v>40</v>
      </c>
      <c r="O103" s="1" t="s">
        <v>12</v>
      </c>
      <c r="P103">
        <v>9.1</v>
      </c>
      <c r="Q103">
        <v>7.1</v>
      </c>
      <c r="R103">
        <v>4.9000000000000004</v>
      </c>
      <c r="T103">
        <v>35</v>
      </c>
      <c r="U103" s="1" t="s">
        <v>12</v>
      </c>
      <c r="V103">
        <v>9.5</v>
      </c>
      <c r="W103">
        <v>7.6</v>
      </c>
      <c r="X103">
        <v>5.8</v>
      </c>
    </row>
    <row r="104" spans="2:24">
      <c r="B104">
        <v>51</v>
      </c>
      <c r="C104" s="1" t="s">
        <v>12</v>
      </c>
      <c r="D104">
        <v>8.6</v>
      </c>
      <c r="E104">
        <v>6.8</v>
      </c>
      <c r="F104">
        <v>5.2</v>
      </c>
      <c r="H104">
        <v>27</v>
      </c>
      <c r="I104" s="1" t="s">
        <v>12</v>
      </c>
      <c r="J104">
        <v>9.3000000000000007</v>
      </c>
      <c r="K104">
        <v>7.6</v>
      </c>
      <c r="L104">
        <v>5.7</v>
      </c>
      <c r="N104">
        <v>41</v>
      </c>
      <c r="O104" s="1" t="s">
        <v>12</v>
      </c>
      <c r="P104">
        <v>9</v>
      </c>
      <c r="Q104">
        <v>7.3</v>
      </c>
      <c r="R104">
        <v>5.3</v>
      </c>
      <c r="T104">
        <v>36</v>
      </c>
      <c r="U104" s="1" t="s">
        <v>12</v>
      </c>
      <c r="V104">
        <v>8.8000000000000007</v>
      </c>
      <c r="W104">
        <v>7</v>
      </c>
      <c r="X104">
        <v>5.0999999999999996</v>
      </c>
    </row>
    <row r="105" spans="2:24">
      <c r="B105">
        <v>52</v>
      </c>
      <c r="C105" s="1" t="s">
        <v>12</v>
      </c>
      <c r="D105">
        <v>9.3000000000000007</v>
      </c>
      <c r="E105">
        <v>7.4</v>
      </c>
      <c r="F105">
        <v>5.4</v>
      </c>
      <c r="H105">
        <v>28</v>
      </c>
      <c r="I105" s="1" t="s">
        <v>12</v>
      </c>
      <c r="J105">
        <v>9</v>
      </c>
      <c r="K105">
        <v>7.1</v>
      </c>
      <c r="L105">
        <v>5.6</v>
      </c>
      <c r="N105">
        <v>42</v>
      </c>
      <c r="O105" s="1" t="s">
        <v>12</v>
      </c>
      <c r="P105">
        <v>9</v>
      </c>
      <c r="Q105">
        <v>7.3</v>
      </c>
      <c r="R105">
        <v>6</v>
      </c>
      <c r="T105">
        <v>37</v>
      </c>
      <c r="U105" s="1" t="s">
        <v>12</v>
      </c>
      <c r="V105">
        <v>9.3000000000000007</v>
      </c>
      <c r="W105">
        <v>7.2</v>
      </c>
      <c r="X105">
        <v>5.6</v>
      </c>
    </row>
    <row r="106" spans="2:24">
      <c r="B106">
        <v>53</v>
      </c>
      <c r="C106" s="1" t="s">
        <v>12</v>
      </c>
      <c r="D106">
        <v>8.4</v>
      </c>
      <c r="E106">
        <v>6.5</v>
      </c>
      <c r="F106">
        <v>3.7</v>
      </c>
      <c r="H106">
        <v>29</v>
      </c>
      <c r="I106" s="1" t="s">
        <v>12</v>
      </c>
      <c r="J106">
        <v>9.1</v>
      </c>
      <c r="K106">
        <v>7.3</v>
      </c>
      <c r="L106">
        <v>5.5</v>
      </c>
      <c r="N106">
        <v>43</v>
      </c>
      <c r="O106" s="1" t="s">
        <v>12</v>
      </c>
      <c r="P106">
        <v>8.9</v>
      </c>
      <c r="Q106">
        <v>7</v>
      </c>
      <c r="R106">
        <v>4.9000000000000004</v>
      </c>
      <c r="T106">
        <v>38</v>
      </c>
      <c r="U106" s="1" t="s">
        <v>12</v>
      </c>
      <c r="V106">
        <v>8.9</v>
      </c>
      <c r="W106">
        <v>7.2</v>
      </c>
      <c r="X106">
        <v>5.3</v>
      </c>
    </row>
    <row r="107" spans="2:24">
      <c r="B107">
        <v>54</v>
      </c>
      <c r="C107" s="1" t="s">
        <v>12</v>
      </c>
      <c r="D107">
        <v>9.1999999999999993</v>
      </c>
      <c r="E107">
        <v>7.2</v>
      </c>
      <c r="F107">
        <v>6</v>
      </c>
      <c r="H107">
        <v>30</v>
      </c>
      <c r="I107" s="1" t="s">
        <v>12</v>
      </c>
      <c r="J107">
        <v>8.8000000000000007</v>
      </c>
      <c r="K107">
        <v>7.1</v>
      </c>
      <c r="L107">
        <v>4.7</v>
      </c>
      <c r="N107">
        <v>44</v>
      </c>
      <c r="O107" s="1" t="s">
        <v>12</v>
      </c>
      <c r="P107">
        <v>8</v>
      </c>
      <c r="Q107">
        <v>6.3</v>
      </c>
      <c r="R107">
        <v>2.8</v>
      </c>
      <c r="T107">
        <v>39</v>
      </c>
      <c r="U107" s="1" t="s">
        <v>12</v>
      </c>
      <c r="V107">
        <v>9.1999999999999993</v>
      </c>
      <c r="W107">
        <v>7.3</v>
      </c>
      <c r="X107">
        <v>5.4</v>
      </c>
    </row>
    <row r="108" spans="2:24">
      <c r="B108">
        <v>55</v>
      </c>
      <c r="C108" s="1" t="s">
        <v>12</v>
      </c>
      <c r="D108">
        <v>8.6999999999999993</v>
      </c>
      <c r="E108">
        <v>7</v>
      </c>
      <c r="F108">
        <v>4.5999999999999996</v>
      </c>
      <c r="H108">
        <v>31</v>
      </c>
      <c r="I108" s="1" t="s">
        <v>12</v>
      </c>
      <c r="J108">
        <v>9.4</v>
      </c>
      <c r="K108">
        <v>7.4</v>
      </c>
      <c r="L108">
        <v>5.3</v>
      </c>
      <c r="N108">
        <v>45</v>
      </c>
      <c r="O108" s="1" t="s">
        <v>12</v>
      </c>
      <c r="P108">
        <v>9.3000000000000007</v>
      </c>
      <c r="Q108">
        <v>7.4</v>
      </c>
      <c r="R108">
        <v>5.2</v>
      </c>
      <c r="T108">
        <v>40</v>
      </c>
      <c r="U108" s="1" t="s">
        <v>12</v>
      </c>
      <c r="V108">
        <v>9</v>
      </c>
      <c r="W108">
        <v>7</v>
      </c>
      <c r="X108">
        <v>5</v>
      </c>
    </row>
    <row r="109" spans="2:24">
      <c r="B109">
        <v>56</v>
      </c>
      <c r="C109" s="1" t="s">
        <v>12</v>
      </c>
      <c r="D109">
        <v>10.6</v>
      </c>
      <c r="E109">
        <v>8.5</v>
      </c>
      <c r="F109">
        <v>8.6999999999999993</v>
      </c>
      <c r="H109">
        <v>32</v>
      </c>
      <c r="I109" s="1" t="s">
        <v>12</v>
      </c>
      <c r="J109">
        <v>9.1999999999999993</v>
      </c>
      <c r="K109">
        <v>7.3</v>
      </c>
      <c r="L109">
        <v>5.2</v>
      </c>
      <c r="N109">
        <v>46</v>
      </c>
      <c r="O109" s="1" t="s">
        <v>12</v>
      </c>
      <c r="P109">
        <v>8.9</v>
      </c>
      <c r="Q109">
        <v>7.1</v>
      </c>
      <c r="R109">
        <v>4.9000000000000004</v>
      </c>
      <c r="T109">
        <v>41</v>
      </c>
      <c r="U109" s="1" t="s">
        <v>12</v>
      </c>
      <c r="V109">
        <v>8.8000000000000007</v>
      </c>
      <c r="W109">
        <v>7.2</v>
      </c>
      <c r="X109">
        <v>4.8</v>
      </c>
    </row>
    <row r="110" spans="2:24">
      <c r="B110">
        <v>57</v>
      </c>
      <c r="C110" s="1" t="s">
        <v>12</v>
      </c>
      <c r="D110">
        <v>8.6999999999999993</v>
      </c>
      <c r="E110">
        <v>6.8</v>
      </c>
      <c r="F110">
        <v>4.5</v>
      </c>
      <c r="H110">
        <v>33</v>
      </c>
      <c r="I110" s="1" t="s">
        <v>12</v>
      </c>
      <c r="J110" t="s">
        <v>98</v>
      </c>
      <c r="K110">
        <v>7.2</v>
      </c>
      <c r="L110">
        <v>5.0999999999999996</v>
      </c>
      <c r="N110">
        <v>47</v>
      </c>
      <c r="O110" s="1" t="s">
        <v>12</v>
      </c>
      <c r="P110">
        <v>8.8000000000000007</v>
      </c>
      <c r="Q110">
        <v>7</v>
      </c>
      <c r="R110">
        <v>5.3</v>
      </c>
      <c r="T110">
        <v>42</v>
      </c>
      <c r="U110" s="1" t="s">
        <v>12</v>
      </c>
      <c r="V110">
        <v>9.1999999999999993</v>
      </c>
      <c r="W110">
        <v>7.4</v>
      </c>
      <c r="X110">
        <v>5.6</v>
      </c>
    </row>
    <row r="111" spans="2:24">
      <c r="B111">
        <v>58</v>
      </c>
      <c r="C111" s="1" t="s">
        <v>12</v>
      </c>
      <c r="D111">
        <v>8.9</v>
      </c>
      <c r="E111">
        <v>7</v>
      </c>
      <c r="F111">
        <v>4.7</v>
      </c>
      <c r="I111" s="1" t="s">
        <v>14</v>
      </c>
      <c r="J111">
        <v>25.8</v>
      </c>
      <c r="K111">
        <v>20.7</v>
      </c>
      <c r="L111">
        <v>269.89999999999998</v>
      </c>
      <c r="N111">
        <v>48</v>
      </c>
      <c r="O111" s="1" t="s">
        <v>12</v>
      </c>
      <c r="P111">
        <v>10.199999999999999</v>
      </c>
      <c r="Q111">
        <v>8.1</v>
      </c>
      <c r="R111">
        <v>7.2</v>
      </c>
      <c r="T111">
        <v>43</v>
      </c>
      <c r="U111" s="1" t="s">
        <v>12</v>
      </c>
      <c r="V111">
        <v>8.8000000000000007</v>
      </c>
      <c r="W111">
        <v>7</v>
      </c>
      <c r="X111">
        <v>5</v>
      </c>
    </row>
    <row r="112" spans="2:24">
      <c r="B112">
        <v>59</v>
      </c>
      <c r="C112" s="1" t="s">
        <v>12</v>
      </c>
      <c r="D112">
        <v>8.6</v>
      </c>
      <c r="E112">
        <v>6.8</v>
      </c>
      <c r="F112">
        <v>5.0999999999999996</v>
      </c>
      <c r="I112" s="1" t="s">
        <v>14</v>
      </c>
      <c r="J112">
        <v>34.4</v>
      </c>
      <c r="K112">
        <v>27.8</v>
      </c>
      <c r="L112">
        <v>558</v>
      </c>
      <c r="N112">
        <v>49</v>
      </c>
      <c r="O112" s="1" t="s">
        <v>12</v>
      </c>
      <c r="P112">
        <v>8.6</v>
      </c>
      <c r="Q112">
        <v>6.6</v>
      </c>
      <c r="R112">
        <v>4</v>
      </c>
      <c r="T112">
        <v>44</v>
      </c>
      <c r="U112" s="1" t="s">
        <v>12</v>
      </c>
      <c r="V112">
        <v>10</v>
      </c>
      <c r="W112">
        <v>8</v>
      </c>
      <c r="X112">
        <v>6.3</v>
      </c>
    </row>
    <row r="113" spans="2:24">
      <c r="B113">
        <v>60</v>
      </c>
      <c r="C113" s="1" t="s">
        <v>12</v>
      </c>
      <c r="D113">
        <v>9.1</v>
      </c>
      <c r="E113">
        <v>7.4</v>
      </c>
      <c r="F113">
        <v>4.8</v>
      </c>
      <c r="I113" s="1" t="s">
        <v>14</v>
      </c>
      <c r="J113">
        <v>38.1</v>
      </c>
      <c r="K113">
        <v>30.5</v>
      </c>
      <c r="L113">
        <v>686</v>
      </c>
      <c r="N113">
        <v>50</v>
      </c>
      <c r="O113" s="1" t="s">
        <v>12</v>
      </c>
      <c r="P113">
        <v>8.6999999999999993</v>
      </c>
      <c r="Q113">
        <v>7</v>
      </c>
      <c r="R113">
        <v>4.5999999999999996</v>
      </c>
      <c r="T113">
        <v>45</v>
      </c>
      <c r="U113" s="1" t="s">
        <v>12</v>
      </c>
      <c r="V113">
        <v>9.6</v>
      </c>
      <c r="W113">
        <v>7.6</v>
      </c>
      <c r="X113">
        <v>6.1</v>
      </c>
    </row>
    <row r="114" spans="2:24">
      <c r="B114">
        <v>61</v>
      </c>
      <c r="C114" s="1" t="s">
        <v>12</v>
      </c>
      <c r="D114">
        <v>8.9</v>
      </c>
      <c r="E114">
        <v>7.2</v>
      </c>
      <c r="F114">
        <v>5.5</v>
      </c>
      <c r="I114" s="1" t="s">
        <v>14</v>
      </c>
      <c r="J114">
        <v>21</v>
      </c>
      <c r="K114">
        <v>17.399999999999999</v>
      </c>
      <c r="L114">
        <v>149.19999999999999</v>
      </c>
      <c r="N114">
        <v>51</v>
      </c>
      <c r="O114" s="1" t="s">
        <v>12</v>
      </c>
      <c r="P114">
        <v>9.5</v>
      </c>
      <c r="Q114">
        <v>7.4</v>
      </c>
      <c r="R114">
        <v>6.2</v>
      </c>
      <c r="T114">
        <v>46</v>
      </c>
      <c r="U114" s="1" t="s">
        <v>12</v>
      </c>
      <c r="V114">
        <v>9</v>
      </c>
      <c r="W114">
        <v>7.2</v>
      </c>
      <c r="X114">
        <v>5.7</v>
      </c>
    </row>
    <row r="115" spans="2:24">
      <c r="B115">
        <v>62</v>
      </c>
      <c r="C115" s="1" t="s">
        <v>12</v>
      </c>
      <c r="D115" t="s">
        <v>98</v>
      </c>
      <c r="E115" t="s">
        <v>98</v>
      </c>
      <c r="F115" t="s">
        <v>98</v>
      </c>
      <c r="I115" s="1" t="s">
        <v>14</v>
      </c>
      <c r="J115">
        <v>12.6</v>
      </c>
      <c r="K115">
        <v>10.199999999999999</v>
      </c>
      <c r="L115">
        <v>30.1</v>
      </c>
      <c r="N115">
        <v>52</v>
      </c>
      <c r="O115" s="1" t="s">
        <v>12</v>
      </c>
      <c r="P115">
        <v>8.8000000000000007</v>
      </c>
      <c r="Q115">
        <v>6.9</v>
      </c>
      <c r="R115">
        <v>5.3</v>
      </c>
      <c r="T115">
        <v>47</v>
      </c>
      <c r="U115" s="1" t="s">
        <v>12</v>
      </c>
      <c r="V115">
        <v>10</v>
      </c>
      <c r="W115">
        <v>8</v>
      </c>
      <c r="X115">
        <v>6.4</v>
      </c>
    </row>
    <row r="116" spans="2:24">
      <c r="B116">
        <v>63</v>
      </c>
      <c r="C116" s="1" t="s">
        <v>12</v>
      </c>
      <c r="D116" t="s">
        <v>98</v>
      </c>
      <c r="E116" t="s">
        <v>98</v>
      </c>
      <c r="F116" t="s">
        <v>98</v>
      </c>
      <c r="I116" s="1" t="s">
        <v>16</v>
      </c>
      <c r="J116">
        <v>21</v>
      </c>
      <c r="K116">
        <v>16.5</v>
      </c>
      <c r="L116">
        <v>146.9</v>
      </c>
      <c r="N116">
        <v>53</v>
      </c>
      <c r="O116" s="1" t="s">
        <v>12</v>
      </c>
      <c r="P116">
        <v>8.9</v>
      </c>
      <c r="Q116">
        <v>7.2</v>
      </c>
      <c r="R116">
        <v>4.8</v>
      </c>
      <c r="T116">
        <v>48</v>
      </c>
      <c r="U116" s="1" t="s">
        <v>12</v>
      </c>
      <c r="V116">
        <v>9.3000000000000007</v>
      </c>
      <c r="W116">
        <v>7.5</v>
      </c>
      <c r="X116">
        <v>5.9</v>
      </c>
    </row>
    <row r="117" spans="2:24">
      <c r="B117">
        <v>64</v>
      </c>
      <c r="C117" s="1" t="s">
        <v>12</v>
      </c>
      <c r="D117" t="s">
        <v>98</v>
      </c>
      <c r="E117" t="s">
        <v>98</v>
      </c>
      <c r="F117" t="s">
        <v>98</v>
      </c>
      <c r="I117" s="1" t="s">
        <v>16</v>
      </c>
      <c r="J117">
        <v>29.4</v>
      </c>
      <c r="K117">
        <v>23.5</v>
      </c>
      <c r="L117">
        <v>413.5</v>
      </c>
      <c r="N117">
        <v>54</v>
      </c>
      <c r="O117" s="1" t="s">
        <v>12</v>
      </c>
      <c r="P117">
        <v>9.4</v>
      </c>
      <c r="Q117">
        <v>7.5</v>
      </c>
      <c r="R117">
        <v>6.4</v>
      </c>
      <c r="T117">
        <v>49</v>
      </c>
      <c r="U117" s="1" t="s">
        <v>12</v>
      </c>
      <c r="V117">
        <v>8.6</v>
      </c>
      <c r="W117">
        <v>7</v>
      </c>
      <c r="X117">
        <v>4.5</v>
      </c>
    </row>
    <row r="118" spans="2:24">
      <c r="C118" s="1" t="s">
        <v>14</v>
      </c>
      <c r="D118">
        <v>13.3</v>
      </c>
      <c r="E118">
        <v>10.5</v>
      </c>
      <c r="F118">
        <v>38.9</v>
      </c>
      <c r="I118" s="1" t="s">
        <v>17</v>
      </c>
      <c r="J118">
        <v>24.7</v>
      </c>
      <c r="K118">
        <v>19.7</v>
      </c>
      <c r="L118">
        <v>238.8</v>
      </c>
      <c r="N118">
        <v>55</v>
      </c>
      <c r="O118" s="1" t="s">
        <v>12</v>
      </c>
      <c r="P118">
        <v>8.8000000000000007</v>
      </c>
      <c r="Q118">
        <v>7.1</v>
      </c>
      <c r="R118">
        <v>5.0999999999999996</v>
      </c>
      <c r="T118">
        <v>50</v>
      </c>
      <c r="U118" s="1" t="s">
        <v>12</v>
      </c>
      <c r="V118">
        <v>9.4</v>
      </c>
      <c r="W118">
        <v>7.7</v>
      </c>
      <c r="X118">
        <v>5.3</v>
      </c>
    </row>
    <row r="119" spans="2:24">
      <c r="C119" s="1" t="s">
        <v>14</v>
      </c>
      <c r="D119">
        <v>21.4</v>
      </c>
      <c r="E119">
        <v>16.2</v>
      </c>
      <c r="F119">
        <v>140.1</v>
      </c>
      <c r="H119">
        <v>1</v>
      </c>
      <c r="I119" s="1" t="s">
        <v>22</v>
      </c>
      <c r="J119">
        <v>10.5</v>
      </c>
      <c r="K119">
        <v>7.4</v>
      </c>
      <c r="L119">
        <v>17</v>
      </c>
      <c r="N119">
        <v>56</v>
      </c>
      <c r="O119" s="1" t="s">
        <v>12</v>
      </c>
      <c r="P119">
        <v>10.4</v>
      </c>
      <c r="Q119">
        <v>8.1999999999999993</v>
      </c>
      <c r="R119">
        <v>7.2</v>
      </c>
      <c r="T119">
        <v>51</v>
      </c>
      <c r="U119" s="1" t="s">
        <v>12</v>
      </c>
      <c r="V119">
        <v>8.8000000000000007</v>
      </c>
      <c r="W119">
        <v>7.1</v>
      </c>
      <c r="X119">
        <v>4.7</v>
      </c>
    </row>
    <row r="120" spans="2:24">
      <c r="C120" s="1" t="s">
        <v>14</v>
      </c>
      <c r="D120">
        <v>15.2</v>
      </c>
      <c r="E120">
        <v>12.3</v>
      </c>
      <c r="F120">
        <v>59.5</v>
      </c>
      <c r="H120">
        <v>2</v>
      </c>
      <c r="I120" s="1" t="s">
        <v>22</v>
      </c>
      <c r="J120">
        <v>11.4</v>
      </c>
      <c r="K120">
        <v>8.3000000000000007</v>
      </c>
      <c r="L120">
        <v>21.2</v>
      </c>
      <c r="N120">
        <v>57</v>
      </c>
      <c r="O120" s="1" t="s">
        <v>12</v>
      </c>
      <c r="P120">
        <v>8.4</v>
      </c>
      <c r="Q120">
        <v>6.5</v>
      </c>
      <c r="R120">
        <v>4.5999999999999996</v>
      </c>
      <c r="T120">
        <v>52</v>
      </c>
      <c r="U120" s="1" t="s">
        <v>12</v>
      </c>
      <c r="V120">
        <v>8.6</v>
      </c>
      <c r="W120">
        <v>6.7</v>
      </c>
      <c r="X120">
        <v>4.0999999999999996</v>
      </c>
    </row>
    <row r="121" spans="2:24">
      <c r="C121" s="1" t="s">
        <v>14</v>
      </c>
      <c r="D121">
        <v>11.6</v>
      </c>
      <c r="E121">
        <v>9.1</v>
      </c>
      <c r="F121">
        <v>22.8</v>
      </c>
      <c r="H121">
        <v>3</v>
      </c>
      <c r="I121" s="1" t="s">
        <v>22</v>
      </c>
      <c r="J121">
        <v>8</v>
      </c>
      <c r="K121">
        <v>5.5</v>
      </c>
      <c r="L121">
        <v>5.9</v>
      </c>
      <c r="N121">
        <v>58</v>
      </c>
      <c r="O121" s="1" t="s">
        <v>12</v>
      </c>
      <c r="P121">
        <v>9.6999999999999993</v>
      </c>
      <c r="Q121">
        <v>7.8</v>
      </c>
      <c r="R121">
        <v>6.4</v>
      </c>
      <c r="T121">
        <v>53</v>
      </c>
      <c r="U121" s="1" t="s">
        <v>12</v>
      </c>
      <c r="V121">
        <v>9.1</v>
      </c>
      <c r="W121">
        <v>7.3</v>
      </c>
      <c r="X121">
        <v>6.3</v>
      </c>
    </row>
    <row r="122" spans="2:24">
      <c r="C122" s="1" t="s">
        <v>14</v>
      </c>
      <c r="D122">
        <v>9</v>
      </c>
      <c r="E122">
        <v>7</v>
      </c>
      <c r="F122">
        <v>11.1</v>
      </c>
      <c r="H122">
        <v>4</v>
      </c>
      <c r="I122" s="1" t="s">
        <v>22</v>
      </c>
      <c r="J122">
        <v>8.1</v>
      </c>
      <c r="K122">
        <v>5.7</v>
      </c>
      <c r="L122">
        <v>5.3</v>
      </c>
      <c r="N122">
        <v>59</v>
      </c>
      <c r="O122" s="1" t="s">
        <v>12</v>
      </c>
      <c r="P122">
        <v>8.6999999999999993</v>
      </c>
      <c r="Q122">
        <v>7</v>
      </c>
      <c r="R122">
        <v>4.8</v>
      </c>
      <c r="T122">
        <v>54</v>
      </c>
      <c r="U122" s="1" t="s">
        <v>12</v>
      </c>
      <c r="V122">
        <v>10.199999999999999</v>
      </c>
      <c r="W122">
        <v>8.1</v>
      </c>
      <c r="X122">
        <v>7.6</v>
      </c>
    </row>
    <row r="123" spans="2:24">
      <c r="C123" s="1" t="s">
        <v>52</v>
      </c>
      <c r="D123">
        <v>34.9</v>
      </c>
      <c r="E123">
        <v>27.7</v>
      </c>
      <c r="F123">
        <v>434.8</v>
      </c>
      <c r="H123">
        <v>5</v>
      </c>
      <c r="I123" s="1" t="s">
        <v>22</v>
      </c>
      <c r="J123">
        <v>7.2</v>
      </c>
      <c r="K123">
        <v>4.9000000000000004</v>
      </c>
      <c r="L123">
        <v>3.4</v>
      </c>
      <c r="N123">
        <v>60</v>
      </c>
      <c r="O123" s="1" t="s">
        <v>12</v>
      </c>
      <c r="P123">
        <v>9.3000000000000007</v>
      </c>
      <c r="Q123">
        <v>7.3</v>
      </c>
      <c r="R123">
        <v>4.5</v>
      </c>
      <c r="T123">
        <v>55</v>
      </c>
      <c r="U123" s="1" t="s">
        <v>12</v>
      </c>
      <c r="V123">
        <v>8.5</v>
      </c>
      <c r="W123">
        <v>6.7</v>
      </c>
      <c r="X123">
        <v>4.9000000000000004</v>
      </c>
    </row>
    <row r="124" spans="2:24">
      <c r="C124" s="1" t="s">
        <v>20</v>
      </c>
      <c r="D124">
        <v>14.8</v>
      </c>
      <c r="E124">
        <v>12</v>
      </c>
      <c r="F124">
        <v>35.799999999999997</v>
      </c>
      <c r="H124">
        <v>6</v>
      </c>
      <c r="I124" s="1" t="s">
        <v>22</v>
      </c>
      <c r="J124">
        <v>8.6999999999999993</v>
      </c>
      <c r="K124">
        <v>6</v>
      </c>
      <c r="L124">
        <v>6.9</v>
      </c>
      <c r="N124">
        <v>61</v>
      </c>
      <c r="O124" s="1" t="s">
        <v>12</v>
      </c>
      <c r="P124">
        <v>8.8000000000000007</v>
      </c>
      <c r="Q124">
        <v>7.1</v>
      </c>
      <c r="R124">
        <v>4.8</v>
      </c>
      <c r="T124">
        <v>56</v>
      </c>
      <c r="U124" s="1" t="s">
        <v>12</v>
      </c>
      <c r="V124">
        <v>9.9</v>
      </c>
      <c r="W124">
        <v>7.9</v>
      </c>
      <c r="X124">
        <v>6.1</v>
      </c>
    </row>
    <row r="125" spans="2:24">
      <c r="C125" s="1" t="s">
        <v>20</v>
      </c>
      <c r="D125">
        <v>20</v>
      </c>
      <c r="E125">
        <v>15.7</v>
      </c>
      <c r="F125">
        <v>78.400000000000006</v>
      </c>
      <c r="H125">
        <v>7</v>
      </c>
      <c r="I125" s="1" t="s">
        <v>22</v>
      </c>
      <c r="J125">
        <v>6.7</v>
      </c>
      <c r="K125">
        <v>4.4000000000000004</v>
      </c>
      <c r="L125">
        <v>3.3</v>
      </c>
      <c r="N125">
        <v>62</v>
      </c>
      <c r="O125" s="1" t="s">
        <v>12</v>
      </c>
      <c r="P125">
        <v>8.8000000000000007</v>
      </c>
      <c r="Q125">
        <v>7</v>
      </c>
      <c r="R125">
        <v>5.3</v>
      </c>
      <c r="T125">
        <v>57</v>
      </c>
      <c r="U125" s="1" t="s">
        <v>12</v>
      </c>
      <c r="V125">
        <v>9.9</v>
      </c>
      <c r="W125">
        <v>8.4</v>
      </c>
      <c r="X125">
        <v>6</v>
      </c>
    </row>
    <row r="126" spans="2:24">
      <c r="C126" s="1" t="s">
        <v>20</v>
      </c>
      <c r="D126">
        <v>14.7</v>
      </c>
      <c r="E126">
        <v>11.9</v>
      </c>
      <c r="F126">
        <v>32.5</v>
      </c>
      <c r="H126">
        <v>8</v>
      </c>
      <c r="I126" s="1" t="s">
        <v>22</v>
      </c>
      <c r="J126">
        <v>7.2</v>
      </c>
      <c r="K126">
        <v>5.0999999999999996</v>
      </c>
      <c r="L126">
        <v>3.6</v>
      </c>
      <c r="N126">
        <v>63</v>
      </c>
      <c r="O126" s="1" t="s">
        <v>12</v>
      </c>
      <c r="P126">
        <v>8.6999999999999993</v>
      </c>
      <c r="Q126">
        <v>7</v>
      </c>
      <c r="R126">
        <v>4.5999999999999996</v>
      </c>
      <c r="T126">
        <v>58</v>
      </c>
      <c r="U126" s="1" t="s">
        <v>12</v>
      </c>
      <c r="V126">
        <v>8.6999999999999993</v>
      </c>
      <c r="W126">
        <v>6.8</v>
      </c>
      <c r="X126">
        <v>4.5</v>
      </c>
    </row>
    <row r="127" spans="2:24">
      <c r="C127" s="1" t="s">
        <v>20</v>
      </c>
      <c r="D127">
        <v>14.9</v>
      </c>
      <c r="E127">
        <v>11.7</v>
      </c>
      <c r="F127">
        <v>32.5</v>
      </c>
      <c r="H127">
        <v>9</v>
      </c>
      <c r="I127" s="1" t="s">
        <v>22</v>
      </c>
      <c r="J127">
        <v>7.6</v>
      </c>
      <c r="K127">
        <v>5.2</v>
      </c>
      <c r="L127">
        <v>4.3</v>
      </c>
      <c r="N127">
        <v>64</v>
      </c>
      <c r="O127" s="1" t="s">
        <v>12</v>
      </c>
      <c r="P127">
        <v>10.7</v>
      </c>
      <c r="Q127">
        <v>8.5</v>
      </c>
      <c r="R127">
        <v>8.1999999999999993</v>
      </c>
      <c r="T127">
        <v>59</v>
      </c>
      <c r="U127" s="1" t="s">
        <v>12</v>
      </c>
      <c r="V127">
        <v>10.4</v>
      </c>
      <c r="W127">
        <v>8.3000000000000007</v>
      </c>
      <c r="X127">
        <v>7.3</v>
      </c>
    </row>
    <row r="128" spans="2:24">
      <c r="C128" s="1" t="s">
        <v>56</v>
      </c>
      <c r="D128">
        <v>20.6</v>
      </c>
      <c r="E128">
        <v>16</v>
      </c>
      <c r="F128">
        <v>106.5</v>
      </c>
      <c r="H128">
        <v>10</v>
      </c>
      <c r="I128" s="1" t="s">
        <v>22</v>
      </c>
      <c r="J128">
        <v>11.2</v>
      </c>
      <c r="K128">
        <v>7.9</v>
      </c>
      <c r="L128">
        <v>19.2</v>
      </c>
      <c r="N128">
        <v>65</v>
      </c>
      <c r="O128" s="1" t="s">
        <v>12</v>
      </c>
      <c r="P128">
        <v>9</v>
      </c>
      <c r="Q128">
        <v>7.2</v>
      </c>
      <c r="R128">
        <v>5.2</v>
      </c>
      <c r="T128">
        <v>60</v>
      </c>
      <c r="U128" s="1" t="s">
        <v>12</v>
      </c>
      <c r="V128">
        <v>9.5</v>
      </c>
      <c r="W128">
        <v>7.6</v>
      </c>
      <c r="X128">
        <v>6.5</v>
      </c>
    </row>
    <row r="129" spans="3:24">
      <c r="C129" s="1" t="s">
        <v>56</v>
      </c>
      <c r="D129">
        <v>14.3</v>
      </c>
      <c r="E129">
        <v>11.2</v>
      </c>
      <c r="F129">
        <v>33</v>
      </c>
      <c r="H129">
        <v>11</v>
      </c>
      <c r="I129" s="1" t="s">
        <v>22</v>
      </c>
      <c r="J129">
        <v>10.5</v>
      </c>
      <c r="K129">
        <v>7.4</v>
      </c>
      <c r="L129">
        <v>15.9</v>
      </c>
      <c r="N129">
        <v>66</v>
      </c>
      <c r="O129" s="1" t="s">
        <v>12</v>
      </c>
      <c r="P129">
        <v>9.1</v>
      </c>
      <c r="Q129">
        <v>7.1</v>
      </c>
      <c r="R129">
        <v>5.6</v>
      </c>
      <c r="T129">
        <v>61</v>
      </c>
      <c r="U129" s="1" t="s">
        <v>12</v>
      </c>
      <c r="V129">
        <v>10.199999999999999</v>
      </c>
      <c r="W129">
        <v>8.1999999999999993</v>
      </c>
      <c r="X129">
        <v>5.8</v>
      </c>
    </row>
    <row r="130" spans="3:24">
      <c r="C130" s="1" t="s">
        <v>56</v>
      </c>
      <c r="D130">
        <v>15.7</v>
      </c>
      <c r="E130">
        <v>12.1</v>
      </c>
      <c r="F130">
        <v>47</v>
      </c>
      <c r="H130">
        <v>12</v>
      </c>
      <c r="I130" s="1" t="s">
        <v>22</v>
      </c>
      <c r="J130">
        <v>11.4</v>
      </c>
      <c r="K130">
        <v>8</v>
      </c>
      <c r="L130">
        <v>19.899999999999999</v>
      </c>
      <c r="N130">
        <v>67</v>
      </c>
      <c r="O130" s="1" t="s">
        <v>12</v>
      </c>
      <c r="P130">
        <v>8.9</v>
      </c>
      <c r="Q130">
        <v>7</v>
      </c>
      <c r="R130">
        <v>4.7</v>
      </c>
      <c r="T130">
        <v>62</v>
      </c>
      <c r="U130" s="1" t="s">
        <v>12</v>
      </c>
      <c r="V130">
        <v>9.5</v>
      </c>
      <c r="W130">
        <v>7.5</v>
      </c>
      <c r="X130">
        <v>5.8</v>
      </c>
    </row>
    <row r="131" spans="3:24">
      <c r="C131" s="1" t="s">
        <v>56</v>
      </c>
      <c r="D131">
        <v>10.8</v>
      </c>
      <c r="E131">
        <v>8.3000000000000007</v>
      </c>
      <c r="F131">
        <v>14</v>
      </c>
      <c r="H131">
        <v>13</v>
      </c>
      <c r="I131" s="1" t="s">
        <v>22</v>
      </c>
      <c r="J131">
        <v>11</v>
      </c>
      <c r="K131">
        <v>7.8</v>
      </c>
      <c r="L131">
        <v>16.399999999999999</v>
      </c>
      <c r="N131">
        <v>68</v>
      </c>
      <c r="O131" s="1" t="s">
        <v>12</v>
      </c>
      <c r="P131">
        <v>9.1</v>
      </c>
      <c r="Q131">
        <v>7.3</v>
      </c>
      <c r="R131">
        <v>4.7</v>
      </c>
      <c r="T131">
        <v>63</v>
      </c>
      <c r="U131" s="1" t="s">
        <v>12</v>
      </c>
      <c r="V131">
        <v>10.5</v>
      </c>
      <c r="W131">
        <v>8.4</v>
      </c>
      <c r="X131">
        <v>7.1</v>
      </c>
    </row>
    <row r="132" spans="3:24">
      <c r="C132" s="1" t="s">
        <v>56</v>
      </c>
      <c r="D132">
        <v>19.2</v>
      </c>
      <c r="E132">
        <v>15</v>
      </c>
      <c r="F132">
        <v>91.1</v>
      </c>
      <c r="H132">
        <v>14</v>
      </c>
      <c r="I132" s="1" t="s">
        <v>22</v>
      </c>
      <c r="J132">
        <v>9.6999999999999993</v>
      </c>
      <c r="K132">
        <v>6.7</v>
      </c>
      <c r="L132">
        <v>8</v>
      </c>
      <c r="N132">
        <v>69</v>
      </c>
      <c r="O132" s="1" t="s">
        <v>12</v>
      </c>
      <c r="P132">
        <v>9</v>
      </c>
      <c r="Q132">
        <v>7.3</v>
      </c>
      <c r="R132">
        <v>5.7</v>
      </c>
      <c r="T132">
        <v>64</v>
      </c>
      <c r="U132" s="1" t="s">
        <v>12</v>
      </c>
      <c r="V132">
        <v>9.8000000000000007</v>
      </c>
      <c r="W132">
        <v>7.9</v>
      </c>
      <c r="X132">
        <v>6.5</v>
      </c>
    </row>
    <row r="133" spans="3:24">
      <c r="C133" s="1" t="s">
        <v>56</v>
      </c>
      <c r="D133">
        <v>15.1</v>
      </c>
      <c r="E133">
        <v>12</v>
      </c>
      <c r="F133">
        <v>37.4</v>
      </c>
      <c r="H133">
        <v>15</v>
      </c>
      <c r="I133" s="1" t="s">
        <v>22</v>
      </c>
      <c r="J133">
        <v>10.5</v>
      </c>
      <c r="K133">
        <v>7.2</v>
      </c>
      <c r="L133">
        <v>13.1</v>
      </c>
      <c r="N133">
        <v>70</v>
      </c>
      <c r="O133" s="1" t="s">
        <v>12</v>
      </c>
      <c r="P133">
        <v>10.6</v>
      </c>
      <c r="Q133">
        <v>8.4</v>
      </c>
      <c r="R133">
        <v>7.5</v>
      </c>
      <c r="T133">
        <v>65</v>
      </c>
      <c r="U133" s="1" t="s">
        <v>12</v>
      </c>
      <c r="V133">
        <v>9.5</v>
      </c>
      <c r="W133">
        <v>7.5</v>
      </c>
      <c r="X133">
        <v>5.4</v>
      </c>
    </row>
    <row r="134" spans="3:24">
      <c r="C134" s="1" t="s">
        <v>56</v>
      </c>
      <c r="D134">
        <v>10.3</v>
      </c>
      <c r="E134">
        <v>8</v>
      </c>
      <c r="F134">
        <v>12.3</v>
      </c>
      <c r="H134">
        <v>16</v>
      </c>
      <c r="I134" s="1" t="s">
        <v>22</v>
      </c>
      <c r="J134">
        <v>8.6999999999999993</v>
      </c>
      <c r="K134">
        <v>6.1</v>
      </c>
      <c r="L134">
        <v>8.1999999999999993</v>
      </c>
      <c r="N134">
        <v>71</v>
      </c>
      <c r="O134" s="1" t="s">
        <v>12</v>
      </c>
      <c r="P134">
        <v>9.3000000000000007</v>
      </c>
      <c r="Q134">
        <v>7.3</v>
      </c>
      <c r="R134">
        <v>6.4</v>
      </c>
      <c r="T134">
        <v>66</v>
      </c>
      <c r="U134" s="1" t="s">
        <v>12</v>
      </c>
      <c r="V134">
        <v>9.1</v>
      </c>
      <c r="W134">
        <v>7.5</v>
      </c>
      <c r="X134">
        <v>4.7</v>
      </c>
    </row>
    <row r="135" spans="3:24">
      <c r="C135" s="1" t="s">
        <v>56</v>
      </c>
      <c r="D135">
        <v>13.8</v>
      </c>
      <c r="E135">
        <v>10.7</v>
      </c>
      <c r="F135">
        <v>30.6</v>
      </c>
      <c r="H135">
        <v>17</v>
      </c>
      <c r="I135" s="1" t="s">
        <v>22</v>
      </c>
      <c r="J135">
        <v>7.5</v>
      </c>
      <c r="K135">
        <v>5.2</v>
      </c>
      <c r="L135">
        <v>5.0999999999999996</v>
      </c>
      <c r="N135">
        <v>72</v>
      </c>
      <c r="O135" s="1" t="s">
        <v>12</v>
      </c>
      <c r="P135">
        <v>9.9</v>
      </c>
      <c r="Q135">
        <v>8</v>
      </c>
      <c r="R135">
        <v>7.1</v>
      </c>
      <c r="T135">
        <v>67</v>
      </c>
      <c r="U135" s="1" t="s">
        <v>12</v>
      </c>
      <c r="V135">
        <v>9.1999999999999993</v>
      </c>
      <c r="W135">
        <v>7.2</v>
      </c>
      <c r="X135">
        <v>5.4</v>
      </c>
    </row>
    <row r="136" spans="3:24">
      <c r="C136" s="1" t="s">
        <v>56</v>
      </c>
      <c r="D136">
        <v>15</v>
      </c>
      <c r="E136">
        <v>11.7</v>
      </c>
      <c r="F136">
        <v>38.1</v>
      </c>
      <c r="H136">
        <v>18</v>
      </c>
      <c r="I136" s="1" t="s">
        <v>22</v>
      </c>
      <c r="J136">
        <v>7.5</v>
      </c>
      <c r="K136">
        <v>5.2</v>
      </c>
      <c r="L136">
        <v>4.7</v>
      </c>
      <c r="N136">
        <v>73</v>
      </c>
      <c r="O136" s="1" t="s">
        <v>12</v>
      </c>
      <c r="P136">
        <v>10.8</v>
      </c>
      <c r="Q136">
        <v>8.6999999999999993</v>
      </c>
      <c r="R136">
        <v>6.5</v>
      </c>
      <c r="T136">
        <v>68</v>
      </c>
      <c r="U136" s="1" t="s">
        <v>12</v>
      </c>
      <c r="V136">
        <v>9</v>
      </c>
      <c r="W136">
        <v>7.5</v>
      </c>
      <c r="X136">
        <v>6</v>
      </c>
    </row>
    <row r="137" spans="3:24">
      <c r="C137" s="1" t="s">
        <v>56</v>
      </c>
      <c r="D137">
        <v>14</v>
      </c>
      <c r="E137">
        <v>11.2</v>
      </c>
      <c r="F137">
        <v>37.9</v>
      </c>
      <c r="H137">
        <v>19</v>
      </c>
      <c r="I137" s="1" t="s">
        <v>22</v>
      </c>
      <c r="J137">
        <v>6.7</v>
      </c>
      <c r="K137">
        <v>4.3</v>
      </c>
      <c r="L137">
        <v>2.9</v>
      </c>
      <c r="N137">
        <v>74</v>
      </c>
      <c r="O137" s="1" t="s">
        <v>12</v>
      </c>
      <c r="P137">
        <v>10.6</v>
      </c>
      <c r="Q137">
        <v>8.6999999999999993</v>
      </c>
      <c r="R137">
        <v>14.8</v>
      </c>
      <c r="T137">
        <v>69</v>
      </c>
      <c r="U137" s="1" t="s">
        <v>12</v>
      </c>
      <c r="V137">
        <v>9.9</v>
      </c>
      <c r="W137">
        <v>8</v>
      </c>
      <c r="X137">
        <v>6.4</v>
      </c>
    </row>
    <row r="138" spans="3:24">
      <c r="C138" s="1" t="s">
        <v>99</v>
      </c>
      <c r="D138">
        <v>11.4</v>
      </c>
      <c r="E138">
        <v>8.6</v>
      </c>
      <c r="F138">
        <v>13.5</v>
      </c>
      <c r="H138">
        <v>20</v>
      </c>
      <c r="I138" s="1" t="s">
        <v>22</v>
      </c>
      <c r="J138">
        <v>7</v>
      </c>
      <c r="K138">
        <v>4.8</v>
      </c>
      <c r="L138">
        <v>3.1</v>
      </c>
      <c r="N138">
        <v>75</v>
      </c>
      <c r="O138" s="1" t="s">
        <v>12</v>
      </c>
      <c r="P138" t="s">
        <v>98</v>
      </c>
      <c r="Q138" t="s">
        <v>98</v>
      </c>
      <c r="R138" t="s">
        <v>98</v>
      </c>
      <c r="T138">
        <v>70</v>
      </c>
      <c r="U138" s="1" t="s">
        <v>12</v>
      </c>
      <c r="V138">
        <v>9.8000000000000007</v>
      </c>
      <c r="W138">
        <v>7.8</v>
      </c>
      <c r="X138">
        <v>6.6</v>
      </c>
    </row>
    <row r="139" spans="3:24">
      <c r="C139" s="1" t="s">
        <v>57</v>
      </c>
      <c r="D139">
        <v>18.399999999999999</v>
      </c>
      <c r="E139">
        <v>14.5</v>
      </c>
      <c r="F139">
        <v>45.2</v>
      </c>
      <c r="H139">
        <v>21</v>
      </c>
      <c r="I139" s="1" t="s">
        <v>22</v>
      </c>
      <c r="J139">
        <v>6.5</v>
      </c>
      <c r="K139">
        <v>4.5999999999999996</v>
      </c>
      <c r="L139">
        <v>2.4</v>
      </c>
      <c r="N139">
        <v>76</v>
      </c>
      <c r="O139" s="1" t="s">
        <v>12</v>
      </c>
      <c r="P139" t="s">
        <v>98</v>
      </c>
      <c r="Q139" t="s">
        <v>98</v>
      </c>
      <c r="R139" t="s">
        <v>98</v>
      </c>
      <c r="T139">
        <v>71</v>
      </c>
      <c r="U139" s="1" t="s">
        <v>12</v>
      </c>
      <c r="V139">
        <v>8.6999999999999993</v>
      </c>
      <c r="W139">
        <v>7</v>
      </c>
      <c r="X139">
        <v>4.5999999999999996</v>
      </c>
    </row>
    <row r="140" spans="3:24">
      <c r="C140" s="1" t="s">
        <v>22</v>
      </c>
      <c r="D140">
        <v>11</v>
      </c>
      <c r="E140">
        <v>7.5</v>
      </c>
      <c r="F140">
        <v>14.9</v>
      </c>
      <c r="H140">
        <v>22</v>
      </c>
      <c r="I140" s="1" t="s">
        <v>22</v>
      </c>
      <c r="J140">
        <v>7.6</v>
      </c>
      <c r="K140">
        <v>5.2</v>
      </c>
      <c r="L140">
        <v>4.5999999999999996</v>
      </c>
      <c r="N140">
        <v>77</v>
      </c>
      <c r="O140" s="1" t="s">
        <v>12</v>
      </c>
      <c r="P140" t="s">
        <v>98</v>
      </c>
      <c r="Q140" t="s">
        <v>98</v>
      </c>
      <c r="R140" t="s">
        <v>98</v>
      </c>
      <c r="T140">
        <v>72</v>
      </c>
      <c r="U140" s="1" t="s">
        <v>12</v>
      </c>
      <c r="V140">
        <v>8.6999999999999993</v>
      </c>
      <c r="W140">
        <v>6.8</v>
      </c>
      <c r="X140">
        <v>4.4000000000000004</v>
      </c>
    </row>
    <row r="141" spans="3:24">
      <c r="C141" s="1" t="s">
        <v>22</v>
      </c>
      <c r="D141">
        <v>9.1999999999999993</v>
      </c>
      <c r="E141">
        <v>6.5</v>
      </c>
      <c r="F141">
        <v>9.1999999999999993</v>
      </c>
      <c r="H141">
        <v>23</v>
      </c>
      <c r="I141" s="1" t="s">
        <v>22</v>
      </c>
      <c r="J141">
        <v>7.2</v>
      </c>
      <c r="K141">
        <v>5</v>
      </c>
      <c r="L141">
        <v>3.8</v>
      </c>
      <c r="N141">
        <v>78</v>
      </c>
      <c r="O141" s="1" t="s">
        <v>12</v>
      </c>
      <c r="P141" t="s">
        <v>98</v>
      </c>
      <c r="Q141" t="s">
        <v>98</v>
      </c>
      <c r="R141" t="s">
        <v>98</v>
      </c>
      <c r="T141">
        <v>73</v>
      </c>
      <c r="U141" s="1" t="s">
        <v>12</v>
      </c>
      <c r="V141">
        <v>9.1999999999999993</v>
      </c>
      <c r="W141">
        <v>7.3</v>
      </c>
      <c r="X141">
        <v>5.7</v>
      </c>
    </row>
    <row r="142" spans="3:24">
      <c r="C142" s="1" t="s">
        <v>22</v>
      </c>
      <c r="D142">
        <v>7.2</v>
      </c>
      <c r="E142">
        <v>4.8</v>
      </c>
      <c r="F142">
        <v>3.7</v>
      </c>
      <c r="H142">
        <v>24</v>
      </c>
      <c r="I142" s="1" t="s">
        <v>22</v>
      </c>
      <c r="J142">
        <v>7.8</v>
      </c>
      <c r="K142">
        <v>5.5</v>
      </c>
      <c r="L142">
        <v>5.5</v>
      </c>
      <c r="O142" s="1" t="s">
        <v>14</v>
      </c>
      <c r="P142">
        <v>12.1</v>
      </c>
      <c r="Q142">
        <v>9.8000000000000007</v>
      </c>
      <c r="R142">
        <v>22.7</v>
      </c>
      <c r="T142">
        <v>74</v>
      </c>
      <c r="U142" s="1" t="s">
        <v>12</v>
      </c>
      <c r="V142">
        <v>9.9</v>
      </c>
      <c r="W142">
        <v>7.9</v>
      </c>
      <c r="X142">
        <v>6.3</v>
      </c>
    </row>
    <row r="143" spans="3:24">
      <c r="C143" s="1" t="s">
        <v>59</v>
      </c>
      <c r="D143">
        <v>17.899999999999999</v>
      </c>
      <c r="E143">
        <v>14.5</v>
      </c>
      <c r="F143">
        <v>143</v>
      </c>
      <c r="H143">
        <v>25</v>
      </c>
      <c r="I143" s="1" t="s">
        <v>22</v>
      </c>
      <c r="J143">
        <v>7.9</v>
      </c>
      <c r="K143">
        <v>5.6</v>
      </c>
      <c r="L143">
        <v>4.7</v>
      </c>
      <c r="O143" s="1" t="s">
        <v>14</v>
      </c>
      <c r="P143">
        <v>12.5</v>
      </c>
      <c r="Q143">
        <v>10.3</v>
      </c>
      <c r="R143">
        <v>31.9</v>
      </c>
      <c r="T143">
        <v>75</v>
      </c>
      <c r="U143" s="1" t="s">
        <v>12</v>
      </c>
      <c r="V143">
        <v>10</v>
      </c>
      <c r="W143">
        <v>8</v>
      </c>
      <c r="X143">
        <v>7.6</v>
      </c>
    </row>
    <row r="144" spans="3:24">
      <c r="C144" s="1" t="s">
        <v>59</v>
      </c>
      <c r="D144">
        <v>23.7</v>
      </c>
      <c r="E144">
        <v>19.5</v>
      </c>
      <c r="F144">
        <v>296</v>
      </c>
      <c r="H144">
        <v>26</v>
      </c>
      <c r="I144" s="1" t="s">
        <v>22</v>
      </c>
      <c r="J144">
        <v>8.3000000000000007</v>
      </c>
      <c r="K144">
        <v>5.7</v>
      </c>
      <c r="L144">
        <v>6.4</v>
      </c>
      <c r="O144" s="1" t="s">
        <v>14</v>
      </c>
      <c r="P144">
        <v>12.7</v>
      </c>
      <c r="Q144">
        <v>10.4</v>
      </c>
      <c r="R144">
        <v>33.1</v>
      </c>
      <c r="T144">
        <v>76</v>
      </c>
      <c r="U144" s="1" t="s">
        <v>12</v>
      </c>
      <c r="V144">
        <v>8.6999999999999993</v>
      </c>
      <c r="W144">
        <v>6.9</v>
      </c>
      <c r="X144">
        <v>4.7</v>
      </c>
    </row>
    <row r="145" spans="3:24">
      <c r="C145" s="1" t="s">
        <v>28</v>
      </c>
      <c r="D145">
        <v>8.4</v>
      </c>
      <c r="E145">
        <v>6.9</v>
      </c>
      <c r="F145">
        <v>3.8</v>
      </c>
      <c r="H145">
        <v>27</v>
      </c>
      <c r="I145" s="1" t="s">
        <v>22</v>
      </c>
      <c r="J145">
        <v>8</v>
      </c>
      <c r="K145">
        <v>5.5</v>
      </c>
      <c r="L145">
        <v>5.6</v>
      </c>
      <c r="O145" s="1" t="s">
        <v>14</v>
      </c>
      <c r="P145">
        <v>12.2</v>
      </c>
      <c r="Q145">
        <v>9.6999999999999993</v>
      </c>
      <c r="R145">
        <v>26.5</v>
      </c>
      <c r="T145">
        <v>77</v>
      </c>
      <c r="U145" s="1" t="s">
        <v>12</v>
      </c>
      <c r="V145">
        <v>11.2</v>
      </c>
      <c r="W145">
        <v>9.1</v>
      </c>
      <c r="X145">
        <v>9.1</v>
      </c>
    </row>
    <row r="146" spans="3:24">
      <c r="C146" s="1" t="s">
        <v>34</v>
      </c>
      <c r="D146">
        <v>9.6999999999999993</v>
      </c>
      <c r="E146">
        <v>7.7</v>
      </c>
      <c r="F146">
        <v>11.7</v>
      </c>
      <c r="H146">
        <v>28</v>
      </c>
      <c r="I146" s="1" t="s">
        <v>22</v>
      </c>
      <c r="J146">
        <v>9.6</v>
      </c>
      <c r="K146">
        <v>6.6</v>
      </c>
      <c r="L146">
        <v>10</v>
      </c>
      <c r="O146" s="1" t="s">
        <v>14</v>
      </c>
      <c r="P146">
        <v>17.7</v>
      </c>
      <c r="Q146">
        <v>14.6</v>
      </c>
      <c r="R146">
        <v>79.099999999999994</v>
      </c>
      <c r="T146">
        <v>78</v>
      </c>
      <c r="U146" s="1" t="s">
        <v>12</v>
      </c>
      <c r="V146">
        <v>9.1</v>
      </c>
      <c r="W146">
        <v>7.3</v>
      </c>
      <c r="X146">
        <v>5.5</v>
      </c>
    </row>
    <row r="147" spans="3:24">
      <c r="C147" s="1" t="s">
        <v>64</v>
      </c>
      <c r="D147">
        <v>10.199999999999999</v>
      </c>
      <c r="E147">
        <v>8.1999999999999993</v>
      </c>
      <c r="F147">
        <v>5.5</v>
      </c>
      <c r="H147">
        <v>29</v>
      </c>
      <c r="I147" s="1" t="s">
        <v>22</v>
      </c>
      <c r="J147">
        <v>11.5</v>
      </c>
      <c r="K147">
        <v>8.3000000000000007</v>
      </c>
      <c r="L147">
        <v>21.4</v>
      </c>
      <c r="O147" s="1" t="s">
        <v>14</v>
      </c>
      <c r="P147">
        <v>10.7</v>
      </c>
      <c r="Q147">
        <v>8.6</v>
      </c>
      <c r="R147">
        <v>21.3</v>
      </c>
      <c r="T147">
        <v>79</v>
      </c>
      <c r="U147" s="1" t="s">
        <v>12</v>
      </c>
      <c r="V147">
        <v>8.8000000000000007</v>
      </c>
      <c r="W147">
        <v>7</v>
      </c>
      <c r="X147">
        <v>5.3</v>
      </c>
    </row>
    <row r="148" spans="3:24">
      <c r="C148" s="1" t="s">
        <v>64</v>
      </c>
      <c r="D148">
        <v>10.1</v>
      </c>
      <c r="E148">
        <v>8.1</v>
      </c>
      <c r="F148">
        <v>6.6</v>
      </c>
      <c r="H148">
        <v>30</v>
      </c>
      <c r="I148" s="1" t="s">
        <v>22</v>
      </c>
      <c r="J148">
        <v>10.199999999999999</v>
      </c>
      <c r="K148">
        <v>7.3</v>
      </c>
      <c r="L148">
        <v>12.2</v>
      </c>
      <c r="O148" s="1" t="s">
        <v>14</v>
      </c>
      <c r="P148">
        <v>11.2</v>
      </c>
      <c r="Q148">
        <v>9.1</v>
      </c>
      <c r="R148">
        <v>24.8</v>
      </c>
      <c r="T148">
        <v>80</v>
      </c>
      <c r="U148" s="1" t="s">
        <v>12</v>
      </c>
      <c r="V148">
        <v>8.6999999999999993</v>
      </c>
      <c r="W148">
        <v>6.8</v>
      </c>
      <c r="X148">
        <v>4.5999999999999996</v>
      </c>
    </row>
    <row r="149" spans="3:24">
      <c r="C149" s="1" t="s">
        <v>64</v>
      </c>
      <c r="D149">
        <v>10.3</v>
      </c>
      <c r="E149">
        <v>8.1999999999999993</v>
      </c>
      <c r="F149">
        <v>6.8</v>
      </c>
      <c r="H149">
        <v>31</v>
      </c>
      <c r="I149" s="1" t="s">
        <v>22</v>
      </c>
      <c r="J149">
        <v>8.1999999999999993</v>
      </c>
      <c r="K149">
        <v>5.7</v>
      </c>
      <c r="L149">
        <v>6.3</v>
      </c>
      <c r="O149" s="1" t="s">
        <v>14</v>
      </c>
      <c r="P149">
        <v>12.7</v>
      </c>
      <c r="Q149">
        <v>10.5</v>
      </c>
      <c r="R149">
        <v>33.299999999999997</v>
      </c>
      <c r="T149">
        <v>81</v>
      </c>
      <c r="U149" s="1" t="s">
        <v>12</v>
      </c>
      <c r="V149">
        <v>9.6999999999999993</v>
      </c>
      <c r="W149">
        <v>7.7</v>
      </c>
      <c r="X149">
        <v>5.9</v>
      </c>
    </row>
    <row r="150" spans="3:24">
      <c r="C150" s="1" t="s">
        <v>64</v>
      </c>
      <c r="D150">
        <v>9.6</v>
      </c>
      <c r="E150">
        <v>7.5</v>
      </c>
      <c r="F150">
        <v>5.6</v>
      </c>
      <c r="H150">
        <v>32</v>
      </c>
      <c r="I150" s="1" t="s">
        <v>22</v>
      </c>
      <c r="J150" t="s">
        <v>98</v>
      </c>
      <c r="K150" t="s">
        <v>98</v>
      </c>
      <c r="L150" t="s">
        <v>98</v>
      </c>
      <c r="O150" s="1" t="s">
        <v>14</v>
      </c>
      <c r="P150">
        <v>11</v>
      </c>
      <c r="Q150">
        <v>8.5</v>
      </c>
      <c r="R150">
        <v>23.3</v>
      </c>
      <c r="T150">
        <v>82</v>
      </c>
      <c r="U150" s="1" t="s">
        <v>12</v>
      </c>
      <c r="V150">
        <v>9.5</v>
      </c>
      <c r="W150">
        <v>7.6</v>
      </c>
      <c r="X150">
        <v>6.6</v>
      </c>
    </row>
    <row r="151" spans="3:24">
      <c r="C151" s="1" t="s">
        <v>70</v>
      </c>
      <c r="D151">
        <v>19</v>
      </c>
      <c r="E151">
        <v>16.399999999999999</v>
      </c>
      <c r="F151">
        <v>11.8</v>
      </c>
      <c r="I151" s="1" t="s">
        <v>34</v>
      </c>
      <c r="J151">
        <v>11</v>
      </c>
      <c r="K151">
        <v>8.9</v>
      </c>
      <c r="L151">
        <v>14.8</v>
      </c>
      <c r="O151" s="1" t="s">
        <v>14</v>
      </c>
      <c r="P151">
        <v>9.6999999999999993</v>
      </c>
      <c r="Q151">
        <v>8.1999999999999993</v>
      </c>
      <c r="R151">
        <v>15.6</v>
      </c>
      <c r="T151">
        <v>83</v>
      </c>
      <c r="U151" s="1" t="s">
        <v>12</v>
      </c>
      <c r="V151">
        <v>9</v>
      </c>
      <c r="W151">
        <v>7.2</v>
      </c>
      <c r="X151">
        <v>5.2</v>
      </c>
    </row>
    <row r="152" spans="3:24">
      <c r="C152" s="1" t="s">
        <v>51</v>
      </c>
      <c r="F152">
        <f>SUM(F118:F151,F51:F114)</f>
        <v>2348.6999999999985</v>
      </c>
      <c r="I152" s="1" t="s">
        <v>62</v>
      </c>
      <c r="J152">
        <v>32.1</v>
      </c>
      <c r="K152">
        <v>29</v>
      </c>
      <c r="L152">
        <v>43.1</v>
      </c>
      <c r="O152" s="1" t="s">
        <v>100</v>
      </c>
      <c r="P152">
        <v>8.9</v>
      </c>
      <c r="Q152">
        <v>6.6</v>
      </c>
      <c r="R152">
        <v>11.2</v>
      </c>
      <c r="T152">
        <v>84</v>
      </c>
      <c r="U152" s="1" t="s">
        <v>12</v>
      </c>
      <c r="V152">
        <v>9.1999999999999993</v>
      </c>
      <c r="W152">
        <v>7.3</v>
      </c>
      <c r="X152">
        <v>5.4</v>
      </c>
    </row>
    <row r="153" spans="3:24">
      <c r="C153" s="1" t="s">
        <v>101</v>
      </c>
      <c r="D153">
        <f>AVERAGE(D118:D151,D51:D114)</f>
        <v>11.170408163265302</v>
      </c>
      <c r="I153" s="1" t="s">
        <v>62</v>
      </c>
      <c r="J153">
        <v>34.1</v>
      </c>
      <c r="K153">
        <v>31.1</v>
      </c>
      <c r="L153">
        <v>55.1</v>
      </c>
      <c r="O153" s="1" t="s">
        <v>20</v>
      </c>
      <c r="P153">
        <v>14.3</v>
      </c>
      <c r="Q153">
        <v>11</v>
      </c>
      <c r="R153">
        <v>36.1</v>
      </c>
      <c r="T153">
        <v>85</v>
      </c>
      <c r="U153" s="1" t="s">
        <v>12</v>
      </c>
      <c r="V153">
        <v>8.9</v>
      </c>
      <c r="W153">
        <v>7.2</v>
      </c>
      <c r="X153">
        <v>4.9000000000000004</v>
      </c>
    </row>
    <row r="154" spans="3:24">
      <c r="C154" s="1" t="s">
        <v>102</v>
      </c>
      <c r="D154">
        <f>STDEV(D51:D114)</f>
        <v>1.2077790189973121</v>
      </c>
      <c r="I154" s="1" t="s">
        <v>62</v>
      </c>
      <c r="J154">
        <v>33.700000000000003</v>
      </c>
      <c r="K154">
        <v>30.8</v>
      </c>
      <c r="L154">
        <v>57.2</v>
      </c>
      <c r="O154" s="1" t="s">
        <v>20</v>
      </c>
      <c r="P154">
        <v>12.9</v>
      </c>
      <c r="Q154">
        <v>10.1</v>
      </c>
      <c r="R154">
        <v>21.7</v>
      </c>
      <c r="T154">
        <v>86</v>
      </c>
      <c r="U154" s="1" t="s">
        <v>12</v>
      </c>
      <c r="V154">
        <v>10.4</v>
      </c>
      <c r="W154">
        <v>8.4</v>
      </c>
      <c r="X154">
        <v>7.1</v>
      </c>
    </row>
    <row r="155" spans="3:24">
      <c r="I155" s="1" t="s">
        <v>64</v>
      </c>
      <c r="J155" t="s">
        <v>98</v>
      </c>
      <c r="K155">
        <v>6</v>
      </c>
      <c r="L155">
        <v>3.7</v>
      </c>
      <c r="O155" s="1" t="s">
        <v>20</v>
      </c>
      <c r="P155">
        <v>11</v>
      </c>
      <c r="Q155">
        <v>8.6</v>
      </c>
      <c r="R155">
        <v>18.3</v>
      </c>
      <c r="T155">
        <v>87</v>
      </c>
      <c r="U155" s="1" t="s">
        <v>12</v>
      </c>
      <c r="V155">
        <v>9.6</v>
      </c>
      <c r="W155">
        <v>8</v>
      </c>
      <c r="X155">
        <v>5.0999999999999996</v>
      </c>
    </row>
    <row r="156" spans="3:24">
      <c r="I156" s="1" t="s">
        <v>103</v>
      </c>
      <c r="L156">
        <f>SUM(L151:L155,L51:L149,)</f>
        <v>3800.3000000000006</v>
      </c>
      <c r="O156" s="1" t="s">
        <v>57</v>
      </c>
      <c r="P156">
        <v>19</v>
      </c>
      <c r="Q156">
        <v>14.8</v>
      </c>
      <c r="R156">
        <v>50.9</v>
      </c>
      <c r="T156">
        <v>88</v>
      </c>
      <c r="U156" s="1" t="s">
        <v>12</v>
      </c>
      <c r="V156">
        <v>8.5</v>
      </c>
      <c r="W156">
        <v>6.6</v>
      </c>
      <c r="X156">
        <v>3.9</v>
      </c>
    </row>
    <row r="157" spans="3:24">
      <c r="O157" s="1" t="s">
        <v>57</v>
      </c>
      <c r="P157">
        <v>27.1</v>
      </c>
      <c r="Q157">
        <v>20.7</v>
      </c>
      <c r="R157">
        <v>158.1</v>
      </c>
      <c r="T157">
        <v>89</v>
      </c>
      <c r="U157" s="1" t="s">
        <v>12</v>
      </c>
      <c r="V157">
        <v>8.6</v>
      </c>
      <c r="W157">
        <v>7</v>
      </c>
      <c r="X157">
        <v>4.5999999999999996</v>
      </c>
    </row>
    <row r="158" spans="3:24">
      <c r="C158" s="1" t="s">
        <v>104</v>
      </c>
      <c r="N158">
        <v>1</v>
      </c>
      <c r="O158" s="1" t="s">
        <v>22</v>
      </c>
      <c r="P158">
        <v>7.8</v>
      </c>
      <c r="Q158">
        <v>6.1</v>
      </c>
      <c r="R158">
        <v>8.4</v>
      </c>
      <c r="T158">
        <v>90</v>
      </c>
      <c r="U158" s="1" t="s">
        <v>12</v>
      </c>
      <c r="V158">
        <v>8.9</v>
      </c>
      <c r="W158">
        <v>7.3</v>
      </c>
      <c r="X158">
        <v>5</v>
      </c>
    </row>
    <row r="159" spans="3:24">
      <c r="C159" s="1" t="s">
        <v>5</v>
      </c>
      <c r="D159" t="s">
        <v>93</v>
      </c>
      <c r="E159" t="s">
        <v>94</v>
      </c>
      <c r="F159" t="s">
        <v>95</v>
      </c>
      <c r="N159">
        <v>2</v>
      </c>
      <c r="O159" s="1" t="s">
        <v>22</v>
      </c>
      <c r="P159">
        <v>7.6</v>
      </c>
      <c r="Q159">
        <v>5.3</v>
      </c>
      <c r="R159">
        <v>5.6</v>
      </c>
      <c r="T159">
        <v>91</v>
      </c>
      <c r="U159" s="1" t="s">
        <v>12</v>
      </c>
      <c r="V159">
        <v>10.3</v>
      </c>
      <c r="W159">
        <v>8.4</v>
      </c>
      <c r="X159">
        <v>7.1</v>
      </c>
    </row>
    <row r="160" spans="3:24">
      <c r="C160" s="1" t="s">
        <v>12</v>
      </c>
      <c r="D160">
        <v>8.8000000000000007</v>
      </c>
      <c r="E160">
        <v>7</v>
      </c>
      <c r="F160">
        <v>4.4000000000000004</v>
      </c>
      <c r="I160" s="1" t="s">
        <v>105</v>
      </c>
      <c r="N160">
        <v>3</v>
      </c>
      <c r="O160" s="1" t="s">
        <v>22</v>
      </c>
      <c r="P160">
        <v>9.9</v>
      </c>
      <c r="Q160">
        <v>7.8</v>
      </c>
      <c r="R160">
        <v>11.8</v>
      </c>
      <c r="T160">
        <v>92</v>
      </c>
      <c r="U160" s="1" t="s">
        <v>12</v>
      </c>
      <c r="V160">
        <v>9.1</v>
      </c>
      <c r="W160">
        <v>7.4</v>
      </c>
      <c r="X160">
        <v>5.0999999999999996</v>
      </c>
    </row>
    <row r="161" spans="3:24">
      <c r="C161" s="1" t="s">
        <v>12</v>
      </c>
      <c r="D161">
        <v>9.4</v>
      </c>
      <c r="E161">
        <v>7.4</v>
      </c>
      <c r="F161">
        <v>6.5</v>
      </c>
      <c r="I161" s="1" t="s">
        <v>5</v>
      </c>
      <c r="J161" t="s">
        <v>93</v>
      </c>
      <c r="K161" t="s">
        <v>94</v>
      </c>
      <c r="L161" t="s">
        <v>95</v>
      </c>
      <c r="N161">
        <v>4</v>
      </c>
      <c r="O161" s="1" t="s">
        <v>22</v>
      </c>
      <c r="P161">
        <v>8.5</v>
      </c>
      <c r="Q161">
        <v>6</v>
      </c>
      <c r="R161">
        <v>7.9</v>
      </c>
      <c r="T161">
        <v>93</v>
      </c>
      <c r="U161" s="1" t="s">
        <v>12</v>
      </c>
      <c r="V161">
        <v>9.3000000000000007</v>
      </c>
      <c r="W161">
        <v>7.4</v>
      </c>
      <c r="X161">
        <v>5.6</v>
      </c>
    </row>
    <row r="162" spans="3:24">
      <c r="C162" s="1" t="s">
        <v>12</v>
      </c>
      <c r="D162">
        <v>10.7</v>
      </c>
      <c r="E162">
        <v>8.5</v>
      </c>
      <c r="F162">
        <v>7.8</v>
      </c>
      <c r="H162">
        <v>1</v>
      </c>
      <c r="I162" s="1" t="s">
        <v>12</v>
      </c>
      <c r="J162">
        <v>9.3000000000000007</v>
      </c>
      <c r="K162">
        <v>7.5</v>
      </c>
      <c r="L162">
        <v>5.0999999999999996</v>
      </c>
      <c r="N162">
        <v>5</v>
      </c>
      <c r="O162" s="1" t="s">
        <v>22</v>
      </c>
      <c r="P162">
        <v>9.3000000000000007</v>
      </c>
      <c r="Q162">
        <v>6.6</v>
      </c>
      <c r="R162">
        <v>9</v>
      </c>
      <c r="T162">
        <v>94</v>
      </c>
      <c r="U162" s="1" t="s">
        <v>12</v>
      </c>
      <c r="V162">
        <v>9.9</v>
      </c>
      <c r="W162">
        <v>8</v>
      </c>
      <c r="X162">
        <v>6.3</v>
      </c>
    </row>
    <row r="163" spans="3:24">
      <c r="C163" s="1" t="s">
        <v>12</v>
      </c>
      <c r="D163">
        <v>9.6</v>
      </c>
      <c r="E163">
        <v>7.7</v>
      </c>
      <c r="F163">
        <v>5.9</v>
      </c>
      <c r="H163">
        <v>2</v>
      </c>
      <c r="I163" s="1" t="s">
        <v>12</v>
      </c>
      <c r="J163">
        <v>10.1</v>
      </c>
      <c r="K163">
        <v>8.3000000000000007</v>
      </c>
      <c r="L163">
        <v>6.6</v>
      </c>
      <c r="N163">
        <v>6</v>
      </c>
      <c r="O163" s="1" t="s">
        <v>22</v>
      </c>
      <c r="P163">
        <v>9.9</v>
      </c>
      <c r="Q163">
        <v>6.7</v>
      </c>
      <c r="R163">
        <v>11</v>
      </c>
      <c r="T163">
        <v>95</v>
      </c>
      <c r="U163" s="1" t="s">
        <v>12</v>
      </c>
      <c r="V163">
        <v>8.6999999999999993</v>
      </c>
      <c r="W163">
        <v>7</v>
      </c>
      <c r="X163">
        <v>4.5</v>
      </c>
    </row>
    <row r="164" spans="3:24">
      <c r="C164" s="1" t="s">
        <v>12</v>
      </c>
      <c r="D164">
        <v>9.1999999999999993</v>
      </c>
      <c r="E164">
        <v>7.5</v>
      </c>
      <c r="F164">
        <v>5.2</v>
      </c>
      <c r="H164">
        <v>3</v>
      </c>
      <c r="I164" s="1" t="s">
        <v>12</v>
      </c>
      <c r="J164" t="s">
        <v>106</v>
      </c>
      <c r="K164" t="s">
        <v>106</v>
      </c>
      <c r="L164" t="s">
        <v>106</v>
      </c>
      <c r="N164">
        <v>7</v>
      </c>
      <c r="O164" s="1" t="s">
        <v>22</v>
      </c>
      <c r="P164">
        <v>8.3000000000000007</v>
      </c>
      <c r="Q164">
        <v>5.9</v>
      </c>
      <c r="R164">
        <v>7</v>
      </c>
      <c r="T164">
        <v>96</v>
      </c>
      <c r="U164" s="1" t="s">
        <v>12</v>
      </c>
      <c r="V164">
        <v>9.1</v>
      </c>
      <c r="W164">
        <v>7.5</v>
      </c>
      <c r="X164">
        <v>4.5999999999999996</v>
      </c>
    </row>
    <row r="165" spans="3:24">
      <c r="C165" s="1" t="s">
        <v>12</v>
      </c>
      <c r="D165">
        <v>10.199999999999999</v>
      </c>
      <c r="E165">
        <v>8.1999999999999993</v>
      </c>
      <c r="F165">
        <v>6.2</v>
      </c>
      <c r="H165">
        <v>4</v>
      </c>
      <c r="I165" s="1" t="s">
        <v>14</v>
      </c>
      <c r="J165">
        <v>11.6</v>
      </c>
      <c r="K165">
        <v>9.4</v>
      </c>
      <c r="L165">
        <v>25.2</v>
      </c>
      <c r="N165">
        <v>8</v>
      </c>
      <c r="O165" s="1" t="s">
        <v>22</v>
      </c>
      <c r="P165">
        <v>8.9</v>
      </c>
      <c r="Q165">
        <v>6.2</v>
      </c>
      <c r="R165">
        <v>8</v>
      </c>
      <c r="T165">
        <v>97</v>
      </c>
      <c r="U165" s="1" t="s">
        <v>12</v>
      </c>
      <c r="V165">
        <v>9.6</v>
      </c>
      <c r="W165">
        <v>7.8</v>
      </c>
      <c r="X165">
        <v>6.5</v>
      </c>
    </row>
    <row r="166" spans="3:24">
      <c r="C166" s="1" t="s">
        <v>12</v>
      </c>
      <c r="D166">
        <v>9</v>
      </c>
      <c r="E166">
        <v>7.2</v>
      </c>
      <c r="F166">
        <v>4.8</v>
      </c>
      <c r="H166">
        <v>5</v>
      </c>
      <c r="I166" s="1" t="s">
        <v>14</v>
      </c>
      <c r="J166">
        <v>9.4</v>
      </c>
      <c r="K166">
        <v>7.4</v>
      </c>
      <c r="L166">
        <v>10.8</v>
      </c>
      <c r="N166">
        <v>9</v>
      </c>
      <c r="O166" s="1" t="s">
        <v>22</v>
      </c>
      <c r="P166">
        <v>8</v>
      </c>
      <c r="Q166">
        <v>5.5</v>
      </c>
      <c r="R166">
        <v>6.8</v>
      </c>
      <c r="T166">
        <v>98</v>
      </c>
      <c r="U166" s="1" t="s">
        <v>12</v>
      </c>
      <c r="V166">
        <v>9</v>
      </c>
      <c r="W166">
        <v>7.2</v>
      </c>
      <c r="X166">
        <v>5.0999999999999996</v>
      </c>
    </row>
    <row r="167" spans="3:24">
      <c r="C167" s="1" t="s">
        <v>12</v>
      </c>
      <c r="D167">
        <v>10.3</v>
      </c>
      <c r="E167">
        <v>8.1999999999999993</v>
      </c>
      <c r="F167">
        <v>7.2</v>
      </c>
      <c r="H167">
        <v>6</v>
      </c>
      <c r="I167" s="1" t="s">
        <v>14</v>
      </c>
      <c r="J167">
        <v>15.6</v>
      </c>
      <c r="K167">
        <v>12.6</v>
      </c>
      <c r="L167">
        <v>46.4</v>
      </c>
      <c r="N167">
        <v>10</v>
      </c>
      <c r="O167" s="1" t="s">
        <v>22</v>
      </c>
      <c r="P167">
        <v>8.8000000000000007</v>
      </c>
      <c r="Q167">
        <v>6.3</v>
      </c>
      <c r="R167">
        <v>6.8</v>
      </c>
      <c r="T167">
        <v>99</v>
      </c>
      <c r="U167" s="1" t="s">
        <v>12</v>
      </c>
      <c r="V167">
        <v>9</v>
      </c>
      <c r="W167">
        <v>7.2</v>
      </c>
      <c r="X167">
        <v>5.0999999999999996</v>
      </c>
    </row>
    <row r="168" spans="3:24">
      <c r="C168" s="1" t="s">
        <v>12</v>
      </c>
      <c r="D168">
        <v>9.1999999999999993</v>
      </c>
      <c r="E168">
        <v>7.5</v>
      </c>
      <c r="F168">
        <v>4.9000000000000004</v>
      </c>
      <c r="H168">
        <v>7</v>
      </c>
      <c r="I168" s="1" t="s">
        <v>107</v>
      </c>
      <c r="J168">
        <v>20.7</v>
      </c>
      <c r="K168">
        <v>17.2</v>
      </c>
      <c r="L168">
        <v>182</v>
      </c>
      <c r="N168">
        <v>11</v>
      </c>
      <c r="O168" s="1" t="s">
        <v>22</v>
      </c>
      <c r="P168">
        <v>7.1</v>
      </c>
      <c r="Q168">
        <v>5.0999999999999996</v>
      </c>
      <c r="R168">
        <v>3.8</v>
      </c>
      <c r="T168">
        <v>100</v>
      </c>
      <c r="U168" s="1" t="s">
        <v>12</v>
      </c>
      <c r="V168">
        <v>9.6</v>
      </c>
      <c r="W168">
        <v>7.7</v>
      </c>
      <c r="X168">
        <v>5.3</v>
      </c>
    </row>
    <row r="169" spans="3:24">
      <c r="C169" s="1" t="s">
        <v>108</v>
      </c>
      <c r="D169">
        <v>9.1999999999999993</v>
      </c>
      <c r="E169">
        <v>7.3</v>
      </c>
      <c r="F169">
        <v>4.7</v>
      </c>
      <c r="H169">
        <v>8</v>
      </c>
      <c r="I169" s="1" t="s">
        <v>62</v>
      </c>
      <c r="J169">
        <v>28</v>
      </c>
      <c r="K169">
        <v>25.6</v>
      </c>
      <c r="L169">
        <v>33</v>
      </c>
      <c r="N169">
        <v>12</v>
      </c>
      <c r="O169" s="1" t="s">
        <v>22</v>
      </c>
      <c r="P169">
        <v>6.5</v>
      </c>
      <c r="Q169">
        <v>4.5</v>
      </c>
      <c r="R169">
        <v>2.2999999999999998</v>
      </c>
      <c r="T169">
        <v>101</v>
      </c>
      <c r="U169" s="1" t="s">
        <v>12</v>
      </c>
      <c r="V169">
        <v>10.3</v>
      </c>
      <c r="W169">
        <v>8.1</v>
      </c>
      <c r="X169">
        <v>7</v>
      </c>
    </row>
    <row r="170" spans="3:24">
      <c r="C170" s="1" t="s">
        <v>14</v>
      </c>
      <c r="D170">
        <v>15.5</v>
      </c>
      <c r="E170">
        <v>12</v>
      </c>
      <c r="F170">
        <v>48.1</v>
      </c>
      <c r="H170">
        <v>9</v>
      </c>
      <c r="I170" s="1" t="s">
        <v>62</v>
      </c>
      <c r="J170">
        <v>33.200000000000003</v>
      </c>
      <c r="K170">
        <v>30.4</v>
      </c>
      <c r="L170">
        <v>53.9</v>
      </c>
      <c r="N170">
        <v>13</v>
      </c>
      <c r="O170" s="1" t="s">
        <v>22</v>
      </c>
      <c r="P170">
        <v>8.3000000000000007</v>
      </c>
      <c r="Q170">
        <v>5.8</v>
      </c>
      <c r="R170">
        <v>7.4</v>
      </c>
      <c r="T170">
        <v>102</v>
      </c>
      <c r="U170" s="1" t="s">
        <v>12</v>
      </c>
      <c r="V170">
        <v>8.8000000000000007</v>
      </c>
      <c r="W170">
        <v>6.9</v>
      </c>
      <c r="X170">
        <v>5</v>
      </c>
    </row>
    <row r="171" spans="3:24">
      <c r="C171" s="1" t="s">
        <v>14</v>
      </c>
      <c r="D171">
        <v>10.9</v>
      </c>
      <c r="E171">
        <v>8.6</v>
      </c>
      <c r="F171">
        <v>20.399999999999999</v>
      </c>
      <c r="H171">
        <v>10</v>
      </c>
      <c r="I171" s="1" t="s">
        <v>66</v>
      </c>
      <c r="J171">
        <v>17.2</v>
      </c>
      <c r="K171">
        <v>14.5</v>
      </c>
      <c r="L171">
        <v>66.900000000000006</v>
      </c>
      <c r="N171">
        <v>14</v>
      </c>
      <c r="O171" s="1" t="s">
        <v>22</v>
      </c>
      <c r="P171">
        <v>7.5</v>
      </c>
      <c r="Q171">
        <v>5.5</v>
      </c>
      <c r="R171">
        <v>3.8</v>
      </c>
      <c r="T171">
        <v>103</v>
      </c>
      <c r="U171" s="1" t="s">
        <v>12</v>
      </c>
      <c r="V171">
        <v>9.9</v>
      </c>
      <c r="W171">
        <v>8.4</v>
      </c>
      <c r="X171">
        <v>6.1</v>
      </c>
    </row>
    <row r="172" spans="3:24">
      <c r="C172" s="1" t="s">
        <v>14</v>
      </c>
      <c r="D172">
        <v>8.4</v>
      </c>
      <c r="E172">
        <v>6.8</v>
      </c>
      <c r="F172">
        <v>8.5</v>
      </c>
      <c r="I172" s="1" t="s">
        <v>109</v>
      </c>
      <c r="L172">
        <f>SUM(L162:L163,L165:L171)</f>
        <v>429.9</v>
      </c>
      <c r="N172">
        <v>15</v>
      </c>
      <c r="O172" s="1" t="s">
        <v>22</v>
      </c>
      <c r="P172">
        <v>8.5</v>
      </c>
      <c r="Q172">
        <v>5.9</v>
      </c>
      <c r="R172">
        <v>7.4</v>
      </c>
      <c r="T172">
        <v>104</v>
      </c>
      <c r="U172" s="1" t="s">
        <v>12</v>
      </c>
      <c r="V172">
        <v>9.3000000000000007</v>
      </c>
      <c r="W172">
        <v>7.2</v>
      </c>
      <c r="X172">
        <v>6.1</v>
      </c>
    </row>
    <row r="173" spans="3:24">
      <c r="C173" s="1" t="s">
        <v>14</v>
      </c>
      <c r="D173">
        <v>8.5</v>
      </c>
      <c r="E173">
        <v>6.8</v>
      </c>
      <c r="F173">
        <v>10.1</v>
      </c>
      <c r="N173">
        <v>16</v>
      </c>
      <c r="O173" s="1" t="s">
        <v>22</v>
      </c>
      <c r="P173">
        <v>7.5</v>
      </c>
      <c r="Q173">
        <v>5.5</v>
      </c>
      <c r="R173">
        <v>5</v>
      </c>
      <c r="T173">
        <v>105</v>
      </c>
      <c r="U173" s="1" t="s">
        <v>12</v>
      </c>
      <c r="V173">
        <v>9.1999999999999993</v>
      </c>
      <c r="W173">
        <v>7.4</v>
      </c>
      <c r="X173">
        <v>5.9</v>
      </c>
    </row>
    <row r="174" spans="3:24">
      <c r="C174" s="1" t="s">
        <v>14</v>
      </c>
      <c r="D174">
        <v>9.5</v>
      </c>
      <c r="E174">
        <v>7.8</v>
      </c>
      <c r="F174">
        <v>11.4</v>
      </c>
      <c r="N174">
        <v>17</v>
      </c>
      <c r="O174" s="1" t="s">
        <v>22</v>
      </c>
      <c r="P174">
        <v>12</v>
      </c>
      <c r="Q174">
        <v>8.8000000000000007</v>
      </c>
      <c r="R174">
        <v>17.7</v>
      </c>
      <c r="T174">
        <v>106</v>
      </c>
      <c r="U174" s="1" t="s">
        <v>12</v>
      </c>
      <c r="V174">
        <v>10.3</v>
      </c>
      <c r="W174">
        <v>8.1999999999999993</v>
      </c>
      <c r="X174">
        <v>7.4</v>
      </c>
    </row>
    <row r="175" spans="3:24">
      <c r="C175" s="1" t="s">
        <v>110</v>
      </c>
      <c r="D175">
        <v>9.4</v>
      </c>
      <c r="E175">
        <v>8.1</v>
      </c>
      <c r="F175">
        <v>10.4</v>
      </c>
      <c r="N175">
        <v>18</v>
      </c>
      <c r="O175" s="1" t="s">
        <v>22</v>
      </c>
      <c r="P175">
        <v>10.4</v>
      </c>
      <c r="Q175">
        <v>7.2</v>
      </c>
      <c r="R175">
        <v>11.4</v>
      </c>
      <c r="T175">
        <v>107</v>
      </c>
      <c r="U175" s="1" t="s">
        <v>12</v>
      </c>
      <c r="V175">
        <v>9.1</v>
      </c>
      <c r="W175">
        <v>7.3</v>
      </c>
      <c r="X175">
        <v>5</v>
      </c>
    </row>
    <row r="176" spans="3:24">
      <c r="C176" s="3" t="s">
        <v>68</v>
      </c>
      <c r="D176">
        <v>7.6</v>
      </c>
      <c r="E176">
        <v>9.6999999999999993</v>
      </c>
      <c r="F176">
        <v>7</v>
      </c>
      <c r="I176" s="1" t="s">
        <v>111</v>
      </c>
      <c r="N176">
        <v>19</v>
      </c>
      <c r="O176" s="1" t="s">
        <v>22</v>
      </c>
      <c r="P176">
        <v>8.5</v>
      </c>
      <c r="Q176">
        <v>6.1</v>
      </c>
      <c r="R176">
        <v>6.4</v>
      </c>
      <c r="T176">
        <v>108</v>
      </c>
      <c r="U176" s="1" t="s">
        <v>12</v>
      </c>
      <c r="V176">
        <v>8.6999999999999993</v>
      </c>
      <c r="W176">
        <v>6.9</v>
      </c>
      <c r="X176">
        <v>4.5</v>
      </c>
    </row>
    <row r="177" spans="3:24">
      <c r="C177" s="3" t="s">
        <v>68</v>
      </c>
      <c r="D177">
        <v>12.5</v>
      </c>
      <c r="E177">
        <v>9.8000000000000007</v>
      </c>
      <c r="F177">
        <v>17.600000000000001</v>
      </c>
      <c r="I177" s="1" t="s">
        <v>5</v>
      </c>
      <c r="J177" t="s">
        <v>93</v>
      </c>
      <c r="K177" t="s">
        <v>94</v>
      </c>
      <c r="L177" t="s">
        <v>95</v>
      </c>
      <c r="N177">
        <v>20</v>
      </c>
      <c r="O177" s="1" t="s">
        <v>22</v>
      </c>
      <c r="P177">
        <v>8.1</v>
      </c>
      <c r="Q177">
        <v>5.6</v>
      </c>
      <c r="R177">
        <v>5.5</v>
      </c>
      <c r="T177">
        <v>109</v>
      </c>
      <c r="U177" s="1" t="s">
        <v>12</v>
      </c>
      <c r="V177">
        <v>8.5</v>
      </c>
      <c r="W177">
        <v>6.8</v>
      </c>
      <c r="X177">
        <v>4.3</v>
      </c>
    </row>
    <row r="178" spans="3:24">
      <c r="C178" s="1" t="s">
        <v>70</v>
      </c>
      <c r="D178" t="s">
        <v>106</v>
      </c>
      <c r="E178" t="s">
        <v>106</v>
      </c>
      <c r="F178">
        <v>13.6</v>
      </c>
      <c r="I178" s="1" t="s">
        <v>8</v>
      </c>
      <c r="J178">
        <v>13</v>
      </c>
      <c r="K178">
        <v>10.199999999999999</v>
      </c>
      <c r="L178">
        <v>21.6</v>
      </c>
      <c r="N178">
        <v>21</v>
      </c>
      <c r="O178" s="1" t="s">
        <v>22</v>
      </c>
      <c r="P178">
        <v>7</v>
      </c>
      <c r="Q178">
        <v>4.7</v>
      </c>
      <c r="R178">
        <v>4</v>
      </c>
      <c r="T178">
        <v>110</v>
      </c>
      <c r="U178" s="1" t="s">
        <v>12</v>
      </c>
      <c r="V178">
        <v>9</v>
      </c>
      <c r="W178">
        <v>7.2</v>
      </c>
      <c r="X178">
        <v>5.3</v>
      </c>
    </row>
    <row r="179" spans="3:24">
      <c r="C179" s="1" t="s">
        <v>28</v>
      </c>
      <c r="D179">
        <v>12.4</v>
      </c>
      <c r="E179">
        <v>10.199999999999999</v>
      </c>
      <c r="F179">
        <v>14</v>
      </c>
      <c r="I179" s="1" t="s">
        <v>8</v>
      </c>
      <c r="J179" t="s">
        <v>106</v>
      </c>
      <c r="K179">
        <v>10.3</v>
      </c>
      <c r="L179">
        <v>19.600000000000001</v>
      </c>
      <c r="N179">
        <v>22</v>
      </c>
      <c r="O179" s="1" t="s">
        <v>22</v>
      </c>
      <c r="P179">
        <v>7.5</v>
      </c>
      <c r="Q179">
        <v>5.2</v>
      </c>
      <c r="R179">
        <v>4.5999999999999996</v>
      </c>
      <c r="T179">
        <v>111</v>
      </c>
      <c r="U179" s="1" t="s">
        <v>12</v>
      </c>
      <c r="V179">
        <v>9.1999999999999993</v>
      </c>
      <c r="W179">
        <v>7.2</v>
      </c>
      <c r="X179">
        <v>5.5</v>
      </c>
    </row>
    <row r="180" spans="3:24">
      <c r="C180" s="1" t="s">
        <v>28</v>
      </c>
      <c r="D180">
        <v>9.4</v>
      </c>
      <c r="E180">
        <v>7.6</v>
      </c>
      <c r="F180">
        <v>4.0999999999999996</v>
      </c>
      <c r="I180" s="1" t="s">
        <v>14</v>
      </c>
      <c r="J180">
        <v>16.8</v>
      </c>
      <c r="K180">
        <v>13.7</v>
      </c>
      <c r="L180">
        <v>59.8</v>
      </c>
      <c r="N180">
        <v>23</v>
      </c>
      <c r="O180" s="1" t="s">
        <v>22</v>
      </c>
      <c r="P180">
        <v>8</v>
      </c>
      <c r="Q180">
        <v>5.6</v>
      </c>
      <c r="R180">
        <v>6</v>
      </c>
      <c r="T180">
        <v>112</v>
      </c>
      <c r="U180" s="1" t="s">
        <v>12</v>
      </c>
      <c r="V180">
        <v>8.6999999999999993</v>
      </c>
      <c r="W180">
        <v>7.1</v>
      </c>
      <c r="X180">
        <v>4.9000000000000004</v>
      </c>
    </row>
    <row r="181" spans="3:24">
      <c r="C181" s="1" t="s">
        <v>112</v>
      </c>
      <c r="F181">
        <f>SUM(F160:F180)</f>
        <v>222.79999999999998</v>
      </c>
      <c r="I181" s="1" t="s">
        <v>14</v>
      </c>
      <c r="J181">
        <v>24.6</v>
      </c>
      <c r="K181">
        <v>19.7</v>
      </c>
      <c r="L181">
        <v>196.6</v>
      </c>
      <c r="N181">
        <v>24</v>
      </c>
      <c r="O181" s="1" t="s">
        <v>22</v>
      </c>
      <c r="P181">
        <v>6.3</v>
      </c>
      <c r="Q181">
        <v>4.3</v>
      </c>
      <c r="R181">
        <v>2.8</v>
      </c>
      <c r="T181">
        <v>113</v>
      </c>
      <c r="U181" s="1" t="s">
        <v>12</v>
      </c>
      <c r="V181">
        <v>9.5</v>
      </c>
      <c r="W181">
        <v>7.7</v>
      </c>
      <c r="X181">
        <v>5.8</v>
      </c>
    </row>
    <row r="182" spans="3:24">
      <c r="C182" s="1" t="s">
        <v>101</v>
      </c>
      <c r="I182" s="1" t="s">
        <v>113</v>
      </c>
      <c r="J182">
        <v>10.1</v>
      </c>
      <c r="K182">
        <v>7.2</v>
      </c>
      <c r="L182">
        <v>10.1</v>
      </c>
      <c r="N182">
        <v>25</v>
      </c>
      <c r="O182" s="1" t="s">
        <v>22</v>
      </c>
      <c r="P182">
        <v>8.4</v>
      </c>
      <c r="Q182">
        <v>6</v>
      </c>
      <c r="R182">
        <v>5.6</v>
      </c>
      <c r="T182">
        <v>114</v>
      </c>
      <c r="U182" s="1" t="s">
        <v>12</v>
      </c>
      <c r="V182">
        <v>9</v>
      </c>
      <c r="W182">
        <v>7.2</v>
      </c>
      <c r="X182">
        <v>5.0999999999999996</v>
      </c>
    </row>
    <row r="183" spans="3:24">
      <c r="C183" s="1" t="s">
        <v>102</v>
      </c>
      <c r="I183" s="1" t="s">
        <v>107</v>
      </c>
      <c r="J183">
        <v>14.1</v>
      </c>
      <c r="K183">
        <v>11.3</v>
      </c>
      <c r="L183">
        <v>56</v>
      </c>
      <c r="N183">
        <v>26</v>
      </c>
      <c r="O183" s="1" t="s">
        <v>22</v>
      </c>
      <c r="P183">
        <v>6</v>
      </c>
      <c r="Q183">
        <v>4.4000000000000004</v>
      </c>
      <c r="R183">
        <v>2.6</v>
      </c>
      <c r="T183">
        <v>115</v>
      </c>
      <c r="U183" s="1" t="s">
        <v>12</v>
      </c>
      <c r="V183">
        <v>9.9</v>
      </c>
      <c r="W183">
        <v>8.1</v>
      </c>
      <c r="X183">
        <v>6.4</v>
      </c>
    </row>
    <row r="184" spans="3:24">
      <c r="I184" s="1" t="s">
        <v>32</v>
      </c>
      <c r="J184">
        <v>31.6</v>
      </c>
      <c r="K184">
        <v>24.9</v>
      </c>
      <c r="L184">
        <v>250.9</v>
      </c>
      <c r="N184">
        <v>27</v>
      </c>
      <c r="O184" s="1" t="s">
        <v>22</v>
      </c>
      <c r="P184">
        <v>6.3</v>
      </c>
      <c r="Q184">
        <v>4.2</v>
      </c>
      <c r="R184">
        <v>2.6</v>
      </c>
      <c r="T184">
        <v>116</v>
      </c>
      <c r="U184" s="1" t="s">
        <v>12</v>
      </c>
      <c r="V184">
        <v>8.6999999999999993</v>
      </c>
      <c r="W184">
        <v>7.1</v>
      </c>
      <c r="X184">
        <v>4.7</v>
      </c>
    </row>
    <row r="185" spans="3:24">
      <c r="I185" s="1" t="s">
        <v>32</v>
      </c>
      <c r="J185">
        <v>31.2</v>
      </c>
      <c r="K185">
        <v>24.5</v>
      </c>
      <c r="L185">
        <v>252.3</v>
      </c>
      <c r="N185">
        <v>28</v>
      </c>
      <c r="O185" s="1" t="s">
        <v>22</v>
      </c>
      <c r="P185">
        <v>6.1</v>
      </c>
      <c r="Q185">
        <v>4.3</v>
      </c>
      <c r="R185">
        <v>2.4</v>
      </c>
      <c r="T185">
        <v>117</v>
      </c>
      <c r="U185" s="1" t="s">
        <v>12</v>
      </c>
      <c r="V185">
        <v>8.9</v>
      </c>
      <c r="W185">
        <v>7.1</v>
      </c>
      <c r="X185">
        <v>5.5</v>
      </c>
    </row>
    <row r="186" spans="3:24">
      <c r="I186" s="1" t="s">
        <v>32</v>
      </c>
      <c r="J186">
        <v>22.3</v>
      </c>
      <c r="K186">
        <v>17.899999999999999</v>
      </c>
      <c r="L186">
        <v>123.5</v>
      </c>
      <c r="N186">
        <v>29</v>
      </c>
      <c r="O186" s="1" t="s">
        <v>22</v>
      </c>
      <c r="P186">
        <v>6.2</v>
      </c>
      <c r="Q186">
        <v>4.3</v>
      </c>
      <c r="R186">
        <v>2.5</v>
      </c>
      <c r="T186">
        <v>118</v>
      </c>
      <c r="U186" s="1" t="s">
        <v>12</v>
      </c>
      <c r="V186">
        <v>9.8000000000000007</v>
      </c>
      <c r="W186">
        <v>8</v>
      </c>
      <c r="X186">
        <v>6</v>
      </c>
    </row>
    <row r="187" spans="3:24">
      <c r="C187" s="1" t="s">
        <v>114</v>
      </c>
      <c r="I187" s="1" t="s">
        <v>32</v>
      </c>
      <c r="J187">
        <v>24.7</v>
      </c>
      <c r="K187">
        <v>19.899999999999999</v>
      </c>
      <c r="L187">
        <v>161.19999999999999</v>
      </c>
      <c r="N187">
        <v>30</v>
      </c>
      <c r="O187" s="1" t="s">
        <v>22</v>
      </c>
      <c r="P187">
        <v>5.7</v>
      </c>
      <c r="Q187">
        <v>3.9</v>
      </c>
      <c r="R187">
        <v>1.8</v>
      </c>
      <c r="T187">
        <v>119</v>
      </c>
      <c r="U187" s="1" t="s">
        <v>12</v>
      </c>
      <c r="V187">
        <v>8.6999999999999993</v>
      </c>
      <c r="W187">
        <v>6.7</v>
      </c>
      <c r="X187">
        <v>4.4000000000000004</v>
      </c>
    </row>
    <row r="188" spans="3:24">
      <c r="C188" s="1" t="s">
        <v>5</v>
      </c>
      <c r="D188" t="s">
        <v>93</v>
      </c>
      <c r="E188" t="s">
        <v>94</v>
      </c>
      <c r="F188" t="s">
        <v>96</v>
      </c>
      <c r="I188" s="1" t="s">
        <v>32</v>
      </c>
      <c r="J188">
        <v>26.6</v>
      </c>
      <c r="K188">
        <v>21</v>
      </c>
      <c r="L188">
        <v>18.3</v>
      </c>
      <c r="N188">
        <v>31</v>
      </c>
      <c r="O188" s="1" t="s">
        <v>22</v>
      </c>
      <c r="P188">
        <v>7</v>
      </c>
      <c r="Q188">
        <v>5</v>
      </c>
      <c r="R188">
        <v>3.4</v>
      </c>
      <c r="T188">
        <v>120</v>
      </c>
      <c r="U188" s="1" t="s">
        <v>12</v>
      </c>
      <c r="V188">
        <v>8.9</v>
      </c>
      <c r="W188">
        <v>7</v>
      </c>
      <c r="X188">
        <v>4.7</v>
      </c>
    </row>
    <row r="189" spans="3:24">
      <c r="C189" s="1" t="s">
        <v>8</v>
      </c>
      <c r="D189">
        <v>6.5</v>
      </c>
      <c r="E189">
        <v>5</v>
      </c>
      <c r="F189">
        <v>1.9</v>
      </c>
      <c r="I189" s="1" t="s">
        <v>32</v>
      </c>
      <c r="J189">
        <v>29</v>
      </c>
      <c r="K189">
        <v>23.1</v>
      </c>
      <c r="L189">
        <v>244.9</v>
      </c>
      <c r="N189">
        <v>32</v>
      </c>
      <c r="O189" s="1" t="s">
        <v>22</v>
      </c>
      <c r="P189">
        <v>7.2</v>
      </c>
      <c r="Q189">
        <v>5.3</v>
      </c>
      <c r="R189">
        <v>4.4000000000000004</v>
      </c>
      <c r="T189">
        <v>121</v>
      </c>
      <c r="U189" s="1" t="s">
        <v>12</v>
      </c>
      <c r="V189">
        <v>9.5</v>
      </c>
      <c r="W189">
        <v>7.5</v>
      </c>
      <c r="X189">
        <v>6.1</v>
      </c>
    </row>
    <row r="190" spans="3:24">
      <c r="C190" s="1" t="s">
        <v>8</v>
      </c>
      <c r="D190" t="s">
        <v>106</v>
      </c>
      <c r="E190" t="s">
        <v>106</v>
      </c>
      <c r="F190" t="s">
        <v>106</v>
      </c>
      <c r="I190" s="1" t="s">
        <v>32</v>
      </c>
      <c r="J190">
        <v>29.1</v>
      </c>
      <c r="K190">
        <v>23.5</v>
      </c>
      <c r="L190">
        <v>241.1</v>
      </c>
      <c r="N190">
        <v>33</v>
      </c>
      <c r="O190" s="1" t="s">
        <v>22</v>
      </c>
      <c r="P190">
        <v>6.6</v>
      </c>
      <c r="Q190">
        <v>4.5999999999999996</v>
      </c>
      <c r="R190">
        <v>2.7</v>
      </c>
      <c r="T190">
        <v>122</v>
      </c>
      <c r="U190" s="1" t="s">
        <v>12</v>
      </c>
      <c r="V190">
        <v>10.199999999999999</v>
      </c>
      <c r="W190">
        <v>8.4</v>
      </c>
      <c r="X190">
        <v>6.9</v>
      </c>
    </row>
    <row r="191" spans="3:24">
      <c r="C191" s="1" t="s">
        <v>14</v>
      </c>
      <c r="D191">
        <v>32.1</v>
      </c>
      <c r="E191">
        <v>25.9</v>
      </c>
      <c r="F191">
        <v>440.2</v>
      </c>
      <c r="I191" s="1" t="s">
        <v>115</v>
      </c>
      <c r="J191">
        <v>12.4</v>
      </c>
      <c r="K191">
        <v>9.4</v>
      </c>
      <c r="L191">
        <v>13.8</v>
      </c>
      <c r="N191">
        <v>34</v>
      </c>
      <c r="O191" s="1" t="s">
        <v>22</v>
      </c>
      <c r="P191">
        <v>7.8</v>
      </c>
      <c r="Q191">
        <v>5.5</v>
      </c>
      <c r="R191">
        <v>5</v>
      </c>
      <c r="T191">
        <v>123</v>
      </c>
      <c r="U191" s="1" t="s">
        <v>12</v>
      </c>
      <c r="V191">
        <v>10.4</v>
      </c>
      <c r="W191">
        <v>8.4</v>
      </c>
      <c r="X191">
        <v>7</v>
      </c>
    </row>
    <row r="192" spans="3:24">
      <c r="C192" s="1" t="s">
        <v>14</v>
      </c>
      <c r="D192">
        <v>26.7</v>
      </c>
      <c r="E192">
        <v>21.2</v>
      </c>
      <c r="F192">
        <v>268.2</v>
      </c>
      <c r="I192" s="1" t="s">
        <v>72</v>
      </c>
      <c r="J192">
        <v>11.1</v>
      </c>
      <c r="K192">
        <v>9.6999999999999993</v>
      </c>
      <c r="L192">
        <v>8.9</v>
      </c>
      <c r="O192" s="1" t="s">
        <v>59</v>
      </c>
      <c r="P192">
        <v>22.9</v>
      </c>
      <c r="Q192">
        <v>19.100000000000001</v>
      </c>
      <c r="R192">
        <v>292.3</v>
      </c>
      <c r="T192">
        <v>124</v>
      </c>
      <c r="U192" s="1" t="s">
        <v>12</v>
      </c>
      <c r="V192">
        <v>9.1</v>
      </c>
      <c r="W192">
        <v>7.4</v>
      </c>
      <c r="X192">
        <v>5</v>
      </c>
    </row>
    <row r="193" spans="3:24">
      <c r="C193" s="1" t="s">
        <v>14</v>
      </c>
      <c r="D193">
        <v>9.5</v>
      </c>
      <c r="E193">
        <v>7.5</v>
      </c>
      <c r="F193">
        <v>12.5</v>
      </c>
      <c r="I193" s="1" t="s">
        <v>103</v>
      </c>
      <c r="L193">
        <f>SUM(L178:L192)</f>
        <v>1678.6000000000001</v>
      </c>
      <c r="O193" s="1" t="s">
        <v>59</v>
      </c>
      <c r="P193">
        <v>18.2</v>
      </c>
      <c r="Q193">
        <v>15</v>
      </c>
      <c r="R193">
        <v>134.9</v>
      </c>
      <c r="T193">
        <v>125</v>
      </c>
      <c r="U193" s="1" t="s">
        <v>12</v>
      </c>
      <c r="V193">
        <v>10.6</v>
      </c>
      <c r="W193">
        <v>8.3000000000000007</v>
      </c>
      <c r="X193">
        <v>7.5</v>
      </c>
    </row>
    <row r="194" spans="3:24">
      <c r="C194" s="1" t="s">
        <v>113</v>
      </c>
      <c r="D194">
        <v>7.9</v>
      </c>
      <c r="E194">
        <v>5.6</v>
      </c>
      <c r="F194">
        <v>4.9000000000000004</v>
      </c>
      <c r="O194" s="1" t="s">
        <v>59</v>
      </c>
      <c r="P194">
        <v>18</v>
      </c>
      <c r="Q194">
        <v>14.7</v>
      </c>
      <c r="R194">
        <v>136.80000000000001</v>
      </c>
      <c r="T194">
        <v>126</v>
      </c>
      <c r="U194" s="1" t="s">
        <v>12</v>
      </c>
      <c r="V194">
        <v>9.1999999999999993</v>
      </c>
      <c r="W194">
        <v>7.3</v>
      </c>
      <c r="X194">
        <v>6.2</v>
      </c>
    </row>
    <row r="195" spans="3:24">
      <c r="C195" s="1" t="s">
        <v>107</v>
      </c>
      <c r="D195">
        <v>15.6</v>
      </c>
      <c r="E195">
        <v>12.4</v>
      </c>
      <c r="F195">
        <v>85</v>
      </c>
      <c r="O195" s="1" t="s">
        <v>59</v>
      </c>
      <c r="P195">
        <v>24.6</v>
      </c>
      <c r="Q195">
        <v>20.399999999999999</v>
      </c>
      <c r="R195">
        <v>404.1</v>
      </c>
      <c r="T195">
        <v>127</v>
      </c>
      <c r="U195" s="1" t="s">
        <v>12</v>
      </c>
      <c r="V195">
        <v>9.5</v>
      </c>
      <c r="W195">
        <v>7.6</v>
      </c>
      <c r="X195">
        <v>5.6</v>
      </c>
    </row>
    <row r="196" spans="3:24">
      <c r="C196" s="1" t="s">
        <v>107</v>
      </c>
      <c r="D196">
        <v>17.399999999999999</v>
      </c>
      <c r="E196">
        <v>14.5</v>
      </c>
      <c r="F196">
        <v>129.69999999999999</v>
      </c>
      <c r="O196" s="1" t="s">
        <v>59</v>
      </c>
      <c r="P196">
        <v>19.3</v>
      </c>
      <c r="Q196">
        <v>15.9</v>
      </c>
      <c r="R196">
        <v>134.6</v>
      </c>
      <c r="T196">
        <v>128</v>
      </c>
      <c r="U196" s="1" t="s">
        <v>12</v>
      </c>
      <c r="V196">
        <v>10</v>
      </c>
      <c r="W196">
        <v>8.1</v>
      </c>
      <c r="X196">
        <v>6.3</v>
      </c>
    </row>
    <row r="197" spans="3:24">
      <c r="C197" s="1" t="s">
        <v>107</v>
      </c>
      <c r="D197">
        <v>14</v>
      </c>
      <c r="E197">
        <v>11.5</v>
      </c>
      <c r="F197">
        <v>63.4</v>
      </c>
      <c r="O197" s="1" t="s">
        <v>59</v>
      </c>
      <c r="P197">
        <v>18.5</v>
      </c>
      <c r="Q197">
        <v>15.2</v>
      </c>
      <c r="R197">
        <v>141</v>
      </c>
      <c r="T197">
        <v>129</v>
      </c>
      <c r="U197" s="1" t="s">
        <v>12</v>
      </c>
      <c r="V197">
        <v>9.5</v>
      </c>
      <c r="W197">
        <v>7.7</v>
      </c>
      <c r="X197">
        <v>6.2</v>
      </c>
    </row>
    <row r="198" spans="3:24">
      <c r="C198" s="1" t="s">
        <v>107</v>
      </c>
      <c r="D198">
        <v>15.6</v>
      </c>
      <c r="E198">
        <v>12.5</v>
      </c>
      <c r="F198">
        <v>92.2</v>
      </c>
      <c r="O198" s="1" t="s">
        <v>59</v>
      </c>
      <c r="P198">
        <v>20.2</v>
      </c>
      <c r="Q198">
        <v>17.2</v>
      </c>
      <c r="R198">
        <v>244.1</v>
      </c>
      <c r="T198">
        <v>130</v>
      </c>
      <c r="U198" s="1" t="s">
        <v>12</v>
      </c>
      <c r="V198">
        <v>8.5</v>
      </c>
      <c r="W198">
        <v>6.7</v>
      </c>
      <c r="X198">
        <v>4.5999999999999996</v>
      </c>
    </row>
    <row r="199" spans="3:24">
      <c r="C199" s="1" t="s">
        <v>107</v>
      </c>
      <c r="D199">
        <v>17.2</v>
      </c>
      <c r="E199">
        <v>14.2</v>
      </c>
      <c r="F199">
        <v>105.2</v>
      </c>
      <c r="O199" s="1" t="s">
        <v>59</v>
      </c>
      <c r="P199">
        <v>17.2</v>
      </c>
      <c r="Q199">
        <v>13.4</v>
      </c>
      <c r="R199">
        <v>127.6</v>
      </c>
      <c r="T199">
        <v>131</v>
      </c>
      <c r="U199" s="1" t="s">
        <v>12</v>
      </c>
      <c r="V199">
        <v>9.4</v>
      </c>
      <c r="W199">
        <v>7.6</v>
      </c>
      <c r="X199">
        <v>6</v>
      </c>
    </row>
    <row r="200" spans="3:24">
      <c r="C200" s="1" t="s">
        <v>107</v>
      </c>
      <c r="D200">
        <v>14.9</v>
      </c>
      <c r="E200">
        <v>11.7</v>
      </c>
      <c r="F200">
        <v>72.2</v>
      </c>
      <c r="O200" s="1" t="s">
        <v>28</v>
      </c>
      <c r="P200">
        <v>6.1</v>
      </c>
      <c r="Q200">
        <v>5</v>
      </c>
      <c r="R200">
        <v>1.8</v>
      </c>
      <c r="T200">
        <v>132</v>
      </c>
      <c r="U200" s="1" t="s">
        <v>12</v>
      </c>
      <c r="V200">
        <v>8.6999999999999993</v>
      </c>
      <c r="W200">
        <v>6.9</v>
      </c>
      <c r="X200">
        <v>4.8</v>
      </c>
    </row>
    <row r="201" spans="3:24">
      <c r="C201" s="1" t="s">
        <v>107</v>
      </c>
      <c r="D201">
        <v>17.7</v>
      </c>
      <c r="E201">
        <v>14.3</v>
      </c>
      <c r="F201">
        <v>153.80000000000001</v>
      </c>
      <c r="O201" s="1" t="s">
        <v>28</v>
      </c>
      <c r="P201">
        <v>7.2</v>
      </c>
      <c r="Q201">
        <v>5.9</v>
      </c>
      <c r="R201">
        <v>2.7</v>
      </c>
      <c r="T201">
        <v>133</v>
      </c>
      <c r="U201" s="1" t="s">
        <v>12</v>
      </c>
      <c r="V201">
        <v>10</v>
      </c>
      <c r="W201">
        <v>7.9</v>
      </c>
      <c r="X201">
        <v>6.2</v>
      </c>
    </row>
    <row r="202" spans="3:24">
      <c r="C202" s="1" t="s">
        <v>107</v>
      </c>
      <c r="D202">
        <v>14.3</v>
      </c>
      <c r="E202">
        <v>11.3</v>
      </c>
      <c r="F202">
        <v>64.7</v>
      </c>
      <c r="O202" s="1" t="s">
        <v>28</v>
      </c>
      <c r="P202">
        <v>12.5</v>
      </c>
      <c r="Q202">
        <v>10</v>
      </c>
      <c r="R202">
        <v>17.2</v>
      </c>
      <c r="T202">
        <v>134</v>
      </c>
      <c r="U202" s="1" t="s">
        <v>12</v>
      </c>
      <c r="V202">
        <v>10.199999999999999</v>
      </c>
      <c r="W202">
        <v>8.1999999999999993</v>
      </c>
      <c r="X202">
        <v>7.1</v>
      </c>
    </row>
    <row r="203" spans="3:24">
      <c r="C203" s="1" t="s">
        <v>109</v>
      </c>
      <c r="F203">
        <f>SUM(F191:F202,F189)</f>
        <v>1493.9</v>
      </c>
      <c r="O203" s="1" t="s">
        <v>28</v>
      </c>
      <c r="P203">
        <v>12.5</v>
      </c>
      <c r="Q203">
        <v>10</v>
      </c>
      <c r="R203">
        <v>15.7</v>
      </c>
      <c r="T203">
        <v>135</v>
      </c>
      <c r="U203" s="1" t="s">
        <v>12</v>
      </c>
      <c r="V203">
        <v>8.6999999999999993</v>
      </c>
      <c r="W203">
        <v>7</v>
      </c>
      <c r="X203">
        <v>4.2</v>
      </c>
    </row>
    <row r="204" spans="3:24">
      <c r="O204" s="1" t="s">
        <v>34</v>
      </c>
      <c r="P204" t="s">
        <v>98</v>
      </c>
      <c r="Q204" t="s">
        <v>98</v>
      </c>
      <c r="R204" t="s">
        <v>98</v>
      </c>
      <c r="T204">
        <v>136</v>
      </c>
      <c r="U204" s="1" t="s">
        <v>12</v>
      </c>
      <c r="V204">
        <v>9</v>
      </c>
      <c r="W204">
        <v>7.2</v>
      </c>
      <c r="X204">
        <v>5.4</v>
      </c>
    </row>
    <row r="205" spans="3:24">
      <c r="O205" s="1" t="s">
        <v>62</v>
      </c>
      <c r="P205">
        <v>32</v>
      </c>
      <c r="Q205">
        <v>29.3</v>
      </c>
      <c r="R205">
        <v>44</v>
      </c>
      <c r="T205">
        <v>137</v>
      </c>
      <c r="U205" s="1" t="s">
        <v>12</v>
      </c>
      <c r="V205">
        <v>10.199999999999999</v>
      </c>
      <c r="W205">
        <v>8.5</v>
      </c>
      <c r="X205">
        <v>6.1</v>
      </c>
    </row>
    <row r="206" spans="3:24">
      <c r="O206" s="1" t="s">
        <v>62</v>
      </c>
      <c r="P206">
        <v>34.299999999999997</v>
      </c>
      <c r="Q206">
        <v>31.3</v>
      </c>
      <c r="R206">
        <v>47.3</v>
      </c>
      <c r="T206">
        <v>138</v>
      </c>
      <c r="U206" s="1" t="s">
        <v>12</v>
      </c>
      <c r="V206">
        <v>9.3000000000000007</v>
      </c>
      <c r="W206">
        <v>7.5</v>
      </c>
      <c r="X206">
        <v>5.6</v>
      </c>
    </row>
    <row r="207" spans="3:24">
      <c r="O207" s="1" t="s">
        <v>62</v>
      </c>
      <c r="P207">
        <v>34</v>
      </c>
      <c r="Q207">
        <v>30.9</v>
      </c>
      <c r="R207">
        <v>58.1</v>
      </c>
      <c r="T207">
        <v>139</v>
      </c>
      <c r="U207" s="1" t="s">
        <v>12</v>
      </c>
      <c r="V207">
        <v>9.4</v>
      </c>
      <c r="W207">
        <v>7.5</v>
      </c>
      <c r="X207">
        <v>6</v>
      </c>
    </row>
    <row r="208" spans="3:24">
      <c r="O208" s="1" t="s">
        <v>62</v>
      </c>
      <c r="P208">
        <v>36.1</v>
      </c>
      <c r="Q208">
        <v>33</v>
      </c>
      <c r="R208">
        <v>64.2</v>
      </c>
      <c r="T208">
        <v>140</v>
      </c>
      <c r="U208" s="1" t="s">
        <v>12</v>
      </c>
      <c r="V208">
        <v>9.3000000000000007</v>
      </c>
      <c r="W208">
        <v>7.5</v>
      </c>
      <c r="X208">
        <v>6.4</v>
      </c>
    </row>
    <row r="209" spans="15:24">
      <c r="O209" s="1" t="s">
        <v>62</v>
      </c>
      <c r="P209" t="s">
        <v>98</v>
      </c>
      <c r="Q209" t="s">
        <v>98</v>
      </c>
      <c r="R209">
        <v>27.5</v>
      </c>
      <c r="T209">
        <v>141</v>
      </c>
      <c r="U209" s="1" t="s">
        <v>12</v>
      </c>
      <c r="V209">
        <v>9.4</v>
      </c>
      <c r="W209">
        <v>7.7</v>
      </c>
      <c r="X209">
        <v>5.7</v>
      </c>
    </row>
    <row r="210" spans="15:24">
      <c r="O210" s="1" t="s">
        <v>64</v>
      </c>
      <c r="P210">
        <v>9.8000000000000007</v>
      </c>
      <c r="Q210">
        <v>7.8</v>
      </c>
      <c r="R210">
        <v>6.1</v>
      </c>
      <c r="T210">
        <v>142</v>
      </c>
      <c r="U210" s="1" t="s">
        <v>12</v>
      </c>
      <c r="V210">
        <v>9.3000000000000007</v>
      </c>
      <c r="W210">
        <v>7.4</v>
      </c>
      <c r="X210">
        <v>5</v>
      </c>
    </row>
    <row r="211" spans="15:24">
      <c r="O211" s="1" t="s">
        <v>103</v>
      </c>
      <c r="R211">
        <f>SUM(R205:R210,R142:R203,R63:R137,R51:R60)</f>
        <v>3443.6</v>
      </c>
      <c r="T211">
        <v>143</v>
      </c>
      <c r="U211" s="1" t="s">
        <v>12</v>
      </c>
      <c r="V211">
        <v>10.1</v>
      </c>
      <c r="W211">
        <v>8.1</v>
      </c>
      <c r="X211">
        <v>6.3</v>
      </c>
    </row>
    <row r="212" spans="15:24">
      <c r="T212">
        <v>144</v>
      </c>
      <c r="U212" s="1" t="s">
        <v>12</v>
      </c>
      <c r="V212">
        <v>9.5</v>
      </c>
      <c r="W212">
        <v>7.5</v>
      </c>
      <c r="X212">
        <v>5.4</v>
      </c>
    </row>
    <row r="213" spans="15:24">
      <c r="T213">
        <v>145</v>
      </c>
      <c r="U213" s="1" t="s">
        <v>12</v>
      </c>
      <c r="V213">
        <v>9.1</v>
      </c>
      <c r="W213">
        <v>7.3</v>
      </c>
      <c r="X213">
        <v>4.9000000000000004</v>
      </c>
    </row>
    <row r="214" spans="15:24">
      <c r="T214">
        <v>146</v>
      </c>
      <c r="U214" s="1" t="s">
        <v>12</v>
      </c>
      <c r="V214">
        <v>10.199999999999999</v>
      </c>
      <c r="W214">
        <v>8.1</v>
      </c>
      <c r="X214">
        <v>7.2</v>
      </c>
    </row>
    <row r="215" spans="15:24">
      <c r="T215">
        <v>147</v>
      </c>
      <c r="U215" s="1" t="s">
        <v>12</v>
      </c>
      <c r="V215">
        <v>9.5</v>
      </c>
      <c r="W215">
        <v>7.6</v>
      </c>
      <c r="X215">
        <v>6.9</v>
      </c>
    </row>
    <row r="216" spans="15:24">
      <c r="T216">
        <v>148</v>
      </c>
      <c r="U216" s="1" t="s">
        <v>12</v>
      </c>
      <c r="V216">
        <v>8.5</v>
      </c>
      <c r="W216">
        <v>6.8</v>
      </c>
      <c r="X216">
        <v>4.3</v>
      </c>
    </row>
    <row r="217" spans="15:24">
      <c r="T217">
        <v>149</v>
      </c>
      <c r="U217" s="1" t="s">
        <v>12</v>
      </c>
      <c r="V217">
        <v>9</v>
      </c>
      <c r="W217">
        <v>7.2</v>
      </c>
      <c r="X217">
        <v>4.7</v>
      </c>
    </row>
    <row r="218" spans="15:24">
      <c r="T218">
        <v>150</v>
      </c>
      <c r="U218" s="1" t="s">
        <v>12</v>
      </c>
      <c r="V218">
        <v>9.1</v>
      </c>
      <c r="W218">
        <v>7.2</v>
      </c>
      <c r="X218">
        <v>5.5</v>
      </c>
    </row>
    <row r="219" spans="15:24">
      <c r="T219">
        <v>151</v>
      </c>
      <c r="U219" s="1" t="s">
        <v>12</v>
      </c>
      <c r="V219">
        <v>9.6999999999999993</v>
      </c>
      <c r="W219">
        <v>7.7</v>
      </c>
      <c r="X219">
        <v>6.4</v>
      </c>
    </row>
    <row r="220" spans="15:24">
      <c r="T220">
        <v>152</v>
      </c>
      <c r="U220" s="1" t="s">
        <v>12</v>
      </c>
      <c r="V220">
        <v>9.1999999999999993</v>
      </c>
      <c r="W220">
        <v>7.4</v>
      </c>
      <c r="X220">
        <v>4.9000000000000004</v>
      </c>
    </row>
    <row r="221" spans="15:24">
      <c r="T221">
        <v>153</v>
      </c>
      <c r="U221" s="1" t="s">
        <v>12</v>
      </c>
      <c r="V221">
        <v>9.3000000000000007</v>
      </c>
      <c r="W221">
        <v>7.5</v>
      </c>
      <c r="X221">
        <v>5.9</v>
      </c>
    </row>
    <row r="222" spans="15:24">
      <c r="T222">
        <v>154</v>
      </c>
      <c r="U222" s="1" t="s">
        <v>12</v>
      </c>
      <c r="V222">
        <v>9.5</v>
      </c>
      <c r="W222">
        <v>7.8</v>
      </c>
      <c r="X222">
        <v>6.7</v>
      </c>
    </row>
    <row r="223" spans="15:24">
      <c r="T223">
        <v>155</v>
      </c>
      <c r="U223" s="1" t="s">
        <v>12</v>
      </c>
      <c r="V223">
        <v>9.6999999999999993</v>
      </c>
      <c r="W223">
        <v>7.9</v>
      </c>
      <c r="X223">
        <v>4.2</v>
      </c>
    </row>
    <row r="224" spans="15:24">
      <c r="T224">
        <v>156</v>
      </c>
      <c r="U224" s="1" t="s">
        <v>12</v>
      </c>
      <c r="V224">
        <v>9.6</v>
      </c>
      <c r="W224">
        <v>7.7</v>
      </c>
      <c r="X224">
        <v>5.0999999999999996</v>
      </c>
    </row>
    <row r="225" spans="20:24">
      <c r="T225">
        <v>157</v>
      </c>
      <c r="U225" s="1" t="s">
        <v>12</v>
      </c>
      <c r="V225">
        <v>9.4</v>
      </c>
      <c r="W225">
        <v>7.5</v>
      </c>
      <c r="X225">
        <v>6.2</v>
      </c>
    </row>
    <row r="226" spans="20:24">
      <c r="T226">
        <v>158</v>
      </c>
      <c r="U226" s="1" t="s">
        <v>12</v>
      </c>
      <c r="V226">
        <v>9.6</v>
      </c>
      <c r="W226">
        <v>7.7</v>
      </c>
      <c r="X226">
        <v>5.8</v>
      </c>
    </row>
    <row r="227" spans="20:24">
      <c r="T227">
        <v>159</v>
      </c>
      <c r="U227" s="1" t="s">
        <v>12</v>
      </c>
      <c r="V227">
        <v>8.8000000000000007</v>
      </c>
      <c r="W227">
        <v>7.6</v>
      </c>
      <c r="X227">
        <v>4.5</v>
      </c>
    </row>
    <row r="228" spans="20:24">
      <c r="T228">
        <v>160</v>
      </c>
      <c r="U228" s="1" t="s">
        <v>12</v>
      </c>
      <c r="V228">
        <v>8.5</v>
      </c>
      <c r="W228">
        <v>6.6</v>
      </c>
      <c r="X228">
        <v>5.7</v>
      </c>
    </row>
    <row r="229" spans="20:24">
      <c r="T229">
        <v>161</v>
      </c>
      <c r="U229" s="1" t="s">
        <v>12</v>
      </c>
      <c r="V229">
        <v>8.3000000000000007</v>
      </c>
      <c r="W229">
        <v>6.6</v>
      </c>
      <c r="X229">
        <v>4.3</v>
      </c>
    </row>
    <row r="230" spans="20:24">
      <c r="T230">
        <v>162</v>
      </c>
      <c r="U230" s="1" t="s">
        <v>12</v>
      </c>
      <c r="V230" t="s">
        <v>98</v>
      </c>
      <c r="W230" t="s">
        <v>98</v>
      </c>
      <c r="X230" t="s">
        <v>98</v>
      </c>
    </row>
    <row r="231" spans="20:24">
      <c r="T231">
        <v>163</v>
      </c>
      <c r="U231" s="1" t="s">
        <v>12</v>
      </c>
      <c r="V231" t="s">
        <v>98</v>
      </c>
      <c r="W231" t="s">
        <v>98</v>
      </c>
      <c r="X231" t="s">
        <v>98</v>
      </c>
    </row>
    <row r="232" spans="20:24">
      <c r="T232">
        <v>164</v>
      </c>
      <c r="U232" s="1" t="s">
        <v>12</v>
      </c>
      <c r="V232" t="s">
        <v>98</v>
      </c>
      <c r="W232" t="s">
        <v>98</v>
      </c>
      <c r="X232" t="s">
        <v>98</v>
      </c>
    </row>
    <row r="233" spans="20:24">
      <c r="U233" s="1" t="s">
        <v>14</v>
      </c>
      <c r="V233">
        <v>20</v>
      </c>
      <c r="W233">
        <v>16</v>
      </c>
      <c r="X233">
        <v>141.19999999999999</v>
      </c>
    </row>
    <row r="234" spans="20:24">
      <c r="U234" s="1" t="s">
        <v>14</v>
      </c>
      <c r="V234">
        <v>24.3</v>
      </c>
      <c r="W234">
        <v>20.3</v>
      </c>
      <c r="X234">
        <v>234.3</v>
      </c>
    </row>
    <row r="235" spans="20:24">
      <c r="U235" s="1" t="s">
        <v>16</v>
      </c>
      <c r="V235">
        <v>19.8</v>
      </c>
      <c r="W235">
        <v>15.8</v>
      </c>
      <c r="X235">
        <v>117.5</v>
      </c>
    </row>
    <row r="236" spans="20:24">
      <c r="U236" s="1" t="s">
        <v>16</v>
      </c>
      <c r="V236">
        <v>21.9</v>
      </c>
      <c r="W236">
        <v>18</v>
      </c>
      <c r="X236">
        <v>189.4</v>
      </c>
    </row>
    <row r="237" spans="20:24">
      <c r="U237" s="1" t="s">
        <v>16</v>
      </c>
      <c r="V237">
        <v>23.1</v>
      </c>
      <c r="W237">
        <v>18.600000000000001</v>
      </c>
      <c r="X237">
        <v>161.30000000000001</v>
      </c>
    </row>
    <row r="238" spans="20:24">
      <c r="U238" s="1" t="s">
        <v>22</v>
      </c>
      <c r="V238">
        <v>6.7</v>
      </c>
      <c r="W238">
        <v>4.5999999999999996</v>
      </c>
      <c r="X238">
        <v>2.5</v>
      </c>
    </row>
    <row r="239" spans="20:24">
      <c r="U239" s="1" t="s">
        <v>61</v>
      </c>
      <c r="V239">
        <v>16.2</v>
      </c>
      <c r="W239">
        <v>12.7</v>
      </c>
      <c r="X239">
        <v>64.5</v>
      </c>
    </row>
    <row r="240" spans="20:24">
      <c r="U240" s="1" t="s">
        <v>62</v>
      </c>
      <c r="V240">
        <v>33.9</v>
      </c>
      <c r="W240">
        <v>31.2</v>
      </c>
      <c r="X240">
        <v>59.4</v>
      </c>
    </row>
    <row r="241" spans="21:24">
      <c r="U241" s="1" t="s">
        <v>62</v>
      </c>
      <c r="V241" t="s">
        <v>98</v>
      </c>
      <c r="W241" t="s">
        <v>98</v>
      </c>
      <c r="X241">
        <v>27.9</v>
      </c>
    </row>
    <row r="242" spans="21:24">
      <c r="U242" s="1" t="s">
        <v>64</v>
      </c>
      <c r="V242">
        <v>10.5</v>
      </c>
      <c r="W242">
        <v>8.5</v>
      </c>
      <c r="X242">
        <v>7.5</v>
      </c>
    </row>
    <row r="243" spans="21:24">
      <c r="U243" s="1" t="s">
        <v>64</v>
      </c>
      <c r="V243">
        <v>9.6</v>
      </c>
      <c r="W243">
        <v>7.5</v>
      </c>
      <c r="X243">
        <v>5.7</v>
      </c>
    </row>
    <row r="244" spans="21:24">
      <c r="U244" s="1" t="s">
        <v>103</v>
      </c>
      <c r="X244">
        <f>SUM(X233:X243,X51:X229)</f>
        <v>2493.2999999999984</v>
      </c>
    </row>
  </sheetData>
  <autoFilter ref="A10:X46" xr:uid="{00000000-0009-0000-0000-000002000000}"/>
  <mergeCells count="5">
    <mergeCell ref="E8:L8"/>
    <mergeCell ref="E9:F9"/>
    <mergeCell ref="G9:H9"/>
    <mergeCell ref="I9:J9"/>
    <mergeCell ref="K9:L9"/>
  </mergeCells>
  <phoneticPr fontId="4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M152"/>
  <sheetViews>
    <sheetView zoomScale="150" workbookViewId="0">
      <selection activeCell="N13" sqref="N13"/>
    </sheetView>
  </sheetViews>
  <sheetFormatPr defaultColWidth="11" defaultRowHeight="12.95"/>
  <cols>
    <col min="1" max="1" width="5.125" customWidth="1"/>
    <col min="2" max="2" width="20.5" bestFit="1" customWidth="1"/>
    <col min="3" max="3" width="18.875" customWidth="1"/>
    <col min="7" max="7" width="20.5" customWidth="1"/>
    <col min="8" max="8" width="18.875" customWidth="1"/>
    <col min="9" max="9" width="21.5" bestFit="1" customWidth="1"/>
  </cols>
  <sheetData>
    <row r="4" spans="1:12">
      <c r="B4" s="6" t="s">
        <v>116</v>
      </c>
      <c r="C4" t="s">
        <v>117</v>
      </c>
      <c r="F4" s="6" t="s">
        <v>118</v>
      </c>
    </row>
    <row r="8" spans="1:12">
      <c r="D8" s="16" t="s">
        <v>43</v>
      </c>
      <c r="E8" s="16"/>
      <c r="F8" s="16"/>
      <c r="G8" s="16"/>
      <c r="H8" s="16"/>
      <c r="I8" s="16"/>
      <c r="J8" s="16"/>
      <c r="K8" s="16"/>
    </row>
    <row r="9" spans="1:12">
      <c r="A9" s="6"/>
      <c r="B9" s="6"/>
      <c r="C9" s="6"/>
      <c r="D9" s="16" t="s">
        <v>0</v>
      </c>
      <c r="E9" s="16"/>
      <c r="F9" s="16" t="s">
        <v>119</v>
      </c>
      <c r="G9" s="16"/>
      <c r="H9" s="16" t="s">
        <v>45</v>
      </c>
      <c r="I9" s="16"/>
      <c r="J9" s="16" t="s">
        <v>46</v>
      </c>
      <c r="K9" s="16"/>
    </row>
    <row r="10" spans="1:12">
      <c r="A10" s="6" t="s">
        <v>4</v>
      </c>
      <c r="B10" s="6" t="s">
        <v>5</v>
      </c>
      <c r="C10" s="6" t="s">
        <v>6</v>
      </c>
      <c r="D10" s="6" t="s">
        <v>120</v>
      </c>
      <c r="E10" s="6" t="s">
        <v>121</v>
      </c>
      <c r="F10" s="6" t="s">
        <v>122</v>
      </c>
      <c r="G10" s="6" t="s">
        <v>123</v>
      </c>
      <c r="H10" s="6" t="s">
        <v>124</v>
      </c>
      <c r="I10" s="6" t="s">
        <v>125</v>
      </c>
      <c r="J10" s="6" t="s">
        <v>124</v>
      </c>
      <c r="K10" s="6" t="s">
        <v>126</v>
      </c>
      <c r="L10" s="6" t="s">
        <v>51</v>
      </c>
    </row>
    <row r="11" spans="1:12">
      <c r="A11">
        <v>1</v>
      </c>
      <c r="B11" s="1" t="s">
        <v>8</v>
      </c>
      <c r="C11" t="s">
        <v>9</v>
      </c>
      <c r="D11">
        <v>18</v>
      </c>
      <c r="E11">
        <v>1</v>
      </c>
      <c r="F11">
        <v>4</v>
      </c>
      <c r="G11">
        <v>0</v>
      </c>
      <c r="H11">
        <v>9</v>
      </c>
      <c r="I11">
        <v>1</v>
      </c>
      <c r="J11">
        <v>0</v>
      </c>
      <c r="K11">
        <v>0</v>
      </c>
      <c r="L11">
        <f>SUM(D11:K11)</f>
        <v>33</v>
      </c>
    </row>
    <row r="12" spans="1:12">
      <c r="A12">
        <v>2</v>
      </c>
      <c r="B12" s="1" t="s">
        <v>10</v>
      </c>
      <c r="C12" t="s">
        <v>9</v>
      </c>
      <c r="D12">
        <v>0</v>
      </c>
      <c r="E12">
        <v>1</v>
      </c>
      <c r="F12">
        <v>2</v>
      </c>
      <c r="G12">
        <v>0</v>
      </c>
      <c r="H12">
        <v>0</v>
      </c>
      <c r="I12">
        <v>0</v>
      </c>
      <c r="J12">
        <v>1</v>
      </c>
      <c r="K12">
        <v>0</v>
      </c>
      <c r="L12">
        <f t="shared" ref="L12:L44" si="0">SUM(D12:K12)</f>
        <v>4</v>
      </c>
    </row>
    <row r="13" spans="1:12" s="7" customFormat="1">
      <c r="A13" s="7">
        <v>3</v>
      </c>
      <c r="B13" s="10" t="s">
        <v>12</v>
      </c>
      <c r="C13" s="7" t="s">
        <v>13</v>
      </c>
      <c r="D13" s="7">
        <v>2</v>
      </c>
      <c r="E13" s="7">
        <v>2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f t="shared" si="0"/>
        <v>4</v>
      </c>
    </row>
    <row r="14" spans="1:12">
      <c r="A14">
        <v>4</v>
      </c>
      <c r="B14" s="1" t="s">
        <v>14</v>
      </c>
      <c r="C14" t="s">
        <v>15</v>
      </c>
      <c r="D14">
        <v>2</v>
      </c>
      <c r="E14">
        <v>0</v>
      </c>
      <c r="F14">
        <v>9</v>
      </c>
      <c r="G14">
        <v>0</v>
      </c>
      <c r="H14">
        <v>1</v>
      </c>
      <c r="I14">
        <v>0</v>
      </c>
      <c r="J14">
        <v>2</v>
      </c>
      <c r="K14">
        <v>0</v>
      </c>
      <c r="L14">
        <f t="shared" si="0"/>
        <v>14</v>
      </c>
    </row>
    <row r="15" spans="1:12">
      <c r="A15">
        <v>5</v>
      </c>
      <c r="B15" s="1" t="s">
        <v>16</v>
      </c>
      <c r="C15" t="s">
        <v>15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f t="shared" si="0"/>
        <v>1</v>
      </c>
    </row>
    <row r="16" spans="1:12">
      <c r="A16">
        <v>6</v>
      </c>
      <c r="B16" s="1" t="s">
        <v>17</v>
      </c>
      <c r="C16" t="s">
        <v>15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 t="shared" si="0"/>
        <v>0</v>
      </c>
    </row>
    <row r="17" spans="1:12">
      <c r="A17">
        <v>7</v>
      </c>
      <c r="B17" s="1" t="s">
        <v>52</v>
      </c>
      <c r="C17" t="s">
        <v>15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 t="shared" si="0"/>
        <v>0</v>
      </c>
    </row>
    <row r="18" spans="1:12">
      <c r="A18">
        <v>8</v>
      </c>
      <c r="B18" s="1" t="s">
        <v>127</v>
      </c>
      <c r="C18" t="s">
        <v>55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 t="shared" si="0"/>
        <v>0</v>
      </c>
    </row>
    <row r="19" spans="1:12">
      <c r="A19">
        <v>9</v>
      </c>
      <c r="B19" s="1" t="s">
        <v>128</v>
      </c>
      <c r="C19" t="s">
        <v>15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 t="shared" si="0"/>
        <v>1</v>
      </c>
    </row>
    <row r="20" spans="1:12">
      <c r="A20">
        <v>10</v>
      </c>
      <c r="B20" s="1" t="s">
        <v>18</v>
      </c>
      <c r="C20" t="s">
        <v>19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f t="shared" si="0"/>
        <v>0</v>
      </c>
    </row>
    <row r="21" spans="1:12">
      <c r="A21">
        <v>11</v>
      </c>
      <c r="B21" s="1" t="s">
        <v>20</v>
      </c>
      <c r="C21" t="s">
        <v>19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 t="shared" si="0"/>
        <v>0</v>
      </c>
    </row>
    <row r="22" spans="1:12">
      <c r="A22">
        <v>12</v>
      </c>
      <c r="B22" s="1" t="s">
        <v>56</v>
      </c>
      <c r="C22" t="s">
        <v>19</v>
      </c>
      <c r="D22">
        <v>0</v>
      </c>
      <c r="E22">
        <v>0</v>
      </c>
      <c r="F22">
        <v>0</v>
      </c>
      <c r="G22">
        <v>4</v>
      </c>
      <c r="H22">
        <v>0</v>
      </c>
      <c r="I22">
        <v>0</v>
      </c>
      <c r="J22">
        <v>0</v>
      </c>
      <c r="K22">
        <v>0</v>
      </c>
      <c r="L22">
        <f t="shared" si="0"/>
        <v>4</v>
      </c>
    </row>
    <row r="23" spans="1:12">
      <c r="A23">
        <v>13</v>
      </c>
      <c r="B23" s="1" t="s">
        <v>57</v>
      </c>
      <c r="C23" t="s">
        <v>19</v>
      </c>
      <c r="D23">
        <v>0</v>
      </c>
      <c r="E23">
        <v>0</v>
      </c>
      <c r="F23">
        <v>0</v>
      </c>
      <c r="G23">
        <v>0</v>
      </c>
      <c r="H23">
        <v>0</v>
      </c>
      <c r="I23">
        <v>2</v>
      </c>
      <c r="J23">
        <v>0</v>
      </c>
      <c r="K23">
        <v>0</v>
      </c>
      <c r="L23">
        <f t="shared" si="0"/>
        <v>2</v>
      </c>
    </row>
    <row r="24" spans="1:12">
      <c r="A24">
        <v>14</v>
      </c>
      <c r="B24" s="1" t="s">
        <v>22</v>
      </c>
      <c r="C24" t="s">
        <v>23</v>
      </c>
      <c r="D24">
        <v>2</v>
      </c>
      <c r="E24">
        <v>0</v>
      </c>
      <c r="F24">
        <v>3</v>
      </c>
      <c r="G24">
        <v>2</v>
      </c>
      <c r="H24">
        <v>4</v>
      </c>
      <c r="I24">
        <v>0</v>
      </c>
      <c r="J24">
        <v>0</v>
      </c>
      <c r="K24">
        <v>0</v>
      </c>
      <c r="L24">
        <f t="shared" si="0"/>
        <v>11</v>
      </c>
    </row>
    <row r="25" spans="1:12">
      <c r="A25">
        <v>15</v>
      </c>
      <c r="B25" s="1" t="s">
        <v>58</v>
      </c>
      <c r="C25" t="s">
        <v>23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 t="shared" si="0"/>
        <v>0</v>
      </c>
    </row>
    <row r="26" spans="1:12">
      <c r="A26">
        <v>16</v>
      </c>
      <c r="B26" s="1" t="s">
        <v>129</v>
      </c>
      <c r="C26" t="s">
        <v>25</v>
      </c>
      <c r="D26">
        <v>0</v>
      </c>
      <c r="E26">
        <v>0</v>
      </c>
      <c r="F26">
        <v>0</v>
      </c>
      <c r="G26">
        <v>0</v>
      </c>
      <c r="H26">
        <v>4</v>
      </c>
      <c r="I26">
        <v>0</v>
      </c>
      <c r="J26">
        <v>0</v>
      </c>
      <c r="K26">
        <v>0</v>
      </c>
      <c r="L26">
        <f t="shared" si="0"/>
        <v>4</v>
      </c>
    </row>
    <row r="27" spans="1:12">
      <c r="A27">
        <v>17</v>
      </c>
      <c r="B27" s="1" t="s">
        <v>28</v>
      </c>
      <c r="C27" t="s">
        <v>29</v>
      </c>
      <c r="D27">
        <v>0</v>
      </c>
      <c r="E27">
        <v>1</v>
      </c>
      <c r="F27">
        <v>2</v>
      </c>
      <c r="G27">
        <v>2</v>
      </c>
      <c r="H27">
        <v>0</v>
      </c>
      <c r="I27">
        <v>0</v>
      </c>
      <c r="J27">
        <v>0</v>
      </c>
      <c r="K27">
        <v>0</v>
      </c>
      <c r="L27">
        <f t="shared" si="0"/>
        <v>5</v>
      </c>
    </row>
    <row r="28" spans="1:12">
      <c r="A28">
        <v>18</v>
      </c>
      <c r="B28" s="1" t="s">
        <v>30</v>
      </c>
      <c r="C28" t="s">
        <v>31</v>
      </c>
      <c r="D28">
        <v>5</v>
      </c>
      <c r="E28">
        <v>0</v>
      </c>
      <c r="F28">
        <v>4</v>
      </c>
      <c r="G28">
        <v>0</v>
      </c>
      <c r="H28">
        <v>3</v>
      </c>
      <c r="I28">
        <v>0</v>
      </c>
      <c r="J28">
        <v>1</v>
      </c>
      <c r="K28">
        <v>0</v>
      </c>
      <c r="L28">
        <f t="shared" si="0"/>
        <v>13</v>
      </c>
    </row>
    <row r="29" spans="1:12">
      <c r="A29">
        <v>19</v>
      </c>
      <c r="B29" s="1" t="s">
        <v>32</v>
      </c>
      <c r="C29" t="s">
        <v>33</v>
      </c>
      <c r="D29">
        <v>1</v>
      </c>
      <c r="E29">
        <v>0</v>
      </c>
      <c r="F29">
        <v>8</v>
      </c>
      <c r="G29">
        <v>0</v>
      </c>
      <c r="H29">
        <v>2</v>
      </c>
      <c r="I29">
        <v>0</v>
      </c>
      <c r="J29">
        <v>2</v>
      </c>
      <c r="K29">
        <v>0</v>
      </c>
      <c r="L29">
        <f t="shared" si="0"/>
        <v>13</v>
      </c>
    </row>
    <row r="30" spans="1:12">
      <c r="A30">
        <v>20</v>
      </c>
      <c r="B30" s="1" t="s">
        <v>34</v>
      </c>
      <c r="C30" t="s">
        <v>35</v>
      </c>
      <c r="D30">
        <v>3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f t="shared" si="0"/>
        <v>5</v>
      </c>
    </row>
    <row r="31" spans="1:12">
      <c r="A31">
        <v>21</v>
      </c>
      <c r="B31" s="1" t="s">
        <v>61</v>
      </c>
      <c r="C31" t="s">
        <v>36</v>
      </c>
      <c r="D31">
        <v>0</v>
      </c>
      <c r="E31">
        <v>0</v>
      </c>
      <c r="F31">
        <v>2</v>
      </c>
      <c r="G31">
        <v>0</v>
      </c>
      <c r="H31">
        <v>0</v>
      </c>
      <c r="I31">
        <v>0</v>
      </c>
      <c r="J31">
        <v>0</v>
      </c>
      <c r="K31">
        <v>0</v>
      </c>
      <c r="L31">
        <f t="shared" si="0"/>
        <v>2</v>
      </c>
    </row>
    <row r="32" spans="1:12">
      <c r="A32">
        <v>22</v>
      </c>
      <c r="B32" s="1" t="s">
        <v>62</v>
      </c>
      <c r="C32" t="s">
        <v>63</v>
      </c>
      <c r="D32">
        <v>1</v>
      </c>
      <c r="E32">
        <v>0</v>
      </c>
      <c r="F32">
        <v>0</v>
      </c>
      <c r="G32">
        <v>0</v>
      </c>
      <c r="H32">
        <v>2</v>
      </c>
      <c r="I32">
        <v>0</v>
      </c>
      <c r="J32">
        <v>0</v>
      </c>
      <c r="K32">
        <v>1</v>
      </c>
      <c r="L32">
        <f t="shared" si="0"/>
        <v>4</v>
      </c>
    </row>
    <row r="33" spans="1:13">
      <c r="A33">
        <v>23</v>
      </c>
      <c r="B33" s="1" t="s">
        <v>64</v>
      </c>
      <c r="C33" t="s">
        <v>65</v>
      </c>
      <c r="D33">
        <v>3</v>
      </c>
      <c r="E33">
        <v>4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f t="shared" si="0"/>
        <v>7</v>
      </c>
    </row>
    <row r="34" spans="1:13">
      <c r="A34">
        <v>24</v>
      </c>
      <c r="B34" s="1" t="s">
        <v>66</v>
      </c>
      <c r="C34" t="s">
        <v>67</v>
      </c>
      <c r="D34">
        <v>0</v>
      </c>
      <c r="E34">
        <v>0</v>
      </c>
      <c r="F34">
        <v>0</v>
      </c>
      <c r="G34">
        <v>0</v>
      </c>
      <c r="H34">
        <v>0</v>
      </c>
      <c r="I34">
        <v>2</v>
      </c>
      <c r="J34">
        <v>0</v>
      </c>
      <c r="K34">
        <v>0</v>
      </c>
      <c r="L34">
        <f t="shared" si="0"/>
        <v>2</v>
      </c>
    </row>
    <row r="35" spans="1:13">
      <c r="A35">
        <v>25</v>
      </c>
      <c r="B35" s="3" t="s">
        <v>68</v>
      </c>
      <c r="C35" t="s">
        <v>130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f t="shared" si="0"/>
        <v>1</v>
      </c>
    </row>
    <row r="36" spans="1:13">
      <c r="A36">
        <v>26</v>
      </c>
      <c r="B36" s="1" t="s">
        <v>70</v>
      </c>
      <c r="C36" t="s">
        <v>71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f t="shared" si="0"/>
        <v>1</v>
      </c>
    </row>
    <row r="37" spans="1:13">
      <c r="A37">
        <v>27</v>
      </c>
      <c r="B37" s="1" t="s">
        <v>72</v>
      </c>
      <c r="C37" t="s">
        <v>73</v>
      </c>
      <c r="D37">
        <v>0</v>
      </c>
      <c r="E37">
        <v>0</v>
      </c>
      <c r="F37">
        <v>2</v>
      </c>
      <c r="G37">
        <v>0</v>
      </c>
      <c r="H37">
        <v>0</v>
      </c>
      <c r="I37">
        <v>0</v>
      </c>
      <c r="J37">
        <v>0</v>
      </c>
      <c r="K37">
        <v>0</v>
      </c>
      <c r="L37">
        <f t="shared" si="0"/>
        <v>2</v>
      </c>
    </row>
    <row r="38" spans="1:13">
      <c r="A38">
        <v>28</v>
      </c>
      <c r="B38" s="1" t="s">
        <v>74</v>
      </c>
      <c r="C38" t="s">
        <v>75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f t="shared" si="0"/>
        <v>1</v>
      </c>
    </row>
    <row r="39" spans="1:13">
      <c r="A39">
        <v>29</v>
      </c>
      <c r="B39" s="1" t="s">
        <v>76</v>
      </c>
      <c r="C39" t="s">
        <v>77</v>
      </c>
      <c r="D39">
        <v>2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f t="shared" si="0"/>
        <v>3</v>
      </c>
    </row>
    <row r="40" spans="1:13">
      <c r="A40">
        <v>30</v>
      </c>
      <c r="B40" s="1" t="s">
        <v>78</v>
      </c>
      <c r="C40" t="s">
        <v>79</v>
      </c>
      <c r="D40">
        <v>0</v>
      </c>
      <c r="E40">
        <v>0</v>
      </c>
      <c r="F40">
        <v>0</v>
      </c>
      <c r="G40">
        <v>0</v>
      </c>
      <c r="H40">
        <v>2</v>
      </c>
      <c r="I40">
        <v>1</v>
      </c>
      <c r="J40">
        <v>0</v>
      </c>
      <c r="K40">
        <v>0</v>
      </c>
      <c r="L40">
        <f t="shared" si="0"/>
        <v>3</v>
      </c>
    </row>
    <row r="41" spans="1:13">
      <c r="A41">
        <v>31</v>
      </c>
      <c r="B41" s="1" t="s">
        <v>80</v>
      </c>
      <c r="C41" t="s">
        <v>81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f t="shared" si="0"/>
        <v>1</v>
      </c>
    </row>
    <row r="42" spans="1:13">
      <c r="A42">
        <v>32</v>
      </c>
      <c r="B42" s="1" t="s">
        <v>82</v>
      </c>
      <c r="C42" t="s">
        <v>83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f t="shared" si="0"/>
        <v>1</v>
      </c>
    </row>
    <row r="43" spans="1:13">
      <c r="A43">
        <v>33</v>
      </c>
      <c r="B43" s="1" t="s">
        <v>84</v>
      </c>
      <c r="C43" t="s">
        <v>81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2</v>
      </c>
      <c r="L43">
        <f t="shared" si="0"/>
        <v>3</v>
      </c>
    </row>
    <row r="44" spans="1:13">
      <c r="A44">
        <v>34</v>
      </c>
      <c r="B44" s="1" t="s">
        <v>131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f t="shared" si="0"/>
        <v>0</v>
      </c>
    </row>
    <row r="45" spans="1:13">
      <c r="B45" s="1" t="s">
        <v>132</v>
      </c>
      <c r="D45">
        <f>SUM(D11:D44)</f>
        <v>40</v>
      </c>
      <c r="E45">
        <f t="shared" ref="E45:L45" si="1">SUM(E11:E44)</f>
        <v>11</v>
      </c>
      <c r="F45">
        <f t="shared" si="1"/>
        <v>37</v>
      </c>
      <c r="G45">
        <f t="shared" si="1"/>
        <v>9</v>
      </c>
      <c r="H45">
        <f t="shared" si="1"/>
        <v>30</v>
      </c>
      <c r="I45">
        <f t="shared" si="1"/>
        <v>7</v>
      </c>
      <c r="J45">
        <f t="shared" si="1"/>
        <v>8</v>
      </c>
      <c r="K45">
        <f t="shared" si="1"/>
        <v>3</v>
      </c>
      <c r="L45">
        <f t="shared" si="1"/>
        <v>145</v>
      </c>
      <c r="M45" t="s">
        <v>133</v>
      </c>
    </row>
    <row r="46" spans="1:13">
      <c r="B46" s="1" t="s">
        <v>87</v>
      </c>
      <c r="D46">
        <v>679</v>
      </c>
      <c r="E46">
        <v>64.599999999999994</v>
      </c>
      <c r="F46">
        <v>2281.5000000000005</v>
      </c>
      <c r="G46">
        <v>253.89999999999998</v>
      </c>
      <c r="H46">
        <v>1067.99</v>
      </c>
      <c r="I46">
        <v>138.30000000000001</v>
      </c>
      <c r="J46">
        <v>1421</v>
      </c>
      <c r="K46">
        <v>72.8</v>
      </c>
      <c r="M46">
        <f>SUM(D46:K46)</f>
        <v>5979.0900000000011</v>
      </c>
    </row>
    <row r="48" spans="1:13">
      <c r="B48" s="1" t="s">
        <v>134</v>
      </c>
      <c r="G48" s="1" t="s">
        <v>89</v>
      </c>
    </row>
    <row r="49" spans="2:10">
      <c r="B49" s="1" t="s">
        <v>5</v>
      </c>
      <c r="C49" t="s">
        <v>93</v>
      </c>
      <c r="D49" t="s">
        <v>94</v>
      </c>
      <c r="E49" t="s">
        <v>95</v>
      </c>
      <c r="G49" s="1" t="s">
        <v>5</v>
      </c>
      <c r="H49" t="s">
        <v>93</v>
      </c>
      <c r="I49" t="s">
        <v>94</v>
      </c>
      <c r="J49" t="s">
        <v>95</v>
      </c>
    </row>
    <row r="50" spans="2:10">
      <c r="B50" t="s">
        <v>10</v>
      </c>
      <c r="C50">
        <v>27.9</v>
      </c>
      <c r="D50">
        <v>21.2</v>
      </c>
      <c r="E50">
        <v>193</v>
      </c>
      <c r="G50" s="1" t="s">
        <v>8</v>
      </c>
      <c r="H50">
        <v>14.4</v>
      </c>
      <c r="I50">
        <v>11.3</v>
      </c>
      <c r="J50">
        <v>29.1</v>
      </c>
    </row>
    <row r="51" spans="2:10">
      <c r="B51" t="s">
        <v>14</v>
      </c>
      <c r="C51">
        <v>32.1</v>
      </c>
      <c r="D51">
        <v>26.8</v>
      </c>
      <c r="E51">
        <v>488.9</v>
      </c>
      <c r="G51" s="1" t="s">
        <v>8</v>
      </c>
      <c r="H51" t="s">
        <v>98</v>
      </c>
      <c r="I51">
        <v>7.2</v>
      </c>
      <c r="J51">
        <v>6.5</v>
      </c>
    </row>
    <row r="52" spans="2:10">
      <c r="B52" t="s">
        <v>14</v>
      </c>
      <c r="C52">
        <v>19.8</v>
      </c>
      <c r="D52">
        <v>16.2</v>
      </c>
      <c r="E52">
        <v>117.4</v>
      </c>
      <c r="G52" s="1" t="s">
        <v>8</v>
      </c>
      <c r="H52">
        <v>8.5</v>
      </c>
      <c r="I52">
        <v>6.5</v>
      </c>
      <c r="J52">
        <v>4.5999999999999996</v>
      </c>
    </row>
    <row r="53" spans="2:10">
      <c r="B53" t="s">
        <v>16</v>
      </c>
      <c r="C53">
        <v>28.6</v>
      </c>
      <c r="D53">
        <v>23.4</v>
      </c>
      <c r="E53">
        <v>334.3</v>
      </c>
      <c r="G53" s="1" t="s">
        <v>8</v>
      </c>
      <c r="H53">
        <v>8.6</v>
      </c>
      <c r="I53">
        <v>6.6</v>
      </c>
      <c r="J53">
        <v>5</v>
      </c>
    </row>
    <row r="54" spans="2:10">
      <c r="B54" t="s">
        <v>135</v>
      </c>
      <c r="C54">
        <v>5.0999999999999996</v>
      </c>
      <c r="D54">
        <v>4</v>
      </c>
      <c r="E54">
        <v>1</v>
      </c>
      <c r="G54" s="1" t="s">
        <v>8</v>
      </c>
      <c r="H54">
        <v>7.9</v>
      </c>
      <c r="I54">
        <v>6.1</v>
      </c>
      <c r="J54">
        <v>3.9</v>
      </c>
    </row>
    <row r="55" spans="2:10">
      <c r="B55" t="s">
        <v>32</v>
      </c>
      <c r="C55">
        <v>26.9</v>
      </c>
      <c r="D55">
        <v>22.3</v>
      </c>
      <c r="E55">
        <v>197.7</v>
      </c>
      <c r="G55" s="1" t="s">
        <v>8</v>
      </c>
      <c r="H55">
        <v>7.6</v>
      </c>
      <c r="I55">
        <v>6.2</v>
      </c>
      <c r="J55">
        <v>3.8</v>
      </c>
    </row>
    <row r="56" spans="2:10">
      <c r="B56" t="s">
        <v>32</v>
      </c>
      <c r="C56">
        <v>21.5</v>
      </c>
      <c r="D56">
        <v>17.5</v>
      </c>
      <c r="E56">
        <v>88</v>
      </c>
      <c r="G56" s="1" t="s">
        <v>8</v>
      </c>
      <c r="H56" t="s">
        <v>98</v>
      </c>
      <c r="I56">
        <v>6.6</v>
      </c>
      <c r="J56">
        <v>5</v>
      </c>
    </row>
    <row r="57" spans="2:10">
      <c r="B57" t="s">
        <v>82</v>
      </c>
      <c r="C57">
        <v>5.9</v>
      </c>
      <c r="D57">
        <v>4.8</v>
      </c>
      <c r="E57">
        <v>0.7</v>
      </c>
      <c r="G57" s="1" t="s">
        <v>8</v>
      </c>
      <c r="H57" t="s">
        <v>98</v>
      </c>
      <c r="I57">
        <v>6.1</v>
      </c>
      <c r="J57">
        <v>3.9</v>
      </c>
    </row>
    <row r="58" spans="2:10">
      <c r="B58" t="s">
        <v>103</v>
      </c>
      <c r="E58">
        <f>SUM(E50:E57)</f>
        <v>1421</v>
      </c>
      <c r="G58" s="1" t="s">
        <v>8</v>
      </c>
      <c r="H58" t="s">
        <v>98</v>
      </c>
      <c r="I58">
        <v>5.6</v>
      </c>
      <c r="J58">
        <v>3.1</v>
      </c>
    </row>
    <row r="59" spans="2:10">
      <c r="G59" s="1" t="s">
        <v>8</v>
      </c>
      <c r="H59">
        <v>7.3</v>
      </c>
      <c r="I59">
        <v>5.6</v>
      </c>
      <c r="J59">
        <v>2.8</v>
      </c>
    </row>
    <row r="60" spans="2:10">
      <c r="B60" t="s">
        <v>104</v>
      </c>
      <c r="C60" t="s">
        <v>93</v>
      </c>
      <c r="D60" t="s">
        <v>94</v>
      </c>
      <c r="E60" t="s">
        <v>96</v>
      </c>
      <c r="G60" s="1" t="s">
        <v>8</v>
      </c>
      <c r="H60">
        <v>9.6999999999999993</v>
      </c>
      <c r="I60">
        <v>7.5</v>
      </c>
      <c r="J60">
        <v>6.1</v>
      </c>
    </row>
    <row r="61" spans="2:10">
      <c r="B61" t="s">
        <v>5</v>
      </c>
      <c r="G61" s="1" t="s">
        <v>8</v>
      </c>
      <c r="H61">
        <v>8.5</v>
      </c>
      <c r="I61">
        <v>6.6</v>
      </c>
      <c r="J61">
        <v>5.0999999999999996</v>
      </c>
    </row>
    <row r="62" spans="2:10">
      <c r="B62" s="1" t="s">
        <v>8</v>
      </c>
      <c r="C62">
        <v>11.4</v>
      </c>
      <c r="D62">
        <v>8.6999999999999993</v>
      </c>
      <c r="E62">
        <v>13.9</v>
      </c>
      <c r="G62" s="1" t="s">
        <v>8</v>
      </c>
      <c r="H62">
        <v>7.3</v>
      </c>
      <c r="I62">
        <v>5.7</v>
      </c>
      <c r="J62">
        <v>2.9</v>
      </c>
    </row>
    <row r="63" spans="2:10">
      <c r="B63" s="1" t="s">
        <v>8</v>
      </c>
      <c r="C63">
        <v>8.1</v>
      </c>
      <c r="D63">
        <v>6.4</v>
      </c>
      <c r="E63">
        <v>4.8</v>
      </c>
      <c r="G63" s="1" t="s">
        <v>8</v>
      </c>
      <c r="H63">
        <v>13.5</v>
      </c>
      <c r="I63">
        <v>10.4</v>
      </c>
      <c r="J63">
        <v>20.7</v>
      </c>
    </row>
    <row r="64" spans="2:10">
      <c r="B64" s="1" t="s">
        <v>8</v>
      </c>
      <c r="C64">
        <v>8.4</v>
      </c>
      <c r="D64">
        <v>6.3</v>
      </c>
      <c r="E64">
        <v>4.8</v>
      </c>
      <c r="G64" s="1" t="s">
        <v>8</v>
      </c>
      <c r="H64" t="s">
        <v>98</v>
      </c>
      <c r="I64">
        <v>7.1</v>
      </c>
      <c r="J64">
        <v>5.5</v>
      </c>
    </row>
    <row r="65" spans="2:10">
      <c r="B65" s="1" t="s">
        <v>8</v>
      </c>
      <c r="C65" t="s">
        <v>136</v>
      </c>
      <c r="D65">
        <v>5.9</v>
      </c>
      <c r="E65">
        <v>4</v>
      </c>
      <c r="G65" s="1" t="s">
        <v>8</v>
      </c>
      <c r="H65">
        <v>15.8</v>
      </c>
      <c r="I65">
        <v>12.6</v>
      </c>
      <c r="J65">
        <v>40.700000000000003</v>
      </c>
    </row>
    <row r="66" spans="2:10">
      <c r="B66" s="1" t="s">
        <v>8</v>
      </c>
      <c r="C66" t="s">
        <v>98</v>
      </c>
      <c r="D66" t="s">
        <v>98</v>
      </c>
      <c r="E66">
        <v>4</v>
      </c>
      <c r="G66" s="1" t="s">
        <v>8</v>
      </c>
      <c r="H66">
        <v>8.4</v>
      </c>
      <c r="I66">
        <v>6.5</v>
      </c>
      <c r="J66">
        <v>4.2</v>
      </c>
    </row>
    <row r="67" spans="2:10">
      <c r="B67" s="1" t="s">
        <v>8</v>
      </c>
      <c r="C67">
        <v>8.1999999999999993</v>
      </c>
      <c r="D67">
        <v>6.2</v>
      </c>
      <c r="E67">
        <v>4.0999999999999996</v>
      </c>
      <c r="G67" s="1" t="s">
        <v>8</v>
      </c>
      <c r="H67">
        <v>8.1999999999999993</v>
      </c>
      <c r="I67">
        <v>6.4</v>
      </c>
      <c r="J67">
        <v>4.7</v>
      </c>
    </row>
    <row r="68" spans="2:10">
      <c r="B68" s="1" t="s">
        <v>8</v>
      </c>
      <c r="C68">
        <v>8.3000000000000007</v>
      </c>
      <c r="D68">
        <v>6.1</v>
      </c>
      <c r="E68">
        <v>4.4000000000000004</v>
      </c>
      <c r="G68" s="1" t="s">
        <v>12</v>
      </c>
      <c r="H68">
        <v>9.6</v>
      </c>
      <c r="I68">
        <v>7.8</v>
      </c>
      <c r="J68">
        <v>5.4</v>
      </c>
    </row>
    <row r="69" spans="2:10">
      <c r="B69" s="1" t="s">
        <v>8</v>
      </c>
      <c r="C69">
        <v>7.9</v>
      </c>
      <c r="D69">
        <v>6.2</v>
      </c>
      <c r="E69">
        <v>3.8</v>
      </c>
      <c r="G69" s="1" t="s">
        <v>12</v>
      </c>
      <c r="H69">
        <v>9.9</v>
      </c>
      <c r="I69">
        <v>8</v>
      </c>
      <c r="J69">
        <v>6.4</v>
      </c>
    </row>
    <row r="70" spans="2:10">
      <c r="B70" s="1" t="s">
        <v>8</v>
      </c>
      <c r="C70" t="s">
        <v>98</v>
      </c>
      <c r="D70" t="s">
        <v>98</v>
      </c>
      <c r="E70">
        <v>4.2</v>
      </c>
      <c r="G70" s="1" t="s">
        <v>14</v>
      </c>
      <c r="H70">
        <v>13.9</v>
      </c>
      <c r="I70">
        <v>10.9</v>
      </c>
      <c r="J70">
        <v>36.1</v>
      </c>
    </row>
    <row r="71" spans="2:10">
      <c r="B71" s="1" t="s">
        <v>14</v>
      </c>
      <c r="C71">
        <v>17.399999999999999</v>
      </c>
      <c r="D71">
        <v>13.9</v>
      </c>
      <c r="E71">
        <v>76.8</v>
      </c>
      <c r="G71" s="1" t="s">
        <v>14</v>
      </c>
      <c r="H71">
        <v>17.7</v>
      </c>
      <c r="I71">
        <v>14.4</v>
      </c>
      <c r="J71">
        <v>90.9</v>
      </c>
    </row>
    <row r="72" spans="2:10">
      <c r="B72" s="1" t="s">
        <v>22</v>
      </c>
      <c r="C72">
        <v>6.7</v>
      </c>
      <c r="D72">
        <v>4.7</v>
      </c>
      <c r="E72">
        <v>2.7</v>
      </c>
      <c r="G72" s="1" t="s">
        <v>22</v>
      </c>
      <c r="H72">
        <v>11.8</v>
      </c>
      <c r="I72">
        <v>8.4</v>
      </c>
      <c r="J72">
        <v>24.8</v>
      </c>
    </row>
    <row r="73" spans="2:10">
      <c r="B73" s="1" t="s">
        <v>22</v>
      </c>
      <c r="C73">
        <v>6.7</v>
      </c>
      <c r="D73">
        <v>4.5999999999999996</v>
      </c>
      <c r="E73">
        <v>2.5</v>
      </c>
      <c r="G73" s="1" t="s">
        <v>22</v>
      </c>
      <c r="H73">
        <v>11.1</v>
      </c>
      <c r="I73">
        <v>8.3000000000000007</v>
      </c>
      <c r="J73">
        <v>18.3</v>
      </c>
    </row>
    <row r="74" spans="2:10">
      <c r="B74" s="1" t="s">
        <v>22</v>
      </c>
      <c r="C74">
        <v>5.6</v>
      </c>
      <c r="D74">
        <v>4.2</v>
      </c>
      <c r="E74">
        <v>1.6</v>
      </c>
      <c r="G74" s="1" t="s">
        <v>30</v>
      </c>
      <c r="H74">
        <v>5.6</v>
      </c>
      <c r="I74">
        <v>4.4000000000000004</v>
      </c>
      <c r="J74">
        <v>1.9</v>
      </c>
    </row>
    <row r="75" spans="2:10">
      <c r="B75" s="1" t="s">
        <v>22</v>
      </c>
      <c r="C75">
        <v>6.7</v>
      </c>
      <c r="D75">
        <v>4.9000000000000004</v>
      </c>
      <c r="E75">
        <v>2.4</v>
      </c>
      <c r="G75" s="1" t="s">
        <v>30</v>
      </c>
      <c r="H75">
        <v>5.3</v>
      </c>
      <c r="I75">
        <v>4.2</v>
      </c>
      <c r="J75">
        <v>1.1000000000000001</v>
      </c>
    </row>
    <row r="76" spans="2:10">
      <c r="B76" s="1" t="s">
        <v>129</v>
      </c>
      <c r="C76">
        <v>21.9</v>
      </c>
      <c r="D76">
        <v>18.5</v>
      </c>
      <c r="E76">
        <v>2.39</v>
      </c>
      <c r="G76" s="1" t="s">
        <v>30</v>
      </c>
      <c r="H76">
        <v>5.0999999999999996</v>
      </c>
      <c r="I76">
        <v>4.0999999999999996</v>
      </c>
      <c r="J76">
        <v>1.2</v>
      </c>
    </row>
    <row r="77" spans="2:10">
      <c r="B77" s="1" t="s">
        <v>129</v>
      </c>
      <c r="C77">
        <v>18.899999999999999</v>
      </c>
      <c r="D77">
        <v>15.7</v>
      </c>
      <c r="E77">
        <v>140.6</v>
      </c>
      <c r="G77" s="1" t="s">
        <v>30</v>
      </c>
      <c r="H77">
        <v>4.5999999999999996</v>
      </c>
      <c r="I77">
        <v>3.7</v>
      </c>
      <c r="J77">
        <v>0.9</v>
      </c>
    </row>
    <row r="78" spans="2:10">
      <c r="B78" s="1" t="s">
        <v>129</v>
      </c>
      <c r="C78">
        <v>15.6</v>
      </c>
      <c r="D78">
        <v>12.6</v>
      </c>
      <c r="E78">
        <v>83</v>
      </c>
      <c r="G78" s="1" t="s">
        <v>30</v>
      </c>
      <c r="H78">
        <v>4.4000000000000004</v>
      </c>
      <c r="I78">
        <v>3.5</v>
      </c>
      <c r="J78">
        <v>0.8</v>
      </c>
    </row>
    <row r="79" spans="2:10">
      <c r="B79" s="1" t="s">
        <v>129</v>
      </c>
      <c r="C79">
        <v>18.899999999999999</v>
      </c>
      <c r="D79">
        <v>16.100000000000001</v>
      </c>
      <c r="E79">
        <v>140</v>
      </c>
      <c r="G79" s="1" t="s">
        <v>32</v>
      </c>
      <c r="H79">
        <v>24.2</v>
      </c>
      <c r="I79">
        <v>19.100000000000001</v>
      </c>
      <c r="J79">
        <v>123.4</v>
      </c>
    </row>
    <row r="80" spans="2:10">
      <c r="B80" s="1" t="s">
        <v>30</v>
      </c>
      <c r="C80">
        <v>5.6</v>
      </c>
      <c r="D80">
        <v>4.5999999999999996</v>
      </c>
      <c r="E80">
        <v>1.8</v>
      </c>
      <c r="G80" s="1" t="s">
        <v>34</v>
      </c>
      <c r="H80">
        <v>10.8</v>
      </c>
      <c r="I80">
        <v>8.9</v>
      </c>
      <c r="J80">
        <v>15.8</v>
      </c>
    </row>
    <row r="81" spans="2:10">
      <c r="B81" s="1" t="s">
        <v>30</v>
      </c>
      <c r="C81">
        <v>5.5</v>
      </c>
      <c r="D81">
        <v>4.4000000000000004</v>
      </c>
      <c r="E81">
        <v>1.8</v>
      </c>
      <c r="G81" s="1" t="s">
        <v>34</v>
      </c>
      <c r="H81">
        <v>12.2</v>
      </c>
      <c r="I81">
        <v>9.8000000000000007</v>
      </c>
      <c r="J81">
        <v>22.4</v>
      </c>
    </row>
    <row r="82" spans="2:10">
      <c r="B82" s="1" t="s">
        <v>30</v>
      </c>
      <c r="C82">
        <v>5.2</v>
      </c>
      <c r="D82">
        <v>4.5</v>
      </c>
      <c r="E82">
        <v>1.5</v>
      </c>
      <c r="G82" s="1" t="s">
        <v>34</v>
      </c>
      <c r="H82">
        <v>13</v>
      </c>
      <c r="I82">
        <v>10.3</v>
      </c>
      <c r="J82">
        <v>26.4</v>
      </c>
    </row>
    <row r="83" spans="2:10">
      <c r="B83" s="1" t="s">
        <v>32</v>
      </c>
      <c r="C83">
        <v>27.5</v>
      </c>
      <c r="D83">
        <v>21.5</v>
      </c>
      <c r="E83">
        <v>190.2</v>
      </c>
      <c r="G83" s="1" t="s">
        <v>62</v>
      </c>
      <c r="H83">
        <v>30.5</v>
      </c>
      <c r="I83">
        <v>28.4</v>
      </c>
      <c r="J83">
        <v>33.799999999999997</v>
      </c>
    </row>
    <row r="84" spans="2:10">
      <c r="B84" s="1" t="s">
        <v>32</v>
      </c>
      <c r="C84">
        <v>21.9</v>
      </c>
      <c r="D84">
        <v>17.5</v>
      </c>
      <c r="E84">
        <v>89</v>
      </c>
      <c r="G84" s="1" t="s">
        <v>137</v>
      </c>
      <c r="H84">
        <v>9.6</v>
      </c>
      <c r="I84">
        <v>7.7</v>
      </c>
      <c r="J84">
        <v>5.2</v>
      </c>
    </row>
    <row r="85" spans="2:10">
      <c r="B85" s="1" t="s">
        <v>62</v>
      </c>
      <c r="C85">
        <v>34.200000000000003</v>
      </c>
      <c r="D85">
        <v>31.1</v>
      </c>
      <c r="E85">
        <v>42.5</v>
      </c>
      <c r="G85" s="1" t="s">
        <v>137</v>
      </c>
      <c r="H85">
        <v>9.6999999999999993</v>
      </c>
      <c r="I85">
        <v>7.9</v>
      </c>
      <c r="J85">
        <v>5.0999999999999996</v>
      </c>
    </row>
    <row r="86" spans="2:10">
      <c r="B86" s="1" t="s">
        <v>62</v>
      </c>
      <c r="C86">
        <v>39.5</v>
      </c>
      <c r="D86">
        <v>35.799999999999997</v>
      </c>
      <c r="E86">
        <v>98.1</v>
      </c>
      <c r="G86" s="1" t="s">
        <v>137</v>
      </c>
      <c r="H86">
        <v>12.4</v>
      </c>
      <c r="I86">
        <v>10.3</v>
      </c>
      <c r="J86">
        <v>6</v>
      </c>
    </row>
    <row r="87" spans="2:10">
      <c r="B87" s="1" t="s">
        <v>69</v>
      </c>
      <c r="C87">
        <v>11.9</v>
      </c>
      <c r="D87">
        <v>9.3000000000000007</v>
      </c>
      <c r="E87">
        <v>11.9</v>
      </c>
      <c r="G87" s="1" t="s">
        <v>74</v>
      </c>
      <c r="H87">
        <v>15.7</v>
      </c>
      <c r="I87">
        <v>12.8</v>
      </c>
      <c r="J87">
        <v>71.5</v>
      </c>
    </row>
    <row r="88" spans="2:10">
      <c r="B88" s="1" t="s">
        <v>78</v>
      </c>
      <c r="C88">
        <v>6.8</v>
      </c>
      <c r="D88">
        <v>5.5</v>
      </c>
      <c r="E88">
        <v>4.3</v>
      </c>
      <c r="G88" s="1" t="s">
        <v>76</v>
      </c>
      <c r="H88">
        <v>11.4</v>
      </c>
      <c r="I88">
        <v>9.1</v>
      </c>
      <c r="J88">
        <v>13.8</v>
      </c>
    </row>
    <row r="89" spans="2:10">
      <c r="B89" s="1" t="s">
        <v>78</v>
      </c>
      <c r="C89">
        <v>6.2</v>
      </c>
      <c r="D89">
        <v>4.8</v>
      </c>
      <c r="E89">
        <v>2.8</v>
      </c>
      <c r="G89" s="1" t="s">
        <v>76</v>
      </c>
      <c r="H89" t="s">
        <v>98</v>
      </c>
      <c r="I89">
        <v>7.8</v>
      </c>
      <c r="J89">
        <v>10.199999999999999</v>
      </c>
    </row>
    <row r="90" spans="2:10">
      <c r="B90" s="1" t="s">
        <v>138</v>
      </c>
      <c r="C90">
        <v>23.4</v>
      </c>
      <c r="D90">
        <v>18.5</v>
      </c>
      <c r="E90">
        <v>101.7</v>
      </c>
      <c r="G90" s="1" t="s">
        <v>103</v>
      </c>
      <c r="J90">
        <f>SUM(J50:J89)</f>
        <v>679</v>
      </c>
    </row>
    <row r="91" spans="2:10">
      <c r="B91" s="1" t="s">
        <v>80</v>
      </c>
      <c r="C91">
        <v>13.5</v>
      </c>
      <c r="D91">
        <v>10.9</v>
      </c>
      <c r="E91">
        <v>22.4</v>
      </c>
    </row>
    <row r="92" spans="2:10">
      <c r="B92" s="1" t="s">
        <v>109</v>
      </c>
      <c r="E92">
        <f>SUM(E62:E91)</f>
        <v>1067.99</v>
      </c>
    </row>
    <row r="94" spans="2:10">
      <c r="B94" s="1" t="s">
        <v>139</v>
      </c>
      <c r="C94" t="s">
        <v>93</v>
      </c>
      <c r="D94" t="s">
        <v>94</v>
      </c>
      <c r="E94" t="s">
        <v>96</v>
      </c>
      <c r="G94" s="1" t="s">
        <v>140</v>
      </c>
      <c r="H94" t="s">
        <v>93</v>
      </c>
      <c r="I94" t="s">
        <v>94</v>
      </c>
      <c r="J94" t="s">
        <v>96</v>
      </c>
    </row>
    <row r="95" spans="2:10">
      <c r="B95" s="1" t="s">
        <v>141</v>
      </c>
      <c r="G95" s="1" t="s">
        <v>141</v>
      </c>
    </row>
    <row r="96" spans="2:10">
      <c r="B96" s="1" t="s">
        <v>8</v>
      </c>
      <c r="C96">
        <v>7.6</v>
      </c>
      <c r="D96">
        <v>6</v>
      </c>
      <c r="E96">
        <v>4.0999999999999996</v>
      </c>
      <c r="G96" s="1" t="s">
        <v>56</v>
      </c>
      <c r="H96">
        <v>16.600000000000001</v>
      </c>
      <c r="I96">
        <v>13</v>
      </c>
      <c r="J96">
        <v>47</v>
      </c>
    </row>
    <row r="97" spans="2:10">
      <c r="B97" s="1" t="s">
        <v>57</v>
      </c>
      <c r="C97">
        <v>15.1</v>
      </c>
      <c r="D97">
        <v>11.9</v>
      </c>
      <c r="E97">
        <v>24</v>
      </c>
      <c r="G97" s="1" t="s">
        <v>56</v>
      </c>
      <c r="H97">
        <v>19.7</v>
      </c>
      <c r="I97">
        <v>15.1</v>
      </c>
      <c r="J97">
        <v>82.1</v>
      </c>
    </row>
    <row r="98" spans="2:10">
      <c r="B98" s="1" t="s">
        <v>57</v>
      </c>
      <c r="C98">
        <v>11.2</v>
      </c>
      <c r="D98">
        <v>9</v>
      </c>
      <c r="E98">
        <v>13.3</v>
      </c>
      <c r="G98" s="1" t="s">
        <v>56</v>
      </c>
      <c r="H98">
        <v>16.7</v>
      </c>
      <c r="I98">
        <v>12.9</v>
      </c>
      <c r="J98">
        <v>51.5</v>
      </c>
    </row>
    <row r="99" spans="2:10">
      <c r="B99" s="1" t="s">
        <v>66</v>
      </c>
      <c r="C99">
        <v>15.5</v>
      </c>
      <c r="D99">
        <v>13.2</v>
      </c>
      <c r="E99">
        <v>50.6</v>
      </c>
      <c r="G99" s="1" t="s">
        <v>56</v>
      </c>
      <c r="H99">
        <v>15.8</v>
      </c>
      <c r="I99">
        <v>12.2</v>
      </c>
      <c r="J99">
        <v>45.2</v>
      </c>
    </row>
    <row r="100" spans="2:10">
      <c r="B100" s="1" t="s">
        <v>66</v>
      </c>
      <c r="C100">
        <v>12.7</v>
      </c>
      <c r="D100">
        <v>10.9</v>
      </c>
      <c r="E100">
        <v>26.8</v>
      </c>
      <c r="G100" s="1" t="s">
        <v>22</v>
      </c>
      <c r="H100">
        <v>7.7</v>
      </c>
      <c r="I100">
        <v>5.4</v>
      </c>
      <c r="J100">
        <v>4.7</v>
      </c>
    </row>
    <row r="101" spans="2:10">
      <c r="B101" s="1" t="s">
        <v>70</v>
      </c>
      <c r="C101">
        <v>19.8</v>
      </c>
      <c r="D101">
        <v>17.399999999999999</v>
      </c>
      <c r="E101">
        <v>17.2</v>
      </c>
      <c r="G101" s="1" t="s">
        <v>22</v>
      </c>
      <c r="H101">
        <v>8.6</v>
      </c>
      <c r="I101">
        <v>6.1</v>
      </c>
      <c r="J101">
        <v>6.2</v>
      </c>
    </row>
    <row r="102" spans="2:10">
      <c r="B102" s="1" t="s">
        <v>78</v>
      </c>
      <c r="C102">
        <v>5.5</v>
      </c>
      <c r="D102">
        <v>4.2</v>
      </c>
      <c r="E102">
        <v>2.2999999999999998</v>
      </c>
      <c r="G102" s="1" t="s">
        <v>28</v>
      </c>
      <c r="H102">
        <v>7.4</v>
      </c>
      <c r="I102">
        <v>5.9</v>
      </c>
      <c r="J102">
        <v>2.7</v>
      </c>
    </row>
    <row r="103" spans="2:10">
      <c r="B103" s="1" t="s">
        <v>109</v>
      </c>
      <c r="E103">
        <f>SUM(E96:E102)</f>
        <v>138.30000000000001</v>
      </c>
      <c r="G103" s="1" t="s">
        <v>28</v>
      </c>
      <c r="H103">
        <v>6.4</v>
      </c>
      <c r="I103">
        <v>5.2</v>
      </c>
      <c r="J103">
        <v>1.5</v>
      </c>
    </row>
    <row r="104" spans="2:10">
      <c r="G104" s="1" t="s">
        <v>34</v>
      </c>
      <c r="H104">
        <v>10.4</v>
      </c>
      <c r="I104">
        <v>8.3000000000000007</v>
      </c>
      <c r="J104">
        <v>13</v>
      </c>
    </row>
    <row r="105" spans="2:10">
      <c r="G105" s="1" t="s">
        <v>109</v>
      </c>
      <c r="J105">
        <f>SUM(J96:J104)</f>
        <v>253.89999999999998</v>
      </c>
    </row>
    <row r="107" spans="2:10">
      <c r="B107" s="1" t="s">
        <v>142</v>
      </c>
      <c r="G107" s="1" t="s">
        <v>143</v>
      </c>
    </row>
    <row r="108" spans="2:10">
      <c r="B108" s="1" t="s">
        <v>5</v>
      </c>
      <c r="C108" t="s">
        <v>93</v>
      </c>
      <c r="D108" t="s">
        <v>94</v>
      </c>
      <c r="E108" t="s">
        <v>96</v>
      </c>
      <c r="G108" s="1" t="s">
        <v>5</v>
      </c>
      <c r="H108" t="s">
        <v>93</v>
      </c>
      <c r="I108" t="s">
        <v>94</v>
      </c>
      <c r="J108" t="s">
        <v>96</v>
      </c>
    </row>
    <row r="109" spans="2:10">
      <c r="B109" s="1" t="s">
        <v>62</v>
      </c>
      <c r="C109">
        <v>32.700000000000003</v>
      </c>
      <c r="D109">
        <v>29.6</v>
      </c>
      <c r="E109">
        <v>47.6</v>
      </c>
      <c r="G109" s="1" t="s">
        <v>8</v>
      </c>
      <c r="H109">
        <v>7.2</v>
      </c>
      <c r="I109">
        <v>5.3</v>
      </c>
      <c r="J109">
        <v>3.1</v>
      </c>
    </row>
    <row r="110" spans="2:10">
      <c r="B110" s="1" t="s">
        <v>84</v>
      </c>
      <c r="C110">
        <v>12.7</v>
      </c>
      <c r="D110">
        <v>10.8</v>
      </c>
      <c r="E110">
        <v>17.5</v>
      </c>
      <c r="G110" s="1" t="s">
        <v>10</v>
      </c>
      <c r="H110">
        <v>9.4</v>
      </c>
      <c r="I110">
        <v>6.7</v>
      </c>
      <c r="J110">
        <v>6.1</v>
      </c>
    </row>
    <row r="111" spans="2:10">
      <c r="B111" s="1" t="s">
        <v>84</v>
      </c>
      <c r="C111">
        <v>9.8000000000000007</v>
      </c>
      <c r="D111">
        <v>8.1999999999999993</v>
      </c>
      <c r="E111">
        <v>7.7</v>
      </c>
      <c r="G111" s="1" t="s">
        <v>12</v>
      </c>
      <c r="H111">
        <v>9.8000000000000007</v>
      </c>
      <c r="I111">
        <v>7.8</v>
      </c>
      <c r="J111">
        <v>6.8</v>
      </c>
    </row>
    <row r="112" spans="2:10">
      <c r="E112">
        <f>SUM(E109:E111)</f>
        <v>72.8</v>
      </c>
      <c r="G112" s="1" t="s">
        <v>12</v>
      </c>
      <c r="H112">
        <v>10.3</v>
      </c>
      <c r="I112">
        <v>8.4</v>
      </c>
      <c r="J112">
        <v>6.6</v>
      </c>
    </row>
    <row r="113" spans="2:10">
      <c r="B113" s="1" t="s">
        <v>144</v>
      </c>
      <c r="G113" s="1" t="s">
        <v>128</v>
      </c>
      <c r="H113">
        <v>7.2</v>
      </c>
      <c r="I113">
        <v>5.7</v>
      </c>
      <c r="J113">
        <v>5.9</v>
      </c>
    </row>
    <row r="114" spans="2:10">
      <c r="B114" s="1" t="s">
        <v>5</v>
      </c>
      <c r="C114" t="s">
        <v>93</v>
      </c>
      <c r="D114" t="s">
        <v>94</v>
      </c>
      <c r="E114" t="s">
        <v>96</v>
      </c>
      <c r="G114" s="1" t="s">
        <v>28</v>
      </c>
      <c r="H114">
        <v>8.6999999999999993</v>
      </c>
      <c r="I114">
        <v>6.9</v>
      </c>
      <c r="J114">
        <v>4.5999999999999996</v>
      </c>
    </row>
    <row r="115" spans="2:10">
      <c r="B115" s="1" t="s">
        <v>8</v>
      </c>
      <c r="C115">
        <v>13.1</v>
      </c>
      <c r="D115">
        <v>10.1</v>
      </c>
      <c r="E115">
        <v>20.100000000000001</v>
      </c>
      <c r="G115" s="1" t="s">
        <v>64</v>
      </c>
      <c r="H115">
        <v>9.4</v>
      </c>
      <c r="I115">
        <v>8.1999999999999993</v>
      </c>
      <c r="J115">
        <v>5</v>
      </c>
    </row>
    <row r="116" spans="2:10">
      <c r="B116" s="1" t="s">
        <v>8</v>
      </c>
      <c r="C116">
        <v>18</v>
      </c>
      <c r="D116">
        <v>14</v>
      </c>
      <c r="E116">
        <v>53.3</v>
      </c>
      <c r="G116" s="1" t="s">
        <v>64</v>
      </c>
      <c r="H116">
        <v>9.9</v>
      </c>
      <c r="I116">
        <v>7.9</v>
      </c>
      <c r="J116">
        <v>5.0999999999999996</v>
      </c>
    </row>
    <row r="117" spans="2:10">
      <c r="B117" s="1" t="s">
        <v>8</v>
      </c>
      <c r="C117">
        <v>22.9</v>
      </c>
      <c r="D117">
        <v>18.2</v>
      </c>
      <c r="E117">
        <v>146.9</v>
      </c>
      <c r="G117" s="1" t="s">
        <v>64</v>
      </c>
      <c r="H117">
        <v>10.1</v>
      </c>
      <c r="I117">
        <v>8</v>
      </c>
      <c r="J117">
        <v>5.9</v>
      </c>
    </row>
    <row r="118" spans="2:10">
      <c r="B118" s="1" t="s">
        <v>8</v>
      </c>
      <c r="C118">
        <v>19.3</v>
      </c>
      <c r="D118">
        <v>15.3</v>
      </c>
      <c r="E118">
        <v>79.900000000000006</v>
      </c>
      <c r="G118" s="1" t="s">
        <v>64</v>
      </c>
      <c r="H118">
        <v>9.9</v>
      </c>
      <c r="I118">
        <v>8</v>
      </c>
      <c r="J118">
        <v>5.4</v>
      </c>
    </row>
    <row r="119" spans="2:10">
      <c r="B119" s="1" t="s">
        <v>10</v>
      </c>
      <c r="C119">
        <v>15.3</v>
      </c>
      <c r="D119">
        <v>11.6</v>
      </c>
      <c r="E119">
        <v>26.2</v>
      </c>
      <c r="G119" s="1" t="s">
        <v>84</v>
      </c>
      <c r="H119">
        <v>10.4</v>
      </c>
      <c r="I119">
        <v>8.6999999999999993</v>
      </c>
      <c r="J119">
        <v>10.1</v>
      </c>
    </row>
    <row r="120" spans="2:10">
      <c r="B120" s="1" t="s">
        <v>10</v>
      </c>
      <c r="C120">
        <v>21.7</v>
      </c>
      <c r="D120">
        <v>16.600000000000001</v>
      </c>
      <c r="E120">
        <v>85.4</v>
      </c>
      <c r="J120">
        <f>SUM(J109:J119)</f>
        <v>64.599999999999994</v>
      </c>
    </row>
    <row r="121" spans="2:10">
      <c r="B121" s="1" t="s">
        <v>14</v>
      </c>
      <c r="C121">
        <v>19.100000000000001</v>
      </c>
      <c r="D121">
        <v>15.1</v>
      </c>
      <c r="E121">
        <v>101.9</v>
      </c>
    </row>
    <row r="122" spans="2:10">
      <c r="B122" s="1" t="s">
        <v>14</v>
      </c>
      <c r="C122">
        <v>9.6999999999999993</v>
      </c>
      <c r="D122">
        <v>7.7</v>
      </c>
      <c r="E122">
        <v>13.3</v>
      </c>
    </row>
    <row r="123" spans="2:10">
      <c r="B123" s="1" t="s">
        <v>14</v>
      </c>
      <c r="C123">
        <v>20.2</v>
      </c>
      <c r="D123">
        <v>16.100000000000001</v>
      </c>
      <c r="E123">
        <v>123.7</v>
      </c>
    </row>
    <row r="124" spans="2:10">
      <c r="B124" s="1" t="s">
        <v>14</v>
      </c>
      <c r="C124">
        <v>20.399999999999999</v>
      </c>
      <c r="D124">
        <v>15.9</v>
      </c>
      <c r="E124">
        <v>134.19999999999999</v>
      </c>
    </row>
    <row r="125" spans="2:10">
      <c r="B125" s="1" t="s">
        <v>14</v>
      </c>
      <c r="C125">
        <v>14.2</v>
      </c>
      <c r="D125">
        <v>11.6</v>
      </c>
      <c r="E125">
        <v>45.5</v>
      </c>
    </row>
    <row r="126" spans="2:10">
      <c r="B126" s="1" t="s">
        <v>14</v>
      </c>
      <c r="C126">
        <v>12.4</v>
      </c>
      <c r="D126">
        <v>9.9</v>
      </c>
      <c r="E126">
        <v>25.9</v>
      </c>
    </row>
    <row r="127" spans="2:10">
      <c r="B127" s="1" t="s">
        <v>14</v>
      </c>
      <c r="C127">
        <v>11.8</v>
      </c>
      <c r="D127">
        <v>9.3000000000000007</v>
      </c>
      <c r="E127">
        <v>22.6</v>
      </c>
    </row>
    <row r="128" spans="2:10">
      <c r="B128" s="1" t="s">
        <v>14</v>
      </c>
      <c r="C128">
        <v>19.3</v>
      </c>
      <c r="D128">
        <v>16</v>
      </c>
      <c r="E128">
        <v>107.5</v>
      </c>
    </row>
    <row r="129" spans="2:5">
      <c r="B129" s="1" t="s">
        <v>14</v>
      </c>
      <c r="C129">
        <v>24.7</v>
      </c>
      <c r="D129">
        <v>19.7</v>
      </c>
      <c r="E129">
        <v>219.3</v>
      </c>
    </row>
    <row r="130" spans="2:5">
      <c r="B130" s="1" t="s">
        <v>22</v>
      </c>
      <c r="C130">
        <v>8.1</v>
      </c>
      <c r="D130">
        <v>5.8</v>
      </c>
      <c r="E130">
        <v>5.9</v>
      </c>
    </row>
    <row r="131" spans="2:5">
      <c r="B131" s="1" t="s">
        <v>22</v>
      </c>
      <c r="C131">
        <v>9.1</v>
      </c>
      <c r="D131">
        <v>6.4</v>
      </c>
      <c r="E131">
        <v>9.5</v>
      </c>
    </row>
    <row r="132" spans="2:5">
      <c r="B132" s="1" t="s">
        <v>22</v>
      </c>
      <c r="C132">
        <v>11.2</v>
      </c>
      <c r="D132">
        <v>8.9</v>
      </c>
      <c r="E132" t="s">
        <v>98</v>
      </c>
    </row>
    <row r="133" spans="2:5">
      <c r="B133" s="1" t="s">
        <v>28</v>
      </c>
      <c r="C133">
        <v>13.2</v>
      </c>
      <c r="D133">
        <v>10.5</v>
      </c>
      <c r="E133">
        <v>18.5</v>
      </c>
    </row>
    <row r="134" spans="2:5">
      <c r="B134" s="1" t="s">
        <v>28</v>
      </c>
      <c r="C134">
        <v>7.3</v>
      </c>
      <c r="D134">
        <v>5.9</v>
      </c>
      <c r="E134">
        <v>2.7</v>
      </c>
    </row>
    <row r="135" spans="2:5">
      <c r="B135" s="1" t="s">
        <v>30</v>
      </c>
      <c r="C135">
        <v>4.9000000000000004</v>
      </c>
      <c r="D135">
        <v>3.9</v>
      </c>
      <c r="E135">
        <v>1.4</v>
      </c>
    </row>
    <row r="136" spans="2:5">
      <c r="B136" s="1" t="s">
        <v>30</v>
      </c>
      <c r="C136">
        <v>5.5</v>
      </c>
      <c r="D136">
        <v>4.2</v>
      </c>
      <c r="E136">
        <v>1.9</v>
      </c>
    </row>
    <row r="137" spans="2:5">
      <c r="B137" s="1" t="s">
        <v>30</v>
      </c>
      <c r="C137">
        <v>5.2</v>
      </c>
      <c r="D137">
        <v>4.0999999999999996</v>
      </c>
      <c r="E137">
        <v>1.5</v>
      </c>
    </row>
    <row r="138" spans="2:5">
      <c r="B138" s="1" t="s">
        <v>30</v>
      </c>
      <c r="C138">
        <v>4.7</v>
      </c>
      <c r="D138">
        <v>3.7</v>
      </c>
      <c r="E138">
        <v>1</v>
      </c>
    </row>
    <row r="139" spans="2:5">
      <c r="B139" s="1" t="s">
        <v>32</v>
      </c>
      <c r="C139">
        <v>24.5</v>
      </c>
      <c r="D139">
        <v>19.7</v>
      </c>
      <c r="E139">
        <v>134.80000000000001</v>
      </c>
    </row>
    <row r="140" spans="2:5">
      <c r="B140" s="1" t="s">
        <v>32</v>
      </c>
      <c r="C140">
        <v>19.600000000000001</v>
      </c>
      <c r="D140">
        <v>15.6</v>
      </c>
      <c r="E140">
        <v>66.3</v>
      </c>
    </row>
    <row r="141" spans="2:5">
      <c r="B141" s="1" t="s">
        <v>32</v>
      </c>
      <c r="C141">
        <v>19.7</v>
      </c>
      <c r="D141">
        <v>15.3</v>
      </c>
      <c r="E141">
        <v>77.8</v>
      </c>
    </row>
    <row r="142" spans="2:5">
      <c r="B142" s="1" t="s">
        <v>32</v>
      </c>
      <c r="C142">
        <v>24.9</v>
      </c>
      <c r="D142">
        <v>20.5</v>
      </c>
      <c r="E142">
        <v>146.9</v>
      </c>
    </row>
    <row r="143" spans="2:5">
      <c r="B143" s="1" t="s">
        <v>32</v>
      </c>
      <c r="C143">
        <v>19.899999999999999</v>
      </c>
      <c r="D143">
        <v>15.7</v>
      </c>
      <c r="E143">
        <v>67.099999999999994</v>
      </c>
    </row>
    <row r="144" spans="2:5">
      <c r="B144" s="1" t="s">
        <v>32</v>
      </c>
      <c r="C144">
        <v>25.9</v>
      </c>
      <c r="D144">
        <v>20.6</v>
      </c>
      <c r="E144">
        <v>169.9</v>
      </c>
    </row>
    <row r="145" spans="2:5">
      <c r="B145" s="1" t="s">
        <v>32</v>
      </c>
      <c r="C145">
        <v>19.7</v>
      </c>
      <c r="D145">
        <v>15.4</v>
      </c>
      <c r="E145">
        <v>69.599999999999994</v>
      </c>
    </row>
    <row r="146" spans="2:5">
      <c r="B146" s="1" t="s">
        <v>32</v>
      </c>
      <c r="C146">
        <v>22.1</v>
      </c>
      <c r="D146">
        <v>17.600000000000001</v>
      </c>
      <c r="E146">
        <v>94.3</v>
      </c>
    </row>
    <row r="147" spans="2:5">
      <c r="B147" s="1" t="s">
        <v>34</v>
      </c>
      <c r="C147">
        <v>10.3</v>
      </c>
      <c r="D147">
        <v>8.6</v>
      </c>
      <c r="E147">
        <v>15.1</v>
      </c>
    </row>
    <row r="148" spans="2:5">
      <c r="B148" s="1" t="s">
        <v>72</v>
      </c>
      <c r="C148">
        <v>7.6</v>
      </c>
      <c r="D148">
        <v>6.7</v>
      </c>
      <c r="E148">
        <v>5.3</v>
      </c>
    </row>
    <row r="149" spans="2:5">
      <c r="B149" s="1" t="s">
        <v>72</v>
      </c>
      <c r="C149">
        <v>7</v>
      </c>
      <c r="D149">
        <v>6.1</v>
      </c>
      <c r="E149">
        <v>3.6</v>
      </c>
    </row>
    <row r="150" spans="2:5">
      <c r="B150" s="1" t="s">
        <v>61</v>
      </c>
      <c r="C150">
        <v>21.6</v>
      </c>
      <c r="D150">
        <v>17.7</v>
      </c>
      <c r="E150">
        <v>177.6</v>
      </c>
    </row>
    <row r="151" spans="2:5">
      <c r="B151" s="1" t="s">
        <v>61</v>
      </c>
      <c r="C151">
        <v>6.8</v>
      </c>
      <c r="D151">
        <v>5.3</v>
      </c>
      <c r="E151">
        <v>5.0999999999999996</v>
      </c>
    </row>
    <row r="152" spans="2:5">
      <c r="B152" s="1" t="s">
        <v>109</v>
      </c>
      <c r="E152">
        <f>SUM(E133:E151,E115:E131)</f>
        <v>2281.5000000000005</v>
      </c>
    </row>
  </sheetData>
  <autoFilter ref="A10:M46" xr:uid="{00000000-0009-0000-0000-000003000000}"/>
  <mergeCells count="5">
    <mergeCell ref="D8:K8"/>
    <mergeCell ref="D9:E9"/>
    <mergeCell ref="F9:G9"/>
    <mergeCell ref="H9:I9"/>
    <mergeCell ref="J9:K9"/>
  </mergeCells>
  <phoneticPr fontId="4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4:M257"/>
  <sheetViews>
    <sheetView topLeftCell="A252" zoomScale="150" workbookViewId="0">
      <selection activeCell="J5" sqref="J5"/>
    </sheetView>
  </sheetViews>
  <sheetFormatPr defaultColWidth="11" defaultRowHeight="12.95"/>
  <cols>
    <col min="1" max="1" width="5.125" customWidth="1"/>
    <col min="2" max="2" width="20.5" customWidth="1"/>
    <col min="3" max="3" width="18.875" customWidth="1"/>
    <col min="8" max="8" width="20.5" customWidth="1"/>
    <col min="9" max="9" width="18.875" customWidth="1"/>
  </cols>
  <sheetData>
    <row r="4" spans="1:12">
      <c r="B4" s="6" t="s">
        <v>1</v>
      </c>
      <c r="C4" t="s">
        <v>145</v>
      </c>
      <c r="F4" s="15" t="s">
        <v>146</v>
      </c>
      <c r="I4" s="6"/>
    </row>
    <row r="7" spans="1:12">
      <c r="D7" s="2">
        <v>64</v>
      </c>
    </row>
    <row r="8" spans="1:12">
      <c r="D8" s="16" t="s">
        <v>43</v>
      </c>
      <c r="E8" s="16"/>
      <c r="F8" s="16"/>
      <c r="G8" s="16"/>
      <c r="H8" s="16"/>
      <c r="I8" s="16"/>
      <c r="J8" s="16"/>
      <c r="K8" s="16"/>
    </row>
    <row r="9" spans="1:12">
      <c r="A9" s="6"/>
      <c r="B9" s="6"/>
      <c r="C9" s="6"/>
      <c r="D9" s="16" t="s">
        <v>147</v>
      </c>
      <c r="E9" s="16"/>
      <c r="F9" s="17" t="s">
        <v>148</v>
      </c>
      <c r="G9" s="17"/>
      <c r="H9" s="16" t="s">
        <v>149</v>
      </c>
      <c r="I9" s="16"/>
      <c r="J9" s="16" t="s">
        <v>150</v>
      </c>
      <c r="K9" s="16"/>
    </row>
    <row r="10" spans="1:12">
      <c r="A10" s="6" t="s">
        <v>4</v>
      </c>
      <c r="B10" s="6" t="s">
        <v>5</v>
      </c>
      <c r="C10" s="6" t="s">
        <v>6</v>
      </c>
      <c r="D10" s="6" t="s">
        <v>151</v>
      </c>
      <c r="E10" s="6" t="s">
        <v>152</v>
      </c>
      <c r="F10" s="6" t="s">
        <v>151</v>
      </c>
      <c r="G10" s="6" t="s">
        <v>152</v>
      </c>
      <c r="H10" s="6" t="s">
        <v>153</v>
      </c>
      <c r="I10" s="6" t="s">
        <v>154</v>
      </c>
      <c r="J10" s="6" t="s">
        <v>153</v>
      </c>
      <c r="K10" s="6" t="s">
        <v>154</v>
      </c>
      <c r="L10" s="6" t="s">
        <v>51</v>
      </c>
    </row>
    <row r="11" spans="1:12" hidden="1">
      <c r="A11" s="4">
        <v>1</v>
      </c>
      <c r="B11" s="1" t="s">
        <v>8</v>
      </c>
      <c r="C11" t="s">
        <v>9</v>
      </c>
      <c r="D11">
        <v>0</v>
      </c>
      <c r="E11">
        <v>28</v>
      </c>
      <c r="F11">
        <v>0</v>
      </c>
      <c r="G11">
        <v>1</v>
      </c>
      <c r="H11">
        <v>3</v>
      </c>
      <c r="I11">
        <v>2</v>
      </c>
      <c r="J11">
        <v>1</v>
      </c>
      <c r="K11">
        <v>0</v>
      </c>
      <c r="L11">
        <f>SUM(D11:K11)</f>
        <v>35</v>
      </c>
    </row>
    <row r="12" spans="1:12" hidden="1">
      <c r="A12" s="4">
        <v>2</v>
      </c>
      <c r="B12" s="1" t="s">
        <v>10</v>
      </c>
      <c r="C12" t="s">
        <v>9</v>
      </c>
      <c r="D12">
        <v>0</v>
      </c>
      <c r="E12">
        <v>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 t="shared" ref="L12:L44" si="0">SUM(D12:K12)</f>
        <v>5</v>
      </c>
    </row>
    <row r="13" spans="1:12" s="13" customFormat="1">
      <c r="A13" s="12">
        <v>3</v>
      </c>
      <c r="B13" s="9" t="s">
        <v>12</v>
      </c>
      <c r="C13" s="12" t="s">
        <v>155</v>
      </c>
      <c r="D13" s="12">
        <v>128</v>
      </c>
      <c r="E13" s="2">
        <v>28</v>
      </c>
      <c r="F13" s="11">
        <v>13</v>
      </c>
      <c r="G13" s="11">
        <v>25</v>
      </c>
      <c r="H13" s="11">
        <v>4</v>
      </c>
      <c r="I13" s="11">
        <v>8</v>
      </c>
      <c r="J13" s="2">
        <v>3</v>
      </c>
      <c r="K13" s="14">
        <v>9</v>
      </c>
      <c r="L13" s="12">
        <f t="shared" si="0"/>
        <v>218</v>
      </c>
    </row>
    <row r="14" spans="1:12" hidden="1">
      <c r="A14" s="4">
        <v>4</v>
      </c>
      <c r="B14" s="1" t="s">
        <v>14</v>
      </c>
      <c r="C14" t="s">
        <v>15</v>
      </c>
      <c r="D14">
        <v>6</v>
      </c>
      <c r="E14">
        <v>12</v>
      </c>
      <c r="F14">
        <v>0</v>
      </c>
      <c r="G14">
        <v>0</v>
      </c>
      <c r="H14">
        <v>2</v>
      </c>
      <c r="I14">
        <v>1</v>
      </c>
      <c r="J14">
        <v>3</v>
      </c>
      <c r="K14">
        <v>2</v>
      </c>
      <c r="L14">
        <f t="shared" si="0"/>
        <v>26</v>
      </c>
    </row>
    <row r="15" spans="1:12" hidden="1">
      <c r="A15" s="4">
        <v>5</v>
      </c>
      <c r="B15" s="1" t="s">
        <v>16</v>
      </c>
      <c r="C15" t="s">
        <v>15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f t="shared" si="0"/>
        <v>1</v>
      </c>
    </row>
    <row r="16" spans="1:12" hidden="1">
      <c r="A16" s="4">
        <v>6</v>
      </c>
      <c r="B16" s="1" t="s">
        <v>17</v>
      </c>
      <c r="C16" t="s">
        <v>15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 t="shared" si="0"/>
        <v>0</v>
      </c>
    </row>
    <row r="17" spans="1:12" hidden="1">
      <c r="A17" s="4">
        <v>7</v>
      </c>
      <c r="B17" s="1" t="s">
        <v>52</v>
      </c>
      <c r="C17" t="s">
        <v>15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 t="shared" si="0"/>
        <v>0</v>
      </c>
    </row>
    <row r="18" spans="1:12" hidden="1">
      <c r="A18" s="4">
        <v>8</v>
      </c>
      <c r="B18" s="1" t="s">
        <v>53</v>
      </c>
      <c r="C18" t="s">
        <v>15</v>
      </c>
      <c r="D18">
        <v>3</v>
      </c>
      <c r="E18">
        <v>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 t="shared" si="0"/>
        <v>5</v>
      </c>
    </row>
    <row r="19" spans="1:12" hidden="1">
      <c r="A19" s="4">
        <v>9</v>
      </c>
      <c r="B19" s="1" t="s">
        <v>54</v>
      </c>
      <c r="C19" t="s">
        <v>55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 t="shared" si="0"/>
        <v>0</v>
      </c>
    </row>
    <row r="20" spans="1:12" hidden="1">
      <c r="A20" s="4">
        <v>10</v>
      </c>
      <c r="B20" s="1" t="s">
        <v>18</v>
      </c>
      <c r="C20" t="s">
        <v>19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f t="shared" si="0"/>
        <v>1</v>
      </c>
    </row>
    <row r="21" spans="1:12" hidden="1">
      <c r="A21" s="4">
        <v>11</v>
      </c>
      <c r="B21" s="1" t="s">
        <v>20</v>
      </c>
      <c r="C21" t="s">
        <v>19</v>
      </c>
      <c r="D21">
        <v>3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 t="shared" si="0"/>
        <v>3</v>
      </c>
    </row>
    <row r="22" spans="1:12" hidden="1">
      <c r="A22" s="4">
        <v>12</v>
      </c>
      <c r="B22" s="1" t="s">
        <v>56</v>
      </c>
      <c r="C22" t="s">
        <v>19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 t="shared" si="0"/>
        <v>1</v>
      </c>
    </row>
    <row r="23" spans="1:12" hidden="1">
      <c r="A23" s="4">
        <v>13</v>
      </c>
      <c r="B23" s="1" t="s">
        <v>57</v>
      </c>
      <c r="C23" t="s">
        <v>19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f t="shared" si="0"/>
        <v>3</v>
      </c>
    </row>
    <row r="24" spans="1:12" hidden="1">
      <c r="A24" s="4">
        <v>14</v>
      </c>
      <c r="B24" s="1" t="s">
        <v>22</v>
      </c>
      <c r="C24" t="s">
        <v>23</v>
      </c>
      <c r="D24">
        <v>0</v>
      </c>
      <c r="E24">
        <v>2</v>
      </c>
      <c r="F24">
        <v>0</v>
      </c>
      <c r="G24">
        <v>0</v>
      </c>
      <c r="H24">
        <v>3</v>
      </c>
      <c r="I24">
        <v>0</v>
      </c>
      <c r="J24">
        <v>0</v>
      </c>
      <c r="K24">
        <v>1</v>
      </c>
      <c r="L24">
        <f t="shared" si="0"/>
        <v>6</v>
      </c>
    </row>
    <row r="25" spans="1:12" hidden="1">
      <c r="A25" s="4">
        <v>15</v>
      </c>
      <c r="B25" s="1" t="s">
        <v>58</v>
      </c>
      <c r="C25" t="s">
        <v>23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1</v>
      </c>
      <c r="K25">
        <v>0</v>
      </c>
      <c r="L25">
        <f t="shared" si="0"/>
        <v>2</v>
      </c>
    </row>
    <row r="26" spans="1:12" hidden="1">
      <c r="A26" s="4">
        <v>16</v>
      </c>
      <c r="B26" s="1" t="s">
        <v>129</v>
      </c>
      <c r="C26" t="s">
        <v>25</v>
      </c>
      <c r="D26">
        <v>1</v>
      </c>
      <c r="E26">
        <v>0</v>
      </c>
      <c r="F26">
        <v>0</v>
      </c>
      <c r="G26">
        <v>0</v>
      </c>
      <c r="H26">
        <v>2</v>
      </c>
      <c r="I26">
        <v>1</v>
      </c>
      <c r="J26">
        <v>1</v>
      </c>
      <c r="K26">
        <v>1</v>
      </c>
      <c r="L26">
        <f t="shared" si="0"/>
        <v>6</v>
      </c>
    </row>
    <row r="27" spans="1:12" hidden="1">
      <c r="A27" s="4">
        <v>17</v>
      </c>
      <c r="B27" s="1" t="s">
        <v>28</v>
      </c>
      <c r="C27" t="s">
        <v>60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f t="shared" si="0"/>
        <v>1</v>
      </c>
    </row>
    <row r="28" spans="1:12" hidden="1">
      <c r="A28" s="4">
        <v>18</v>
      </c>
      <c r="B28" s="1" t="s">
        <v>30</v>
      </c>
      <c r="C28" t="s">
        <v>31</v>
      </c>
      <c r="D28">
        <v>0</v>
      </c>
      <c r="E28">
        <v>3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f t="shared" si="0"/>
        <v>4</v>
      </c>
    </row>
    <row r="29" spans="1:12" hidden="1">
      <c r="A29" s="4">
        <v>19</v>
      </c>
      <c r="B29" s="1" t="s">
        <v>32</v>
      </c>
      <c r="C29" t="s">
        <v>33</v>
      </c>
      <c r="D29">
        <v>0</v>
      </c>
      <c r="E29">
        <v>0</v>
      </c>
      <c r="F29">
        <v>0</v>
      </c>
      <c r="G29">
        <v>0</v>
      </c>
      <c r="H29">
        <v>2</v>
      </c>
      <c r="I29">
        <v>3</v>
      </c>
      <c r="J29">
        <v>0</v>
      </c>
      <c r="K29">
        <v>4</v>
      </c>
      <c r="L29">
        <f t="shared" si="0"/>
        <v>9</v>
      </c>
    </row>
    <row r="30" spans="1:12" hidden="1">
      <c r="A30" s="4">
        <v>20</v>
      </c>
      <c r="B30" s="1" t="s">
        <v>34</v>
      </c>
      <c r="C30" t="s">
        <v>35</v>
      </c>
      <c r="D30">
        <v>0</v>
      </c>
      <c r="E30">
        <v>2</v>
      </c>
      <c r="F30">
        <v>0</v>
      </c>
      <c r="G30">
        <v>0</v>
      </c>
      <c r="H30">
        <v>0</v>
      </c>
      <c r="I30">
        <v>2</v>
      </c>
      <c r="J30">
        <v>0</v>
      </c>
      <c r="K30">
        <v>0</v>
      </c>
      <c r="L30">
        <f t="shared" si="0"/>
        <v>4</v>
      </c>
    </row>
    <row r="31" spans="1:12" hidden="1">
      <c r="A31" s="4">
        <v>21</v>
      </c>
      <c r="B31" s="1" t="s">
        <v>61</v>
      </c>
      <c r="C31" t="s">
        <v>36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 t="shared" si="0"/>
        <v>0</v>
      </c>
    </row>
    <row r="32" spans="1:12" hidden="1">
      <c r="A32" s="4">
        <v>22</v>
      </c>
      <c r="B32" s="1" t="s">
        <v>62</v>
      </c>
      <c r="C32" t="s">
        <v>63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f t="shared" si="0"/>
        <v>1</v>
      </c>
    </row>
    <row r="33" spans="1:13" hidden="1">
      <c r="A33" s="4">
        <v>23</v>
      </c>
      <c r="B33" s="1" t="s">
        <v>64</v>
      </c>
      <c r="C33" t="s">
        <v>65</v>
      </c>
      <c r="D33">
        <v>19</v>
      </c>
      <c r="E33">
        <v>5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f t="shared" si="0"/>
        <v>25</v>
      </c>
    </row>
    <row r="34" spans="1:13" hidden="1">
      <c r="A34" s="4">
        <v>24</v>
      </c>
      <c r="B34" s="1" t="s">
        <v>66</v>
      </c>
      <c r="C34" t="s">
        <v>67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f t="shared" si="0"/>
        <v>0</v>
      </c>
    </row>
    <row r="35" spans="1:13" hidden="1">
      <c r="A35" s="4">
        <v>25</v>
      </c>
      <c r="B35" s="3" t="s">
        <v>68</v>
      </c>
      <c r="C35" t="s">
        <v>130</v>
      </c>
      <c r="D35">
        <v>0</v>
      </c>
      <c r="E35">
        <v>0</v>
      </c>
      <c r="F35">
        <v>0</v>
      </c>
      <c r="G35">
        <v>0</v>
      </c>
      <c r="H35">
        <v>2</v>
      </c>
      <c r="I35">
        <v>1</v>
      </c>
      <c r="J35">
        <v>0</v>
      </c>
      <c r="K35">
        <v>0</v>
      </c>
      <c r="L35">
        <f t="shared" si="0"/>
        <v>3</v>
      </c>
    </row>
    <row r="36" spans="1:13" hidden="1">
      <c r="A36" s="4">
        <v>26</v>
      </c>
      <c r="B36" s="1" t="s">
        <v>70</v>
      </c>
      <c r="C36" t="s">
        <v>71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f t="shared" si="0"/>
        <v>1</v>
      </c>
    </row>
    <row r="37" spans="1:13" hidden="1">
      <c r="A37" s="4">
        <v>27</v>
      </c>
      <c r="B37" s="1" t="s">
        <v>72</v>
      </c>
      <c r="C37" t="s">
        <v>73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f t="shared" si="0"/>
        <v>3</v>
      </c>
    </row>
    <row r="38" spans="1:13" hidden="1">
      <c r="A38" s="4">
        <v>28</v>
      </c>
      <c r="B38" s="1" t="s">
        <v>74</v>
      </c>
      <c r="C38" t="s">
        <v>75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f t="shared" si="0"/>
        <v>1</v>
      </c>
    </row>
    <row r="39" spans="1:13" hidden="1">
      <c r="A39" s="4">
        <v>29</v>
      </c>
      <c r="B39" s="1" t="s">
        <v>76</v>
      </c>
      <c r="C39" t="s">
        <v>77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f t="shared" si="0"/>
        <v>1</v>
      </c>
    </row>
    <row r="40" spans="1:13" hidden="1">
      <c r="A40" s="4">
        <v>30</v>
      </c>
      <c r="B40" s="1" t="s">
        <v>78</v>
      </c>
      <c r="C40" t="s">
        <v>79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f t="shared" si="0"/>
        <v>0</v>
      </c>
    </row>
    <row r="41" spans="1:13" hidden="1">
      <c r="A41" s="4">
        <v>31</v>
      </c>
      <c r="B41" s="1" t="s">
        <v>80</v>
      </c>
      <c r="C41" t="s">
        <v>81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f t="shared" si="0"/>
        <v>0</v>
      </c>
    </row>
    <row r="42" spans="1:13" hidden="1">
      <c r="A42" s="4">
        <v>32</v>
      </c>
      <c r="B42" s="1" t="s">
        <v>82</v>
      </c>
      <c r="C42" t="s">
        <v>83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f t="shared" si="0"/>
        <v>0</v>
      </c>
    </row>
    <row r="43" spans="1:13" hidden="1">
      <c r="A43" s="4">
        <v>33</v>
      </c>
      <c r="B43" s="1" t="s">
        <v>84</v>
      </c>
      <c r="C43" t="s">
        <v>81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1</v>
      </c>
      <c r="K43">
        <v>0</v>
      </c>
      <c r="L43">
        <f t="shared" si="0"/>
        <v>2</v>
      </c>
    </row>
    <row r="44" spans="1:13" hidden="1">
      <c r="A44" s="4">
        <v>34</v>
      </c>
      <c r="B44" s="1" t="s">
        <v>86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0</v>
      </c>
      <c r="K44">
        <v>0</v>
      </c>
      <c r="L44">
        <f t="shared" si="0"/>
        <v>2</v>
      </c>
    </row>
    <row r="45" spans="1:13" hidden="1">
      <c r="B45" s="1"/>
      <c r="D45">
        <f>SUM(D11:D44)</f>
        <v>162</v>
      </c>
      <c r="E45">
        <f t="shared" ref="E45:L45" si="1">SUM(E11:E44)</f>
        <v>94</v>
      </c>
      <c r="F45">
        <f t="shared" si="1"/>
        <v>13</v>
      </c>
      <c r="G45">
        <f t="shared" si="1"/>
        <v>27</v>
      </c>
      <c r="H45">
        <f t="shared" si="1"/>
        <v>21</v>
      </c>
      <c r="I45">
        <f t="shared" si="1"/>
        <v>22</v>
      </c>
      <c r="J45">
        <f t="shared" si="1"/>
        <v>10</v>
      </c>
      <c r="K45">
        <f t="shared" si="1"/>
        <v>20</v>
      </c>
      <c r="L45">
        <f t="shared" si="1"/>
        <v>369</v>
      </c>
      <c r="M45" t="s">
        <v>87</v>
      </c>
    </row>
    <row r="46" spans="1:13" hidden="1">
      <c r="B46" s="1" t="s">
        <v>156</v>
      </c>
      <c r="D46">
        <v>1985.7000000000003</v>
      </c>
      <c r="E46">
        <v>2174.1999999999994</v>
      </c>
      <c r="F46" s="4">
        <v>75.899999999999977</v>
      </c>
      <c r="G46" s="4">
        <v>156.19999999999999</v>
      </c>
      <c r="H46">
        <v>767.79999999999984</v>
      </c>
      <c r="I46">
        <v>1165.3999999999999</v>
      </c>
      <c r="J46">
        <v>630.59999999999991</v>
      </c>
      <c r="K46">
        <v>1013.1999999999999</v>
      </c>
      <c r="M46">
        <f>SUM(D46:K46)</f>
        <v>7968.9999999999991</v>
      </c>
    </row>
    <row r="48" spans="1:13">
      <c r="B48" s="1" t="s">
        <v>89</v>
      </c>
      <c r="H48" s="1" t="s">
        <v>157</v>
      </c>
    </row>
    <row r="49" spans="1:12">
      <c r="B49" s="1" t="s">
        <v>5</v>
      </c>
      <c r="C49" t="s">
        <v>93</v>
      </c>
      <c r="D49" t="s">
        <v>94</v>
      </c>
      <c r="E49" t="s">
        <v>96</v>
      </c>
      <c r="H49" s="1" t="s">
        <v>5</v>
      </c>
      <c r="I49" t="s">
        <v>93</v>
      </c>
      <c r="J49" t="s">
        <v>94</v>
      </c>
      <c r="K49" t="s">
        <v>96</v>
      </c>
    </row>
    <row r="50" spans="1:12" ht="15.95">
      <c r="A50">
        <v>1</v>
      </c>
      <c r="B50" s="1" t="s">
        <v>158</v>
      </c>
      <c r="C50">
        <v>9.6</v>
      </c>
      <c r="D50">
        <v>7.6</v>
      </c>
      <c r="E50">
        <v>7.1</v>
      </c>
      <c r="G50">
        <v>1</v>
      </c>
      <c r="H50" s="1" t="s">
        <v>159</v>
      </c>
      <c r="I50">
        <v>18.5</v>
      </c>
      <c r="J50">
        <v>15.2</v>
      </c>
      <c r="K50">
        <v>94.1</v>
      </c>
    </row>
    <row r="51" spans="1:12" ht="15.95">
      <c r="A51">
        <v>2</v>
      </c>
      <c r="B51" s="1" t="s">
        <v>158</v>
      </c>
      <c r="C51">
        <v>9.5</v>
      </c>
      <c r="D51">
        <v>7.4</v>
      </c>
      <c r="E51">
        <v>7.2</v>
      </c>
      <c r="G51">
        <v>2</v>
      </c>
      <c r="H51" s="1" t="s">
        <v>159</v>
      </c>
      <c r="I51">
        <v>29.5</v>
      </c>
      <c r="J51">
        <v>24.2</v>
      </c>
      <c r="K51">
        <v>439.3</v>
      </c>
    </row>
    <row r="52" spans="1:12" ht="15.95">
      <c r="A52">
        <v>3</v>
      </c>
      <c r="B52" s="1" t="s">
        <v>158</v>
      </c>
      <c r="C52">
        <v>8</v>
      </c>
      <c r="D52">
        <v>6.5</v>
      </c>
      <c r="E52">
        <v>4.2</v>
      </c>
      <c r="G52">
        <v>3</v>
      </c>
      <c r="H52" s="1" t="s">
        <v>159</v>
      </c>
      <c r="I52">
        <v>28</v>
      </c>
      <c r="J52">
        <v>22.7</v>
      </c>
      <c r="K52">
        <v>317.8</v>
      </c>
    </row>
    <row r="53" spans="1:12" ht="15.95">
      <c r="A53">
        <v>4</v>
      </c>
      <c r="B53" s="1" t="s">
        <v>158</v>
      </c>
      <c r="C53">
        <v>8.8000000000000007</v>
      </c>
      <c r="D53">
        <v>6.9</v>
      </c>
      <c r="E53">
        <v>5.8</v>
      </c>
      <c r="G53">
        <v>4</v>
      </c>
      <c r="H53" s="1" t="s">
        <v>159</v>
      </c>
      <c r="I53">
        <v>20.100000000000001</v>
      </c>
      <c r="J53">
        <v>16.2</v>
      </c>
      <c r="K53">
        <v>108.9</v>
      </c>
    </row>
    <row r="54" spans="1:12" ht="15.95">
      <c r="A54">
        <v>5</v>
      </c>
      <c r="B54" s="1" t="s">
        <v>158</v>
      </c>
      <c r="C54">
        <v>9</v>
      </c>
      <c r="D54">
        <v>7.2</v>
      </c>
      <c r="E54">
        <v>6</v>
      </c>
      <c r="G54">
        <v>5</v>
      </c>
      <c r="H54" s="1" t="s">
        <v>14</v>
      </c>
      <c r="I54">
        <v>13.5</v>
      </c>
      <c r="J54">
        <v>10.9</v>
      </c>
      <c r="K54">
        <v>31.8</v>
      </c>
    </row>
    <row r="55" spans="1:12">
      <c r="A55">
        <v>6</v>
      </c>
      <c r="B55" s="1" t="s">
        <v>12</v>
      </c>
      <c r="C55">
        <v>8.5</v>
      </c>
      <c r="D55">
        <v>6.8</v>
      </c>
      <c r="E55">
        <v>5.9</v>
      </c>
      <c r="G55">
        <v>6</v>
      </c>
      <c r="H55" s="1" t="s">
        <v>14</v>
      </c>
      <c r="I55">
        <v>14.2</v>
      </c>
      <c r="J55">
        <v>11.2</v>
      </c>
      <c r="K55">
        <v>36.1</v>
      </c>
    </row>
    <row r="56" spans="1:12">
      <c r="A56">
        <v>7</v>
      </c>
      <c r="B56" s="1" t="s">
        <v>12</v>
      </c>
      <c r="C56">
        <v>8.3000000000000007</v>
      </c>
      <c r="D56">
        <v>6.6</v>
      </c>
      <c r="E56">
        <v>5.3</v>
      </c>
      <c r="G56">
        <v>7</v>
      </c>
      <c r="H56" s="1" t="s">
        <v>14</v>
      </c>
      <c r="I56">
        <v>11.3</v>
      </c>
      <c r="J56">
        <v>9.1</v>
      </c>
      <c r="K56">
        <v>20.6</v>
      </c>
    </row>
    <row r="57" spans="1:12">
      <c r="A57">
        <v>8</v>
      </c>
      <c r="B57" s="1" t="s">
        <v>12</v>
      </c>
      <c r="C57">
        <v>9</v>
      </c>
      <c r="D57">
        <v>7.1</v>
      </c>
      <c r="E57">
        <v>6.3</v>
      </c>
      <c r="G57">
        <v>8</v>
      </c>
      <c r="H57" s="1" t="s">
        <v>14</v>
      </c>
      <c r="I57">
        <v>17.399999999999999</v>
      </c>
      <c r="J57">
        <v>14.1</v>
      </c>
      <c r="K57">
        <v>68.3</v>
      </c>
    </row>
    <row r="58" spans="1:12">
      <c r="A58">
        <v>9</v>
      </c>
      <c r="B58" s="1" t="s">
        <v>12</v>
      </c>
      <c r="C58">
        <v>9.3000000000000007</v>
      </c>
      <c r="D58">
        <v>7.5</v>
      </c>
      <c r="E58">
        <v>7.2</v>
      </c>
      <c r="G58">
        <v>9</v>
      </c>
      <c r="H58" s="1" t="s">
        <v>14</v>
      </c>
      <c r="I58">
        <v>23.2</v>
      </c>
      <c r="J58">
        <v>18.7</v>
      </c>
      <c r="K58">
        <v>200.8</v>
      </c>
    </row>
    <row r="59" spans="1:12">
      <c r="A59">
        <v>10</v>
      </c>
      <c r="B59" s="1" t="s">
        <v>12</v>
      </c>
      <c r="C59">
        <v>8.1999999999999993</v>
      </c>
      <c r="D59">
        <v>6.7</v>
      </c>
      <c r="E59">
        <v>4.5</v>
      </c>
      <c r="G59">
        <v>10</v>
      </c>
      <c r="H59" s="1" t="s">
        <v>14</v>
      </c>
      <c r="I59">
        <v>14.5</v>
      </c>
      <c r="J59">
        <v>11.7</v>
      </c>
      <c r="K59">
        <v>40.799999999999997</v>
      </c>
    </row>
    <row r="60" spans="1:12">
      <c r="A60">
        <v>11</v>
      </c>
      <c r="B60" s="1" t="s">
        <v>12</v>
      </c>
      <c r="C60">
        <v>9.5</v>
      </c>
      <c r="D60">
        <v>7.7</v>
      </c>
      <c r="E60">
        <v>6.7</v>
      </c>
      <c r="G60">
        <v>11</v>
      </c>
      <c r="H60" s="1" t="s">
        <v>14</v>
      </c>
      <c r="I60">
        <v>10.1</v>
      </c>
      <c r="J60">
        <v>8.1</v>
      </c>
      <c r="K60">
        <v>14.4</v>
      </c>
    </row>
    <row r="61" spans="1:12">
      <c r="A61">
        <v>12</v>
      </c>
      <c r="B61" s="1" t="s">
        <v>12</v>
      </c>
      <c r="C61">
        <v>10.1</v>
      </c>
      <c r="D61">
        <v>8.1999999999999993</v>
      </c>
      <c r="E61">
        <v>8.5</v>
      </c>
      <c r="G61">
        <v>12</v>
      </c>
      <c r="H61" s="1" t="s">
        <v>14</v>
      </c>
      <c r="I61">
        <v>8.8000000000000007</v>
      </c>
      <c r="J61">
        <v>7</v>
      </c>
      <c r="K61">
        <v>8.9</v>
      </c>
    </row>
    <row r="62" spans="1:12">
      <c r="A62">
        <v>13</v>
      </c>
      <c r="B62" s="1" t="s">
        <v>12</v>
      </c>
      <c r="C62">
        <v>9.5</v>
      </c>
      <c r="D62">
        <v>7.8</v>
      </c>
      <c r="E62">
        <v>7.4</v>
      </c>
      <c r="G62">
        <v>1</v>
      </c>
      <c r="H62" s="1" t="s">
        <v>53</v>
      </c>
      <c r="I62">
        <v>13.6</v>
      </c>
      <c r="J62">
        <v>10.9</v>
      </c>
      <c r="K62">
        <v>27.6</v>
      </c>
    </row>
    <row r="63" spans="1:12">
      <c r="A63">
        <v>14</v>
      </c>
      <c r="B63" s="1" t="s">
        <v>12</v>
      </c>
      <c r="C63">
        <v>9.5</v>
      </c>
      <c r="D63">
        <v>7.7</v>
      </c>
      <c r="E63">
        <v>7.2</v>
      </c>
      <c r="G63">
        <v>2</v>
      </c>
      <c r="H63" s="1" t="s">
        <v>53</v>
      </c>
      <c r="I63">
        <v>6.1</v>
      </c>
      <c r="J63">
        <v>8</v>
      </c>
      <c r="K63">
        <v>7.7</v>
      </c>
      <c r="L63">
        <f>SUM(K62:K63)</f>
        <v>35.300000000000004</v>
      </c>
    </row>
    <row r="64" spans="1:12">
      <c r="A64">
        <v>15</v>
      </c>
      <c r="B64" s="1" t="s">
        <v>12</v>
      </c>
      <c r="C64">
        <v>8.6</v>
      </c>
      <c r="D64">
        <v>6.9</v>
      </c>
      <c r="E64">
        <v>5.3</v>
      </c>
      <c r="G64">
        <v>1</v>
      </c>
      <c r="H64" s="1" t="s">
        <v>10</v>
      </c>
      <c r="I64">
        <v>29.9</v>
      </c>
      <c r="J64">
        <v>23.2</v>
      </c>
      <c r="K64">
        <v>20.5</v>
      </c>
      <c r="L64">
        <v>231.8</v>
      </c>
    </row>
    <row r="65" spans="1:12">
      <c r="A65">
        <v>16</v>
      </c>
      <c r="B65" s="1" t="s">
        <v>12</v>
      </c>
      <c r="C65">
        <v>9.1</v>
      </c>
      <c r="D65">
        <v>7.3</v>
      </c>
      <c r="E65">
        <v>6.6</v>
      </c>
      <c r="G65">
        <v>2</v>
      </c>
      <c r="H65" s="1" t="s">
        <v>10</v>
      </c>
      <c r="I65">
        <v>11.8</v>
      </c>
      <c r="J65">
        <v>9.1</v>
      </c>
      <c r="K65">
        <v>12.2</v>
      </c>
      <c r="L65">
        <f>SUM(L63:L64)</f>
        <v>267.10000000000002</v>
      </c>
    </row>
    <row r="66" spans="1:12">
      <c r="A66">
        <v>17</v>
      </c>
      <c r="B66" s="1" t="s">
        <v>12</v>
      </c>
      <c r="C66">
        <v>8.1</v>
      </c>
      <c r="D66">
        <v>6.5</v>
      </c>
      <c r="E66">
        <v>4.7</v>
      </c>
      <c r="G66">
        <v>3</v>
      </c>
      <c r="H66" s="1" t="s">
        <v>10</v>
      </c>
      <c r="I66">
        <v>9.1</v>
      </c>
      <c r="J66">
        <v>6.9</v>
      </c>
      <c r="K66">
        <v>5.3</v>
      </c>
    </row>
    <row r="67" spans="1:12">
      <c r="A67">
        <v>18</v>
      </c>
      <c r="B67" s="1" t="s">
        <v>12</v>
      </c>
      <c r="C67">
        <v>9.1</v>
      </c>
      <c r="D67">
        <v>7.4</v>
      </c>
      <c r="E67">
        <v>5.9</v>
      </c>
      <c r="G67">
        <v>4</v>
      </c>
      <c r="H67" s="1" t="s">
        <v>10</v>
      </c>
      <c r="I67">
        <v>9.8000000000000007</v>
      </c>
      <c r="J67">
        <v>7.2</v>
      </c>
      <c r="K67">
        <v>6.4</v>
      </c>
    </row>
    <row r="68" spans="1:12">
      <c r="A68">
        <v>19</v>
      </c>
      <c r="B68" s="1" t="s">
        <v>12</v>
      </c>
      <c r="C68">
        <v>10.3</v>
      </c>
      <c r="D68">
        <v>8.1</v>
      </c>
      <c r="E68">
        <v>9.1999999999999993</v>
      </c>
      <c r="G68">
        <v>5</v>
      </c>
      <c r="H68" s="1" t="s">
        <v>10</v>
      </c>
      <c r="I68">
        <v>10.4</v>
      </c>
      <c r="J68">
        <v>7.7</v>
      </c>
      <c r="K68">
        <v>7.2</v>
      </c>
    </row>
    <row r="69" spans="1:12">
      <c r="A69">
        <v>20</v>
      </c>
      <c r="B69" s="1" t="s">
        <v>12</v>
      </c>
      <c r="C69">
        <v>8.1999999999999993</v>
      </c>
      <c r="D69">
        <v>6.6</v>
      </c>
      <c r="E69">
        <v>4.9000000000000004</v>
      </c>
      <c r="G69">
        <v>1</v>
      </c>
      <c r="H69" s="1" t="s">
        <v>8</v>
      </c>
      <c r="I69">
        <v>17.399999999999999</v>
      </c>
      <c r="J69">
        <v>13.6</v>
      </c>
      <c r="K69">
        <v>49.7</v>
      </c>
    </row>
    <row r="70" spans="1:12">
      <c r="A70">
        <v>21</v>
      </c>
      <c r="B70" s="1" t="s">
        <v>12</v>
      </c>
      <c r="C70">
        <v>9.4</v>
      </c>
      <c r="D70">
        <v>7.5</v>
      </c>
      <c r="E70">
        <v>6.8</v>
      </c>
      <c r="G70">
        <v>2</v>
      </c>
      <c r="H70" s="1" t="s">
        <v>8</v>
      </c>
      <c r="I70">
        <v>15.3</v>
      </c>
      <c r="J70">
        <v>12.5</v>
      </c>
      <c r="K70">
        <v>38.6</v>
      </c>
    </row>
    <row r="71" spans="1:12">
      <c r="A71">
        <v>22</v>
      </c>
      <c r="B71" s="1" t="s">
        <v>12</v>
      </c>
      <c r="C71">
        <v>9.6</v>
      </c>
      <c r="D71">
        <v>7.6</v>
      </c>
      <c r="E71">
        <v>7.1</v>
      </c>
      <c r="G71">
        <v>3</v>
      </c>
      <c r="H71" s="1" t="s">
        <v>8</v>
      </c>
      <c r="I71">
        <v>16.5</v>
      </c>
      <c r="J71">
        <v>13</v>
      </c>
      <c r="K71">
        <v>37.200000000000003</v>
      </c>
    </row>
    <row r="72" spans="1:12">
      <c r="A72">
        <v>23</v>
      </c>
      <c r="B72" s="1" t="s">
        <v>12</v>
      </c>
      <c r="C72">
        <v>9</v>
      </c>
      <c r="D72">
        <v>7.1</v>
      </c>
      <c r="E72">
        <v>6.1</v>
      </c>
      <c r="G72">
        <v>4</v>
      </c>
      <c r="H72" s="1" t="s">
        <v>8</v>
      </c>
      <c r="I72">
        <v>15</v>
      </c>
      <c r="J72">
        <v>11.6</v>
      </c>
      <c r="K72">
        <v>28.9</v>
      </c>
    </row>
    <row r="73" spans="1:12">
      <c r="A73">
        <v>24</v>
      </c>
      <c r="B73" s="1" t="s">
        <v>12</v>
      </c>
      <c r="C73">
        <v>9.5</v>
      </c>
      <c r="D73">
        <v>7.5</v>
      </c>
      <c r="E73">
        <v>6.9</v>
      </c>
      <c r="G73">
        <v>5</v>
      </c>
      <c r="H73" s="1" t="s">
        <v>8</v>
      </c>
      <c r="I73">
        <v>14.4</v>
      </c>
      <c r="J73">
        <v>11.3</v>
      </c>
      <c r="K73">
        <v>27.2</v>
      </c>
    </row>
    <row r="74" spans="1:12">
      <c r="A74">
        <v>25</v>
      </c>
      <c r="B74" s="1" t="s">
        <v>12</v>
      </c>
      <c r="C74">
        <v>9</v>
      </c>
      <c r="D74">
        <v>7.4</v>
      </c>
      <c r="E74">
        <v>6.1</v>
      </c>
      <c r="G74">
        <v>6</v>
      </c>
      <c r="H74" s="1" t="s">
        <v>8</v>
      </c>
      <c r="I74">
        <v>15.7</v>
      </c>
      <c r="J74">
        <v>12.1</v>
      </c>
      <c r="K74">
        <v>36.9</v>
      </c>
    </row>
    <row r="75" spans="1:12">
      <c r="A75">
        <v>26</v>
      </c>
      <c r="B75" s="1" t="s">
        <v>12</v>
      </c>
      <c r="C75">
        <v>10.1</v>
      </c>
      <c r="D75">
        <v>8.1</v>
      </c>
      <c r="E75">
        <v>9</v>
      </c>
      <c r="G75">
        <v>7</v>
      </c>
      <c r="H75" s="1" t="s">
        <v>8</v>
      </c>
      <c r="I75">
        <v>15.1</v>
      </c>
      <c r="J75">
        <v>11.8</v>
      </c>
      <c r="K75">
        <v>31.3</v>
      </c>
    </row>
    <row r="76" spans="1:12">
      <c r="A76">
        <v>27</v>
      </c>
      <c r="B76" s="1" t="s">
        <v>12</v>
      </c>
      <c r="C76">
        <v>8.5</v>
      </c>
      <c r="D76">
        <v>6.2</v>
      </c>
      <c r="E76">
        <v>5.5</v>
      </c>
      <c r="G76">
        <v>8</v>
      </c>
      <c r="H76" s="1" t="s">
        <v>8</v>
      </c>
      <c r="I76">
        <v>9.9</v>
      </c>
      <c r="J76">
        <v>7.4</v>
      </c>
      <c r="K76">
        <v>7.1</v>
      </c>
    </row>
    <row r="77" spans="1:12">
      <c r="A77">
        <v>28</v>
      </c>
      <c r="B77" s="1" t="s">
        <v>12</v>
      </c>
      <c r="C77">
        <v>8.1</v>
      </c>
      <c r="D77">
        <v>6.5</v>
      </c>
      <c r="E77">
        <v>4.5999999999999996</v>
      </c>
      <c r="G77">
        <v>9</v>
      </c>
      <c r="H77" s="1" t="s">
        <v>8</v>
      </c>
      <c r="I77">
        <v>12.7</v>
      </c>
      <c r="J77">
        <v>9.6999999999999993</v>
      </c>
      <c r="K77">
        <v>15.7</v>
      </c>
    </row>
    <row r="78" spans="1:12">
      <c r="A78">
        <v>29</v>
      </c>
      <c r="B78" s="1" t="s">
        <v>12</v>
      </c>
      <c r="C78">
        <v>8.6</v>
      </c>
      <c r="D78">
        <v>6.9</v>
      </c>
      <c r="E78">
        <v>4.5999999999999996</v>
      </c>
      <c r="G78">
        <v>10</v>
      </c>
      <c r="H78" s="1" t="s">
        <v>8</v>
      </c>
      <c r="I78">
        <v>7.9</v>
      </c>
      <c r="J78">
        <v>5.7</v>
      </c>
      <c r="K78">
        <v>3.1</v>
      </c>
    </row>
    <row r="79" spans="1:12">
      <c r="A79">
        <v>30</v>
      </c>
      <c r="B79" s="1" t="s">
        <v>12</v>
      </c>
      <c r="C79">
        <v>10.4</v>
      </c>
      <c r="D79">
        <v>8.4</v>
      </c>
      <c r="E79">
        <v>9.1999999999999993</v>
      </c>
      <c r="G79">
        <v>11</v>
      </c>
      <c r="H79" s="1" t="s">
        <v>8</v>
      </c>
      <c r="I79">
        <v>9</v>
      </c>
      <c r="J79">
        <v>7.1</v>
      </c>
      <c r="K79">
        <v>4.7</v>
      </c>
    </row>
    <row r="80" spans="1:12">
      <c r="A80">
        <v>31</v>
      </c>
      <c r="B80" s="1" t="s">
        <v>12</v>
      </c>
      <c r="C80">
        <v>8.3000000000000007</v>
      </c>
      <c r="D80">
        <v>6.8</v>
      </c>
      <c r="E80">
        <v>4.7</v>
      </c>
      <c r="G80">
        <v>12</v>
      </c>
      <c r="H80" s="1" t="s">
        <v>8</v>
      </c>
      <c r="I80">
        <v>9.5</v>
      </c>
      <c r="J80">
        <v>7.3</v>
      </c>
      <c r="K80">
        <v>6.9</v>
      </c>
    </row>
    <row r="81" spans="1:11">
      <c r="A81">
        <v>32</v>
      </c>
      <c r="B81" s="1" t="s">
        <v>12</v>
      </c>
      <c r="C81">
        <v>9.6</v>
      </c>
      <c r="D81">
        <v>7.6</v>
      </c>
      <c r="E81">
        <v>7</v>
      </c>
      <c r="G81">
        <v>13</v>
      </c>
      <c r="H81" s="1" t="s">
        <v>8</v>
      </c>
      <c r="I81">
        <v>8.3000000000000007</v>
      </c>
      <c r="J81">
        <v>6.5</v>
      </c>
      <c r="K81">
        <v>4.7</v>
      </c>
    </row>
    <row r="82" spans="1:11">
      <c r="A82">
        <v>33</v>
      </c>
      <c r="B82" s="1" t="s">
        <v>12</v>
      </c>
      <c r="C82">
        <v>8</v>
      </c>
      <c r="D82">
        <v>6.5</v>
      </c>
      <c r="E82">
        <v>4.2</v>
      </c>
      <c r="G82">
        <v>14</v>
      </c>
      <c r="H82" s="1" t="s">
        <v>8</v>
      </c>
      <c r="I82">
        <v>9.1</v>
      </c>
      <c r="J82">
        <v>6.9</v>
      </c>
      <c r="K82">
        <v>6.4</v>
      </c>
    </row>
    <row r="83" spans="1:11">
      <c r="A83">
        <v>34</v>
      </c>
      <c r="B83" s="1" t="s">
        <v>12</v>
      </c>
      <c r="C83">
        <v>8.6</v>
      </c>
      <c r="D83">
        <v>7.1</v>
      </c>
      <c r="E83">
        <v>5.8</v>
      </c>
      <c r="G83">
        <v>15</v>
      </c>
      <c r="H83" s="1" t="s">
        <v>8</v>
      </c>
      <c r="I83">
        <v>10.199999999999999</v>
      </c>
      <c r="J83">
        <v>7.7</v>
      </c>
      <c r="K83">
        <v>7.7</v>
      </c>
    </row>
    <row r="84" spans="1:11">
      <c r="A84">
        <v>35</v>
      </c>
      <c r="B84" s="1" t="s">
        <v>12</v>
      </c>
      <c r="C84">
        <v>9.1999999999999993</v>
      </c>
      <c r="D84">
        <v>7.6</v>
      </c>
      <c r="E84">
        <v>6.6</v>
      </c>
      <c r="G84">
        <v>16</v>
      </c>
      <c r="H84" s="1" t="s">
        <v>8</v>
      </c>
      <c r="I84">
        <v>9.5</v>
      </c>
      <c r="J84">
        <v>7.2</v>
      </c>
      <c r="K84">
        <v>6.7</v>
      </c>
    </row>
    <row r="85" spans="1:11">
      <c r="A85">
        <v>36</v>
      </c>
      <c r="B85" s="1" t="s">
        <v>12</v>
      </c>
      <c r="C85">
        <v>8.3000000000000007</v>
      </c>
      <c r="D85">
        <v>6.9</v>
      </c>
      <c r="E85">
        <v>5.2</v>
      </c>
      <c r="G85">
        <v>17</v>
      </c>
      <c r="H85" s="1" t="s">
        <v>8</v>
      </c>
      <c r="I85">
        <v>8.6</v>
      </c>
      <c r="J85">
        <v>6.7</v>
      </c>
      <c r="K85">
        <v>4.9000000000000004</v>
      </c>
    </row>
    <row r="86" spans="1:11">
      <c r="A86">
        <v>37</v>
      </c>
      <c r="B86" s="1" t="s">
        <v>12</v>
      </c>
      <c r="C86">
        <v>10.4</v>
      </c>
      <c r="D86">
        <v>8.5</v>
      </c>
      <c r="E86">
        <v>8.8000000000000007</v>
      </c>
      <c r="G86">
        <v>18</v>
      </c>
      <c r="H86" s="1" t="s">
        <v>8</v>
      </c>
      <c r="I86">
        <v>8.5</v>
      </c>
      <c r="J86">
        <v>6.6</v>
      </c>
      <c r="K86">
        <v>4.5</v>
      </c>
    </row>
    <row r="87" spans="1:11">
      <c r="A87">
        <v>38</v>
      </c>
      <c r="B87" s="1" t="s">
        <v>12</v>
      </c>
      <c r="C87">
        <v>9.1</v>
      </c>
      <c r="D87">
        <v>7.4</v>
      </c>
      <c r="E87">
        <v>6.4</v>
      </c>
      <c r="G87">
        <v>19</v>
      </c>
      <c r="H87" s="1" t="s">
        <v>8</v>
      </c>
      <c r="I87">
        <v>10.199999999999999</v>
      </c>
      <c r="J87">
        <v>7.7</v>
      </c>
      <c r="K87">
        <v>7.8</v>
      </c>
    </row>
    <row r="88" spans="1:11">
      <c r="A88">
        <v>39</v>
      </c>
      <c r="B88" s="1" t="s">
        <v>12</v>
      </c>
      <c r="C88">
        <v>8.4</v>
      </c>
      <c r="D88">
        <v>6.9</v>
      </c>
      <c r="E88">
        <v>5.7</v>
      </c>
      <c r="G88">
        <v>20</v>
      </c>
      <c r="H88" s="1" t="s">
        <v>8</v>
      </c>
      <c r="I88">
        <v>10.1</v>
      </c>
      <c r="J88">
        <v>7.7</v>
      </c>
      <c r="K88">
        <v>8.3000000000000007</v>
      </c>
    </row>
    <row r="89" spans="1:11">
      <c r="A89">
        <v>40</v>
      </c>
      <c r="B89" s="1" t="s">
        <v>12</v>
      </c>
      <c r="C89">
        <v>8.6</v>
      </c>
      <c r="D89">
        <v>7.2</v>
      </c>
      <c r="E89">
        <v>5.4</v>
      </c>
      <c r="G89">
        <v>21</v>
      </c>
      <c r="H89" s="1" t="s">
        <v>8</v>
      </c>
      <c r="I89">
        <v>11</v>
      </c>
      <c r="J89">
        <v>8.1999999999999993</v>
      </c>
      <c r="K89">
        <v>10.3</v>
      </c>
    </row>
    <row r="90" spans="1:11">
      <c r="A90">
        <v>41</v>
      </c>
      <c r="B90" s="1" t="s">
        <v>12</v>
      </c>
      <c r="C90">
        <v>8.4</v>
      </c>
      <c r="D90">
        <v>6.9</v>
      </c>
      <c r="E90">
        <v>4.9000000000000004</v>
      </c>
      <c r="G90">
        <v>22</v>
      </c>
      <c r="H90" s="1" t="s">
        <v>8</v>
      </c>
      <c r="I90">
        <v>8.9</v>
      </c>
      <c r="J90">
        <v>6.8</v>
      </c>
      <c r="K90">
        <v>6</v>
      </c>
    </row>
    <row r="91" spans="1:11">
      <c r="A91">
        <v>42</v>
      </c>
      <c r="B91" s="1" t="s">
        <v>12</v>
      </c>
      <c r="C91">
        <v>9.6999999999999993</v>
      </c>
      <c r="D91">
        <v>7.9</v>
      </c>
      <c r="E91">
        <v>8.1</v>
      </c>
      <c r="G91">
        <v>23</v>
      </c>
      <c r="H91" s="1" t="s">
        <v>8</v>
      </c>
      <c r="I91">
        <v>9.3000000000000007</v>
      </c>
      <c r="J91">
        <v>6.9</v>
      </c>
      <c r="K91">
        <v>6.2</v>
      </c>
    </row>
    <row r="92" spans="1:11">
      <c r="A92">
        <v>43</v>
      </c>
      <c r="B92" s="1" t="s">
        <v>12</v>
      </c>
      <c r="C92">
        <v>9.4</v>
      </c>
      <c r="D92">
        <v>7.4</v>
      </c>
      <c r="E92">
        <v>7.1</v>
      </c>
      <c r="G92">
        <v>24</v>
      </c>
      <c r="H92" s="1" t="s">
        <v>8</v>
      </c>
      <c r="I92">
        <v>6.9</v>
      </c>
      <c r="J92">
        <v>5.2</v>
      </c>
      <c r="K92">
        <v>2.7</v>
      </c>
    </row>
    <row r="93" spans="1:11">
      <c r="A93">
        <v>44</v>
      </c>
      <c r="B93" s="1" t="s">
        <v>12</v>
      </c>
      <c r="C93">
        <v>9.3000000000000007</v>
      </c>
      <c r="D93">
        <v>7.7</v>
      </c>
      <c r="E93">
        <v>6.6</v>
      </c>
      <c r="G93">
        <v>25</v>
      </c>
      <c r="H93" s="1" t="s">
        <v>8</v>
      </c>
      <c r="I93">
        <v>7</v>
      </c>
      <c r="J93">
        <v>5.2</v>
      </c>
      <c r="K93">
        <v>2.7</v>
      </c>
    </row>
    <row r="94" spans="1:11">
      <c r="A94">
        <v>45</v>
      </c>
      <c r="B94" s="1" t="s">
        <v>12</v>
      </c>
      <c r="C94">
        <v>9.3000000000000007</v>
      </c>
      <c r="D94">
        <v>7.6</v>
      </c>
      <c r="E94">
        <v>7.4</v>
      </c>
      <c r="G94">
        <v>26</v>
      </c>
      <c r="H94" s="1" t="s">
        <v>8</v>
      </c>
      <c r="I94">
        <v>8.3000000000000007</v>
      </c>
      <c r="J94">
        <v>6.2</v>
      </c>
      <c r="K94">
        <v>4.2</v>
      </c>
    </row>
    <row r="95" spans="1:11">
      <c r="A95">
        <v>46</v>
      </c>
      <c r="B95" s="1" t="s">
        <v>12</v>
      </c>
      <c r="C95">
        <v>10</v>
      </c>
      <c r="D95">
        <v>8</v>
      </c>
      <c r="E95">
        <v>8.6999999999999993</v>
      </c>
      <c r="G95">
        <v>27</v>
      </c>
      <c r="H95" s="1" t="s">
        <v>8</v>
      </c>
      <c r="I95" t="s">
        <v>98</v>
      </c>
      <c r="J95" t="s">
        <v>98</v>
      </c>
      <c r="K95" t="s">
        <v>98</v>
      </c>
    </row>
    <row r="96" spans="1:11">
      <c r="A96">
        <v>47</v>
      </c>
      <c r="B96" s="1" t="s">
        <v>12</v>
      </c>
      <c r="C96">
        <v>9.5</v>
      </c>
      <c r="D96">
        <v>7.8</v>
      </c>
      <c r="E96">
        <v>7.1</v>
      </c>
      <c r="G96">
        <v>28</v>
      </c>
      <c r="H96" s="1" t="s">
        <v>8</v>
      </c>
      <c r="I96">
        <v>9.1</v>
      </c>
      <c r="J96">
        <v>6.9</v>
      </c>
      <c r="K96">
        <v>5.7</v>
      </c>
    </row>
    <row r="97" spans="1:11">
      <c r="A97">
        <v>48</v>
      </c>
      <c r="B97" s="1" t="s">
        <v>12</v>
      </c>
      <c r="C97">
        <v>9.4</v>
      </c>
      <c r="D97">
        <v>7.5</v>
      </c>
      <c r="E97">
        <v>6.2</v>
      </c>
      <c r="G97">
        <v>1</v>
      </c>
      <c r="H97" s="1" t="s">
        <v>12</v>
      </c>
      <c r="I97">
        <v>9.5</v>
      </c>
      <c r="J97">
        <v>7.5</v>
      </c>
      <c r="K97">
        <v>5.7</v>
      </c>
    </row>
    <row r="98" spans="1:11">
      <c r="A98">
        <v>49</v>
      </c>
      <c r="B98" s="1" t="s">
        <v>12</v>
      </c>
      <c r="C98">
        <v>8.3000000000000007</v>
      </c>
      <c r="D98">
        <v>6.6</v>
      </c>
      <c r="E98">
        <v>4.5999999999999996</v>
      </c>
      <c r="G98">
        <v>2</v>
      </c>
      <c r="H98" s="1" t="s">
        <v>12</v>
      </c>
      <c r="I98">
        <v>9.1999999999999993</v>
      </c>
      <c r="J98">
        <v>7.4</v>
      </c>
      <c r="K98">
        <v>6.3</v>
      </c>
    </row>
    <row r="99" spans="1:11">
      <c r="A99">
        <v>50</v>
      </c>
      <c r="B99" s="1" t="s">
        <v>12</v>
      </c>
      <c r="C99">
        <v>9</v>
      </c>
      <c r="D99">
        <v>7.4</v>
      </c>
      <c r="E99">
        <v>5.5</v>
      </c>
      <c r="G99">
        <v>3</v>
      </c>
      <c r="H99" s="1" t="s">
        <v>12</v>
      </c>
      <c r="I99">
        <v>9.5</v>
      </c>
      <c r="J99">
        <v>7.7</v>
      </c>
      <c r="K99">
        <v>6.6</v>
      </c>
    </row>
    <row r="100" spans="1:11">
      <c r="A100">
        <v>51</v>
      </c>
      <c r="B100" s="1" t="s">
        <v>12</v>
      </c>
      <c r="C100">
        <v>8.5</v>
      </c>
      <c r="D100">
        <v>7</v>
      </c>
      <c r="E100">
        <v>5.0999999999999996</v>
      </c>
      <c r="G100">
        <v>4</v>
      </c>
      <c r="H100" s="1" t="s">
        <v>12</v>
      </c>
      <c r="I100">
        <v>8</v>
      </c>
      <c r="J100">
        <v>6.4</v>
      </c>
      <c r="K100">
        <v>3.9</v>
      </c>
    </row>
    <row r="101" spans="1:11">
      <c r="A101">
        <v>52</v>
      </c>
      <c r="B101" s="1" t="s">
        <v>12</v>
      </c>
      <c r="C101">
        <v>7.9</v>
      </c>
      <c r="D101">
        <v>6.3</v>
      </c>
      <c r="E101">
        <v>3.9</v>
      </c>
      <c r="G101">
        <v>5</v>
      </c>
      <c r="H101" s="1" t="s">
        <v>12</v>
      </c>
      <c r="I101">
        <v>8.8000000000000007</v>
      </c>
      <c r="J101">
        <v>7</v>
      </c>
      <c r="K101">
        <v>5.5</v>
      </c>
    </row>
    <row r="102" spans="1:11">
      <c r="A102">
        <v>53</v>
      </c>
      <c r="B102" s="1" t="s">
        <v>12</v>
      </c>
      <c r="C102">
        <v>9.1999999999999993</v>
      </c>
      <c r="D102">
        <v>7.4</v>
      </c>
      <c r="E102">
        <v>6</v>
      </c>
      <c r="G102">
        <v>6</v>
      </c>
      <c r="H102" s="1" t="s">
        <v>12</v>
      </c>
      <c r="I102">
        <v>8.4</v>
      </c>
      <c r="J102">
        <v>6.8</v>
      </c>
      <c r="K102">
        <v>4.5</v>
      </c>
    </row>
    <row r="103" spans="1:11">
      <c r="A103">
        <v>54</v>
      </c>
      <c r="B103" s="1" t="s">
        <v>12</v>
      </c>
      <c r="C103">
        <v>8.1</v>
      </c>
      <c r="D103">
        <v>7</v>
      </c>
      <c r="E103">
        <v>5.4</v>
      </c>
      <c r="G103">
        <v>7</v>
      </c>
      <c r="H103" s="1" t="s">
        <v>12</v>
      </c>
      <c r="I103">
        <v>9</v>
      </c>
      <c r="J103">
        <v>7.1</v>
      </c>
      <c r="K103">
        <v>6.1</v>
      </c>
    </row>
    <row r="104" spans="1:11">
      <c r="A104">
        <v>55</v>
      </c>
      <c r="B104" s="1" t="s">
        <v>12</v>
      </c>
      <c r="C104">
        <v>8.6999999999999993</v>
      </c>
      <c r="D104">
        <v>7.2</v>
      </c>
      <c r="E104">
        <v>5.4</v>
      </c>
      <c r="G104">
        <v>8</v>
      </c>
      <c r="H104" s="1" t="s">
        <v>12</v>
      </c>
      <c r="I104">
        <v>8.8000000000000007</v>
      </c>
      <c r="J104">
        <v>6.8</v>
      </c>
      <c r="K104">
        <v>5.3</v>
      </c>
    </row>
    <row r="105" spans="1:11">
      <c r="A105">
        <v>56</v>
      </c>
      <c r="B105" s="1" t="s">
        <v>12</v>
      </c>
      <c r="C105">
        <v>8</v>
      </c>
      <c r="D105">
        <v>6.6</v>
      </c>
      <c r="E105">
        <v>4.5</v>
      </c>
      <c r="G105">
        <v>9</v>
      </c>
      <c r="H105" s="1" t="s">
        <v>12</v>
      </c>
      <c r="I105">
        <v>8.9</v>
      </c>
      <c r="J105">
        <v>7</v>
      </c>
      <c r="K105">
        <v>5.2</v>
      </c>
    </row>
    <row r="106" spans="1:11">
      <c r="A106">
        <v>57</v>
      </c>
      <c r="B106" s="1" t="s">
        <v>12</v>
      </c>
      <c r="C106">
        <v>8.3000000000000007</v>
      </c>
      <c r="D106">
        <v>6.7</v>
      </c>
      <c r="E106">
        <v>4.5999999999999996</v>
      </c>
      <c r="G106">
        <v>10</v>
      </c>
      <c r="H106" s="1" t="s">
        <v>12</v>
      </c>
      <c r="I106">
        <v>9</v>
      </c>
      <c r="J106">
        <v>7.3</v>
      </c>
      <c r="K106">
        <v>5.6</v>
      </c>
    </row>
    <row r="107" spans="1:11">
      <c r="A107">
        <v>58</v>
      </c>
      <c r="B107" s="1" t="s">
        <v>12</v>
      </c>
      <c r="C107">
        <v>8.6</v>
      </c>
      <c r="D107">
        <v>6.9</v>
      </c>
      <c r="E107">
        <v>4.5</v>
      </c>
      <c r="G107">
        <v>11</v>
      </c>
      <c r="H107" s="1" t="s">
        <v>12</v>
      </c>
      <c r="I107">
        <v>9.1</v>
      </c>
      <c r="J107">
        <v>7.4</v>
      </c>
      <c r="K107">
        <v>5.3</v>
      </c>
    </row>
    <row r="108" spans="1:11">
      <c r="A108">
        <v>59</v>
      </c>
      <c r="B108" s="1" t="s">
        <v>12</v>
      </c>
      <c r="C108">
        <v>9.6999999999999993</v>
      </c>
      <c r="D108">
        <v>7.9</v>
      </c>
      <c r="E108">
        <v>7.2</v>
      </c>
      <c r="G108">
        <v>12</v>
      </c>
      <c r="H108" s="1" t="s">
        <v>12</v>
      </c>
      <c r="I108">
        <v>9</v>
      </c>
      <c r="J108">
        <v>7.1</v>
      </c>
      <c r="K108">
        <v>5.7</v>
      </c>
    </row>
    <row r="109" spans="1:11">
      <c r="A109">
        <v>60</v>
      </c>
      <c r="B109" s="1" t="s">
        <v>12</v>
      </c>
      <c r="C109">
        <v>8.9</v>
      </c>
      <c r="D109">
        <v>7.1</v>
      </c>
      <c r="E109">
        <v>5.8</v>
      </c>
      <c r="G109">
        <v>13</v>
      </c>
      <c r="H109" s="1" t="s">
        <v>12</v>
      </c>
      <c r="I109">
        <v>9.3000000000000007</v>
      </c>
      <c r="J109">
        <v>7.5</v>
      </c>
      <c r="K109">
        <v>4.9000000000000004</v>
      </c>
    </row>
    <row r="110" spans="1:11">
      <c r="A110">
        <v>61</v>
      </c>
      <c r="B110" s="1" t="s">
        <v>12</v>
      </c>
      <c r="C110">
        <v>8.5</v>
      </c>
      <c r="D110">
        <v>7</v>
      </c>
      <c r="E110">
        <v>4.8</v>
      </c>
      <c r="G110">
        <v>14</v>
      </c>
      <c r="H110" s="1" t="s">
        <v>12</v>
      </c>
      <c r="I110">
        <v>10.199999999999999</v>
      </c>
      <c r="J110">
        <v>8.1</v>
      </c>
      <c r="K110">
        <v>7</v>
      </c>
    </row>
    <row r="111" spans="1:11">
      <c r="A111">
        <v>62</v>
      </c>
      <c r="B111" s="1" t="s">
        <v>12</v>
      </c>
      <c r="C111">
        <v>8.9</v>
      </c>
      <c r="D111">
        <v>7.2</v>
      </c>
      <c r="E111">
        <v>6.4</v>
      </c>
      <c r="G111">
        <v>15</v>
      </c>
      <c r="H111" s="1" t="s">
        <v>12</v>
      </c>
      <c r="I111">
        <v>8.5</v>
      </c>
      <c r="J111">
        <v>6.9</v>
      </c>
      <c r="K111">
        <v>4.7</v>
      </c>
    </row>
    <row r="112" spans="1:11">
      <c r="A112">
        <v>63</v>
      </c>
      <c r="B112" s="1" t="s">
        <v>12</v>
      </c>
      <c r="C112">
        <v>9.1999999999999993</v>
      </c>
      <c r="D112">
        <v>7.6</v>
      </c>
      <c r="E112">
        <v>6.7</v>
      </c>
      <c r="G112">
        <v>16</v>
      </c>
      <c r="H112" s="1" t="s">
        <v>12</v>
      </c>
      <c r="I112">
        <v>9</v>
      </c>
      <c r="J112">
        <v>7.1</v>
      </c>
      <c r="K112">
        <v>5</v>
      </c>
    </row>
    <row r="113" spans="1:11">
      <c r="A113">
        <v>64</v>
      </c>
      <c r="B113" s="1" t="s">
        <v>12</v>
      </c>
      <c r="C113">
        <v>9.4</v>
      </c>
      <c r="D113">
        <v>7.6</v>
      </c>
      <c r="E113">
        <v>7.3</v>
      </c>
      <c r="G113">
        <v>17</v>
      </c>
      <c r="H113" s="1" t="s">
        <v>12</v>
      </c>
      <c r="I113">
        <v>8.6999999999999993</v>
      </c>
      <c r="J113">
        <v>6.8</v>
      </c>
      <c r="K113">
        <v>4.9000000000000004</v>
      </c>
    </row>
    <row r="114" spans="1:11">
      <c r="A114">
        <v>65</v>
      </c>
      <c r="B114" s="1" t="s">
        <v>12</v>
      </c>
      <c r="C114">
        <v>9.9</v>
      </c>
      <c r="D114">
        <v>8</v>
      </c>
      <c r="E114">
        <v>8.6999999999999993</v>
      </c>
      <c r="G114">
        <v>18</v>
      </c>
      <c r="H114" s="1" t="s">
        <v>12</v>
      </c>
      <c r="I114">
        <v>9.5</v>
      </c>
      <c r="J114">
        <v>7.5</v>
      </c>
      <c r="K114">
        <v>5.9</v>
      </c>
    </row>
    <row r="115" spans="1:11">
      <c r="A115">
        <v>66</v>
      </c>
      <c r="B115" s="1" t="s">
        <v>12</v>
      </c>
      <c r="C115">
        <v>8.3000000000000007</v>
      </c>
      <c r="D115">
        <v>6.7</v>
      </c>
      <c r="E115">
        <v>4.8</v>
      </c>
      <c r="G115">
        <v>19</v>
      </c>
      <c r="H115" s="1" t="s">
        <v>12</v>
      </c>
      <c r="I115">
        <v>7.7</v>
      </c>
      <c r="J115">
        <v>6.5</v>
      </c>
      <c r="K115">
        <v>3.5</v>
      </c>
    </row>
    <row r="116" spans="1:11">
      <c r="A116">
        <v>67</v>
      </c>
      <c r="B116" s="1" t="s">
        <v>12</v>
      </c>
      <c r="C116">
        <v>9.1</v>
      </c>
      <c r="D116">
        <v>7.4</v>
      </c>
      <c r="E116">
        <v>6.8</v>
      </c>
      <c r="G116">
        <v>20</v>
      </c>
      <c r="H116" s="1" t="s">
        <v>12</v>
      </c>
      <c r="I116" t="s">
        <v>98</v>
      </c>
      <c r="J116">
        <v>7.1</v>
      </c>
      <c r="K116">
        <v>5.2</v>
      </c>
    </row>
    <row r="117" spans="1:11">
      <c r="A117">
        <v>68</v>
      </c>
      <c r="B117" s="1" t="s">
        <v>12</v>
      </c>
      <c r="C117">
        <v>8.5</v>
      </c>
      <c r="D117">
        <v>6.9</v>
      </c>
      <c r="E117">
        <v>5.2</v>
      </c>
      <c r="G117">
        <v>21</v>
      </c>
      <c r="H117" s="1" t="s">
        <v>12</v>
      </c>
      <c r="I117">
        <v>8.6999999999999993</v>
      </c>
      <c r="J117">
        <v>6.9</v>
      </c>
      <c r="K117">
        <v>5.4</v>
      </c>
    </row>
    <row r="118" spans="1:11">
      <c r="A118">
        <v>69</v>
      </c>
      <c r="B118" s="1" t="s">
        <v>12</v>
      </c>
      <c r="C118">
        <v>10.5</v>
      </c>
      <c r="D118">
        <v>8.5</v>
      </c>
      <c r="E118">
        <v>10.4</v>
      </c>
      <c r="G118">
        <v>22</v>
      </c>
      <c r="H118" s="1" t="s">
        <v>12</v>
      </c>
      <c r="I118">
        <v>8.6999999999999993</v>
      </c>
      <c r="J118">
        <v>7.1</v>
      </c>
      <c r="K118">
        <v>5.7</v>
      </c>
    </row>
    <row r="119" spans="1:11">
      <c r="A119">
        <v>70</v>
      </c>
      <c r="B119" s="1" t="s">
        <v>12</v>
      </c>
      <c r="C119">
        <v>9.4</v>
      </c>
      <c r="D119">
        <v>7.4</v>
      </c>
      <c r="E119">
        <v>6.8</v>
      </c>
      <c r="G119">
        <v>23</v>
      </c>
      <c r="H119" s="1" t="s">
        <v>12</v>
      </c>
      <c r="I119">
        <v>9.3000000000000007</v>
      </c>
      <c r="J119">
        <v>7.4</v>
      </c>
      <c r="K119">
        <v>6.3</v>
      </c>
    </row>
    <row r="120" spans="1:11">
      <c r="A120">
        <v>71</v>
      </c>
      <c r="B120" s="1" t="s">
        <v>12</v>
      </c>
      <c r="C120">
        <v>8.4</v>
      </c>
      <c r="D120">
        <v>6.6</v>
      </c>
      <c r="E120">
        <v>5</v>
      </c>
      <c r="G120">
        <v>24</v>
      </c>
      <c r="H120" s="1" t="s">
        <v>12</v>
      </c>
      <c r="I120">
        <v>8.3000000000000007</v>
      </c>
      <c r="J120">
        <v>6.7</v>
      </c>
      <c r="K120">
        <v>4.3</v>
      </c>
    </row>
    <row r="121" spans="1:11">
      <c r="A121">
        <v>72</v>
      </c>
      <c r="B121" s="1" t="s">
        <v>12</v>
      </c>
      <c r="C121">
        <v>8</v>
      </c>
      <c r="D121">
        <v>6.4</v>
      </c>
      <c r="E121">
        <v>4.2</v>
      </c>
      <c r="G121">
        <v>25</v>
      </c>
      <c r="H121" s="1" t="s">
        <v>12</v>
      </c>
      <c r="I121">
        <v>8.9</v>
      </c>
      <c r="J121">
        <v>7</v>
      </c>
      <c r="K121">
        <v>4.5999999999999996</v>
      </c>
    </row>
    <row r="122" spans="1:11">
      <c r="A122">
        <v>73</v>
      </c>
      <c r="B122" s="1" t="s">
        <v>12</v>
      </c>
      <c r="C122">
        <v>9.3000000000000007</v>
      </c>
      <c r="D122">
        <v>7.6</v>
      </c>
      <c r="E122">
        <v>6.7</v>
      </c>
      <c r="G122">
        <v>26</v>
      </c>
      <c r="H122" s="1" t="s">
        <v>12</v>
      </c>
      <c r="I122" t="s">
        <v>98</v>
      </c>
      <c r="J122" t="s">
        <v>98</v>
      </c>
      <c r="K122" t="s">
        <v>98</v>
      </c>
    </row>
    <row r="123" spans="1:11">
      <c r="A123">
        <v>74</v>
      </c>
      <c r="B123" s="1" t="s">
        <v>12</v>
      </c>
      <c r="C123">
        <v>8.8000000000000007</v>
      </c>
      <c r="D123">
        <v>7.1</v>
      </c>
      <c r="E123">
        <v>6.1</v>
      </c>
      <c r="G123">
        <v>27</v>
      </c>
      <c r="H123" s="1" t="s">
        <v>12</v>
      </c>
      <c r="I123" t="s">
        <v>98</v>
      </c>
      <c r="J123" t="s">
        <v>98</v>
      </c>
      <c r="K123" t="s">
        <v>98</v>
      </c>
    </row>
    <row r="124" spans="1:11">
      <c r="A124">
        <v>75</v>
      </c>
      <c r="B124" s="1" t="s">
        <v>12</v>
      </c>
      <c r="C124">
        <v>10.5</v>
      </c>
      <c r="D124">
        <v>8.5</v>
      </c>
      <c r="E124">
        <v>8.6999999999999993</v>
      </c>
      <c r="G124">
        <v>28</v>
      </c>
      <c r="H124" s="1" t="s">
        <v>12</v>
      </c>
      <c r="I124" t="s">
        <v>98</v>
      </c>
      <c r="J124" t="s">
        <v>98</v>
      </c>
      <c r="K124" t="s">
        <v>98</v>
      </c>
    </row>
    <row r="125" spans="1:11">
      <c r="A125">
        <v>76</v>
      </c>
      <c r="B125" s="1" t="s">
        <v>12</v>
      </c>
      <c r="C125">
        <v>10</v>
      </c>
      <c r="D125">
        <v>8</v>
      </c>
      <c r="E125">
        <v>7.1</v>
      </c>
      <c r="G125">
        <v>1</v>
      </c>
      <c r="H125" s="1" t="s">
        <v>30</v>
      </c>
      <c r="I125">
        <v>4.8</v>
      </c>
      <c r="J125">
        <v>3.8</v>
      </c>
      <c r="K125">
        <v>1.3</v>
      </c>
    </row>
    <row r="126" spans="1:11">
      <c r="A126">
        <v>77</v>
      </c>
      <c r="B126" s="1" t="s">
        <v>12</v>
      </c>
      <c r="C126">
        <v>9.1999999999999993</v>
      </c>
      <c r="D126">
        <v>7.4</v>
      </c>
      <c r="E126">
        <v>6.2</v>
      </c>
      <c r="G126">
        <v>2</v>
      </c>
      <c r="H126" s="1" t="s">
        <v>30</v>
      </c>
      <c r="I126">
        <v>4.5999999999999996</v>
      </c>
      <c r="J126">
        <v>3.6</v>
      </c>
      <c r="K126">
        <v>0.9</v>
      </c>
    </row>
    <row r="127" spans="1:11">
      <c r="A127">
        <v>78</v>
      </c>
      <c r="B127" s="1" t="s">
        <v>12</v>
      </c>
      <c r="C127">
        <v>9.6999999999999993</v>
      </c>
      <c r="D127">
        <v>7.9</v>
      </c>
      <c r="E127">
        <v>7.1</v>
      </c>
      <c r="G127">
        <v>3</v>
      </c>
      <c r="H127" s="1" t="s">
        <v>30</v>
      </c>
      <c r="I127">
        <v>5</v>
      </c>
      <c r="J127">
        <v>4</v>
      </c>
      <c r="K127">
        <v>1.4</v>
      </c>
    </row>
    <row r="128" spans="1:11">
      <c r="A128">
        <v>79</v>
      </c>
      <c r="B128" s="1" t="s">
        <v>12</v>
      </c>
      <c r="C128">
        <v>8.9</v>
      </c>
      <c r="D128">
        <v>7.1</v>
      </c>
      <c r="E128">
        <v>6.2</v>
      </c>
      <c r="G128">
        <v>1</v>
      </c>
      <c r="H128" s="1" t="s">
        <v>72</v>
      </c>
      <c r="I128">
        <v>7.8</v>
      </c>
      <c r="J128">
        <v>7.1</v>
      </c>
      <c r="K128">
        <v>3.8</v>
      </c>
    </row>
    <row r="129" spans="1:11">
      <c r="A129">
        <v>80</v>
      </c>
      <c r="B129" s="1" t="s">
        <v>12</v>
      </c>
      <c r="C129">
        <v>9.4</v>
      </c>
      <c r="D129">
        <v>7.5</v>
      </c>
      <c r="E129">
        <v>7</v>
      </c>
      <c r="G129">
        <v>1</v>
      </c>
      <c r="H129" s="1" t="s">
        <v>34</v>
      </c>
      <c r="I129">
        <v>12.8</v>
      </c>
      <c r="J129">
        <v>10.4</v>
      </c>
      <c r="K129">
        <v>24</v>
      </c>
    </row>
    <row r="130" spans="1:11">
      <c r="A130">
        <v>81</v>
      </c>
      <c r="B130" s="1" t="s">
        <v>12</v>
      </c>
      <c r="C130">
        <v>7.4</v>
      </c>
      <c r="D130">
        <v>6.3</v>
      </c>
      <c r="E130">
        <v>4</v>
      </c>
      <c r="G130">
        <v>2</v>
      </c>
      <c r="H130" s="1" t="s">
        <v>34</v>
      </c>
      <c r="I130">
        <v>9.6999999999999993</v>
      </c>
      <c r="J130">
        <v>8.1</v>
      </c>
      <c r="K130">
        <v>6.3</v>
      </c>
    </row>
    <row r="131" spans="1:11">
      <c r="A131">
        <v>82</v>
      </c>
      <c r="B131" s="1" t="s">
        <v>12</v>
      </c>
      <c r="C131">
        <v>8.1</v>
      </c>
      <c r="D131">
        <v>6.3</v>
      </c>
      <c r="E131">
        <v>4.3</v>
      </c>
      <c r="G131">
        <v>1</v>
      </c>
      <c r="H131" s="1" t="s">
        <v>74</v>
      </c>
      <c r="I131">
        <v>13.5</v>
      </c>
      <c r="J131">
        <v>11.1</v>
      </c>
      <c r="K131">
        <v>31</v>
      </c>
    </row>
    <row r="132" spans="1:11">
      <c r="A132">
        <v>83</v>
      </c>
      <c r="B132" s="1" t="s">
        <v>12</v>
      </c>
      <c r="C132">
        <v>8.8000000000000007</v>
      </c>
      <c r="D132">
        <v>7.2</v>
      </c>
      <c r="E132">
        <v>4.5</v>
      </c>
      <c r="G132">
        <v>1</v>
      </c>
      <c r="H132" s="1" t="s">
        <v>64</v>
      </c>
      <c r="I132">
        <v>9.9</v>
      </c>
      <c r="J132">
        <v>8.1999999999999993</v>
      </c>
      <c r="K132">
        <v>5.8</v>
      </c>
    </row>
    <row r="133" spans="1:11">
      <c r="A133">
        <v>84</v>
      </c>
      <c r="B133" s="1" t="s">
        <v>12</v>
      </c>
      <c r="C133">
        <v>8.6</v>
      </c>
      <c r="D133">
        <v>7.1</v>
      </c>
      <c r="E133">
        <v>5</v>
      </c>
      <c r="G133">
        <v>2</v>
      </c>
      <c r="H133" s="1" t="s">
        <v>64</v>
      </c>
      <c r="I133">
        <v>9.9</v>
      </c>
      <c r="J133">
        <v>8.1999999999999993</v>
      </c>
      <c r="K133">
        <v>6.5</v>
      </c>
    </row>
    <row r="134" spans="1:11">
      <c r="A134">
        <v>85</v>
      </c>
      <c r="B134" s="1" t="s">
        <v>12</v>
      </c>
      <c r="C134">
        <v>9.6999999999999993</v>
      </c>
      <c r="D134">
        <v>7.8</v>
      </c>
      <c r="E134">
        <v>7.6</v>
      </c>
      <c r="G134">
        <v>3</v>
      </c>
      <c r="H134" s="1" t="s">
        <v>64</v>
      </c>
      <c r="I134">
        <v>9.8000000000000007</v>
      </c>
      <c r="J134">
        <v>8.1999999999999993</v>
      </c>
      <c r="K134">
        <v>5.8</v>
      </c>
    </row>
    <row r="135" spans="1:11">
      <c r="A135">
        <v>86</v>
      </c>
      <c r="B135" s="1" t="s">
        <v>12</v>
      </c>
      <c r="C135">
        <v>9.6999999999999993</v>
      </c>
      <c r="D135">
        <v>7.9</v>
      </c>
      <c r="E135">
        <v>7.8</v>
      </c>
      <c r="G135">
        <v>4</v>
      </c>
      <c r="H135" s="1" t="s">
        <v>64</v>
      </c>
      <c r="I135">
        <v>10.1</v>
      </c>
      <c r="J135">
        <v>8.4</v>
      </c>
      <c r="K135">
        <v>6.8</v>
      </c>
    </row>
    <row r="136" spans="1:11">
      <c r="A136">
        <v>87</v>
      </c>
      <c r="B136" s="1" t="s">
        <v>12</v>
      </c>
      <c r="C136">
        <v>8.1</v>
      </c>
      <c r="D136">
        <v>7.5</v>
      </c>
      <c r="E136">
        <v>4.5999999999999996</v>
      </c>
      <c r="G136">
        <v>5</v>
      </c>
      <c r="H136" s="1" t="s">
        <v>64</v>
      </c>
      <c r="I136">
        <v>10</v>
      </c>
      <c r="J136">
        <v>8</v>
      </c>
      <c r="K136">
        <v>6.4</v>
      </c>
    </row>
    <row r="137" spans="1:11">
      <c r="A137">
        <v>88</v>
      </c>
      <c r="B137" s="1" t="s">
        <v>12</v>
      </c>
      <c r="C137">
        <v>8</v>
      </c>
      <c r="D137">
        <v>6.5</v>
      </c>
      <c r="E137">
        <v>4.0999999999999996</v>
      </c>
      <c r="G137">
        <v>1</v>
      </c>
      <c r="H137" s="1" t="s">
        <v>57</v>
      </c>
      <c r="I137">
        <v>13.3</v>
      </c>
      <c r="J137">
        <v>10.6</v>
      </c>
      <c r="K137">
        <v>17.2</v>
      </c>
    </row>
    <row r="138" spans="1:11">
      <c r="A138">
        <v>89</v>
      </c>
      <c r="B138" s="1" t="s">
        <v>12</v>
      </c>
      <c r="C138">
        <v>9.3000000000000007</v>
      </c>
      <c r="D138">
        <v>7.2</v>
      </c>
      <c r="E138">
        <v>6.1</v>
      </c>
      <c r="G138">
        <v>1</v>
      </c>
      <c r="H138" s="1" t="s">
        <v>56</v>
      </c>
      <c r="I138">
        <v>12</v>
      </c>
      <c r="J138">
        <v>9.1999999999999993</v>
      </c>
      <c r="K138">
        <v>18.399999999999999</v>
      </c>
    </row>
    <row r="139" spans="1:11">
      <c r="A139">
        <v>90</v>
      </c>
      <c r="B139" s="1" t="s">
        <v>12</v>
      </c>
      <c r="C139">
        <v>8.5</v>
      </c>
      <c r="D139">
        <v>6.7</v>
      </c>
      <c r="E139">
        <v>5.2</v>
      </c>
      <c r="G139">
        <v>1</v>
      </c>
      <c r="H139" s="1" t="s">
        <v>18</v>
      </c>
      <c r="I139">
        <v>12.2</v>
      </c>
      <c r="J139">
        <v>9.6</v>
      </c>
      <c r="K139">
        <v>12.2</v>
      </c>
    </row>
    <row r="140" spans="1:11">
      <c r="A140">
        <v>91</v>
      </c>
      <c r="B140" s="1" t="s">
        <v>12</v>
      </c>
      <c r="C140">
        <v>8.3000000000000007</v>
      </c>
      <c r="D140">
        <v>6.7</v>
      </c>
      <c r="E140">
        <v>4.5999999999999996</v>
      </c>
      <c r="G140">
        <v>1</v>
      </c>
      <c r="H140" s="1" t="s">
        <v>22</v>
      </c>
      <c r="I140">
        <v>6.3</v>
      </c>
      <c r="J140">
        <v>4.5</v>
      </c>
      <c r="K140">
        <v>2.2999999999999998</v>
      </c>
    </row>
    <row r="141" spans="1:11">
      <c r="A141">
        <v>92</v>
      </c>
      <c r="B141" s="1" t="s">
        <v>12</v>
      </c>
      <c r="C141">
        <v>8.1</v>
      </c>
      <c r="D141">
        <v>6.6</v>
      </c>
      <c r="E141">
        <v>4.7</v>
      </c>
      <c r="G141">
        <v>2</v>
      </c>
      <c r="H141" s="1" t="s">
        <v>22</v>
      </c>
      <c r="I141" t="s">
        <v>98</v>
      </c>
      <c r="J141" t="s">
        <v>98</v>
      </c>
      <c r="K141" t="s">
        <v>98</v>
      </c>
    </row>
    <row r="142" spans="1:11">
      <c r="A142">
        <v>93</v>
      </c>
      <c r="B142" s="1" t="s">
        <v>12</v>
      </c>
      <c r="C142">
        <v>8.1</v>
      </c>
      <c r="D142">
        <v>6.6</v>
      </c>
      <c r="E142">
        <v>4.5999999999999996</v>
      </c>
      <c r="G142">
        <v>1</v>
      </c>
      <c r="H142" s="1" t="s">
        <v>76</v>
      </c>
      <c r="I142">
        <v>13</v>
      </c>
      <c r="J142">
        <v>16.5</v>
      </c>
      <c r="K142">
        <v>39.799999999999997</v>
      </c>
    </row>
    <row r="143" spans="1:11">
      <c r="A143">
        <v>94</v>
      </c>
      <c r="B143" s="1" t="s">
        <v>12</v>
      </c>
      <c r="C143">
        <v>9.8000000000000007</v>
      </c>
      <c r="D143">
        <v>8</v>
      </c>
      <c r="E143">
        <v>6.6</v>
      </c>
      <c r="G143">
        <v>1</v>
      </c>
      <c r="H143" s="1" t="s">
        <v>28</v>
      </c>
      <c r="I143">
        <v>10</v>
      </c>
      <c r="J143">
        <v>8</v>
      </c>
      <c r="K143">
        <v>6.4</v>
      </c>
    </row>
    <row r="144" spans="1:11">
      <c r="A144">
        <v>95</v>
      </c>
      <c r="B144" s="1" t="s">
        <v>12</v>
      </c>
      <c r="C144">
        <v>8.3000000000000007</v>
      </c>
      <c r="D144">
        <v>6.8</v>
      </c>
      <c r="E144">
        <v>4.3</v>
      </c>
      <c r="H144" s="1" t="s">
        <v>109</v>
      </c>
      <c r="K144">
        <f>SUM(K142:K143,K125:K140,K96:K121,K50:K94)</f>
        <v>2174.1999999999994</v>
      </c>
    </row>
    <row r="145" spans="1:11">
      <c r="A145">
        <v>96</v>
      </c>
      <c r="B145" s="1" t="s">
        <v>12</v>
      </c>
      <c r="C145">
        <v>8.8000000000000007</v>
      </c>
      <c r="D145">
        <v>7</v>
      </c>
      <c r="E145">
        <v>5.6</v>
      </c>
    </row>
    <row r="146" spans="1:11">
      <c r="A146">
        <v>97</v>
      </c>
      <c r="B146" s="1" t="s">
        <v>12</v>
      </c>
      <c r="C146">
        <v>8.3000000000000007</v>
      </c>
      <c r="D146">
        <v>6.8</v>
      </c>
      <c r="E146">
        <v>5</v>
      </c>
      <c r="H146" s="1" t="s">
        <v>160</v>
      </c>
    </row>
    <row r="147" spans="1:11">
      <c r="A147">
        <v>98</v>
      </c>
      <c r="B147" s="1" t="s">
        <v>12</v>
      </c>
      <c r="C147">
        <v>9.5</v>
      </c>
      <c r="D147">
        <v>7.6</v>
      </c>
      <c r="E147">
        <v>7.3</v>
      </c>
      <c r="H147" s="1" t="s">
        <v>5</v>
      </c>
      <c r="I147" t="s">
        <v>93</v>
      </c>
      <c r="J147" t="s">
        <v>94</v>
      </c>
      <c r="K147" t="s">
        <v>96</v>
      </c>
    </row>
    <row r="148" spans="1:11">
      <c r="A148">
        <v>99</v>
      </c>
      <c r="B148" s="1" t="s">
        <v>12</v>
      </c>
      <c r="C148">
        <v>8.6</v>
      </c>
      <c r="D148">
        <v>7</v>
      </c>
      <c r="E148">
        <v>5.5</v>
      </c>
      <c r="H148" s="1" t="s">
        <v>12</v>
      </c>
      <c r="I148">
        <v>9</v>
      </c>
      <c r="J148">
        <v>7</v>
      </c>
      <c r="K148">
        <v>4.8</v>
      </c>
    </row>
    <row r="149" spans="1:11">
      <c r="A149">
        <v>100</v>
      </c>
      <c r="B149" s="1" t="s">
        <v>12</v>
      </c>
      <c r="C149">
        <v>7.8</v>
      </c>
      <c r="D149">
        <v>6.3</v>
      </c>
      <c r="E149">
        <v>4.5</v>
      </c>
      <c r="H149" s="1" t="s">
        <v>12</v>
      </c>
      <c r="I149">
        <v>9.1</v>
      </c>
      <c r="J149">
        <v>7.2</v>
      </c>
      <c r="K149">
        <v>5.2</v>
      </c>
    </row>
    <row r="150" spans="1:11">
      <c r="A150">
        <v>101</v>
      </c>
      <c r="B150" s="1" t="s">
        <v>12</v>
      </c>
      <c r="C150">
        <v>8.9</v>
      </c>
      <c r="D150">
        <v>7.1</v>
      </c>
      <c r="E150">
        <v>5.6</v>
      </c>
      <c r="H150" s="1" t="s">
        <v>12</v>
      </c>
      <c r="I150">
        <v>10.199999999999999</v>
      </c>
      <c r="J150">
        <v>8.4</v>
      </c>
      <c r="K150">
        <v>7.7</v>
      </c>
    </row>
    <row r="151" spans="1:11">
      <c r="A151">
        <v>102</v>
      </c>
      <c r="B151" s="1" t="s">
        <v>12</v>
      </c>
      <c r="C151">
        <v>9.1999999999999993</v>
      </c>
      <c r="D151">
        <v>7.7</v>
      </c>
      <c r="E151">
        <v>6.5</v>
      </c>
      <c r="H151" s="1" t="s">
        <v>12</v>
      </c>
      <c r="I151">
        <v>9.4</v>
      </c>
      <c r="J151">
        <v>7.5</v>
      </c>
      <c r="K151">
        <v>6.1</v>
      </c>
    </row>
    <row r="152" spans="1:11">
      <c r="A152">
        <v>103</v>
      </c>
      <c r="B152" s="1" t="s">
        <v>12</v>
      </c>
      <c r="C152">
        <v>8.3000000000000007</v>
      </c>
      <c r="D152">
        <v>6.6</v>
      </c>
      <c r="E152">
        <v>4.7</v>
      </c>
      <c r="H152" s="1" t="s">
        <v>12</v>
      </c>
      <c r="I152">
        <v>9.6</v>
      </c>
      <c r="J152">
        <v>7.4</v>
      </c>
      <c r="K152">
        <v>6.2</v>
      </c>
    </row>
    <row r="153" spans="1:11">
      <c r="A153">
        <v>104</v>
      </c>
      <c r="B153" s="1" t="s">
        <v>12</v>
      </c>
      <c r="C153">
        <v>8.1</v>
      </c>
      <c r="D153">
        <v>6.6</v>
      </c>
      <c r="E153">
        <v>4.5</v>
      </c>
      <c r="H153" s="1" t="s">
        <v>12</v>
      </c>
      <c r="I153" t="s">
        <v>98</v>
      </c>
      <c r="J153">
        <v>8</v>
      </c>
      <c r="K153">
        <v>6</v>
      </c>
    </row>
    <row r="154" spans="1:11">
      <c r="A154">
        <v>105</v>
      </c>
      <c r="B154" s="1" t="s">
        <v>12</v>
      </c>
      <c r="C154">
        <v>8.6</v>
      </c>
      <c r="D154">
        <v>7</v>
      </c>
      <c r="E154">
        <v>5.7</v>
      </c>
      <c r="H154" s="1" t="s">
        <v>12</v>
      </c>
      <c r="I154">
        <v>8.6999999999999993</v>
      </c>
      <c r="J154">
        <v>6.8</v>
      </c>
      <c r="K154">
        <v>5.0999999999999996</v>
      </c>
    </row>
    <row r="155" spans="1:11">
      <c r="A155">
        <v>106</v>
      </c>
      <c r="B155" s="1" t="s">
        <v>12</v>
      </c>
      <c r="C155">
        <v>8.1</v>
      </c>
      <c r="D155">
        <v>6.5</v>
      </c>
      <c r="E155">
        <v>4</v>
      </c>
      <c r="H155" s="1" t="s">
        <v>12</v>
      </c>
      <c r="I155">
        <v>8.8000000000000007</v>
      </c>
      <c r="J155">
        <v>7</v>
      </c>
      <c r="K155">
        <v>5.0999999999999996</v>
      </c>
    </row>
    <row r="156" spans="1:11">
      <c r="A156">
        <v>107</v>
      </c>
      <c r="B156" s="1" t="s">
        <v>12</v>
      </c>
      <c r="C156">
        <v>8.4</v>
      </c>
      <c r="D156">
        <v>6.7</v>
      </c>
      <c r="E156">
        <v>4.5999999999999996</v>
      </c>
      <c r="H156" s="1" t="s">
        <v>12</v>
      </c>
      <c r="I156">
        <v>9.1</v>
      </c>
      <c r="J156">
        <v>7.1</v>
      </c>
      <c r="K156">
        <v>5.6</v>
      </c>
    </row>
    <row r="157" spans="1:11">
      <c r="A157">
        <v>108</v>
      </c>
      <c r="B157" s="1" t="s">
        <v>12</v>
      </c>
      <c r="C157">
        <v>8.3000000000000007</v>
      </c>
      <c r="D157">
        <v>6.8</v>
      </c>
      <c r="E157">
        <v>4.5</v>
      </c>
      <c r="H157" s="1" t="s">
        <v>14</v>
      </c>
      <c r="I157">
        <v>19.899999999999999</v>
      </c>
      <c r="J157">
        <v>16.3</v>
      </c>
      <c r="K157">
        <v>95.9</v>
      </c>
    </row>
    <row r="158" spans="1:11">
      <c r="A158">
        <v>109</v>
      </c>
      <c r="B158" s="1" t="s">
        <v>12</v>
      </c>
      <c r="C158">
        <v>8.6</v>
      </c>
      <c r="D158">
        <v>7.2</v>
      </c>
      <c r="E158">
        <v>5.7</v>
      </c>
      <c r="H158" s="1" t="s">
        <v>14</v>
      </c>
      <c r="I158">
        <v>15</v>
      </c>
      <c r="J158">
        <v>12.1</v>
      </c>
      <c r="K158">
        <v>41.5</v>
      </c>
    </row>
    <row r="159" spans="1:11">
      <c r="A159">
        <v>110</v>
      </c>
      <c r="B159" s="1" t="s">
        <v>12</v>
      </c>
      <c r="C159">
        <v>8.1999999999999993</v>
      </c>
      <c r="D159">
        <v>6.6</v>
      </c>
      <c r="E159">
        <v>4.5999999999999996</v>
      </c>
      <c r="H159" s="1" t="s">
        <v>161</v>
      </c>
      <c r="I159">
        <v>10</v>
      </c>
      <c r="J159">
        <v>7.7</v>
      </c>
      <c r="K159">
        <v>6.7</v>
      </c>
    </row>
    <row r="160" spans="1:11">
      <c r="A160">
        <v>111</v>
      </c>
      <c r="B160" s="1" t="s">
        <v>12</v>
      </c>
      <c r="C160">
        <v>9.1</v>
      </c>
      <c r="D160">
        <v>7.5</v>
      </c>
      <c r="E160">
        <v>6.1</v>
      </c>
      <c r="H160" s="1" t="s">
        <v>113</v>
      </c>
      <c r="I160" t="s">
        <v>98</v>
      </c>
      <c r="J160">
        <v>4.5</v>
      </c>
      <c r="K160">
        <v>2.6</v>
      </c>
    </row>
    <row r="161" spans="1:11">
      <c r="A161">
        <v>112</v>
      </c>
      <c r="B161" s="1" t="s">
        <v>12</v>
      </c>
      <c r="C161">
        <v>9.1999999999999993</v>
      </c>
      <c r="D161">
        <v>7.4</v>
      </c>
      <c r="E161">
        <v>6.3</v>
      </c>
      <c r="H161" s="1" t="s">
        <v>59</v>
      </c>
      <c r="I161">
        <v>19.3</v>
      </c>
      <c r="J161">
        <v>15.8</v>
      </c>
      <c r="K161">
        <v>133.4</v>
      </c>
    </row>
    <row r="162" spans="1:11">
      <c r="A162">
        <v>113</v>
      </c>
      <c r="B162" s="1" t="s">
        <v>12</v>
      </c>
      <c r="C162">
        <v>9</v>
      </c>
      <c r="D162">
        <v>7.3</v>
      </c>
      <c r="E162">
        <v>5.9</v>
      </c>
      <c r="H162" s="1" t="s">
        <v>162</v>
      </c>
      <c r="I162">
        <v>24.5</v>
      </c>
      <c r="J162">
        <v>19.7</v>
      </c>
      <c r="K162">
        <v>117.3</v>
      </c>
    </row>
    <row r="163" spans="1:11">
      <c r="A163">
        <v>114</v>
      </c>
      <c r="B163" s="1" t="s">
        <v>12</v>
      </c>
      <c r="C163">
        <v>7.8</v>
      </c>
      <c r="D163">
        <v>6.3</v>
      </c>
      <c r="E163">
        <v>3.7</v>
      </c>
      <c r="H163" s="1" t="s">
        <v>162</v>
      </c>
      <c r="I163">
        <v>24.8</v>
      </c>
      <c r="J163">
        <v>20.2</v>
      </c>
      <c r="K163">
        <v>123.1</v>
      </c>
    </row>
    <row r="164" spans="1:11">
      <c r="A164">
        <v>115</v>
      </c>
      <c r="B164" s="1" t="s">
        <v>12</v>
      </c>
      <c r="C164">
        <v>8.1</v>
      </c>
      <c r="D164">
        <v>6.6</v>
      </c>
      <c r="E164">
        <v>4.3</v>
      </c>
      <c r="H164" s="1" t="s">
        <v>162</v>
      </c>
      <c r="I164">
        <v>26.9</v>
      </c>
      <c r="J164">
        <v>21.3</v>
      </c>
      <c r="K164">
        <v>156.9</v>
      </c>
    </row>
    <row r="165" spans="1:11">
      <c r="A165">
        <v>116</v>
      </c>
      <c r="B165" s="1" t="s">
        <v>12</v>
      </c>
      <c r="C165">
        <v>10.3</v>
      </c>
      <c r="D165">
        <v>8.3000000000000007</v>
      </c>
      <c r="E165">
        <v>9.1</v>
      </c>
      <c r="H165" s="1" t="s">
        <v>162</v>
      </c>
      <c r="I165">
        <v>29.8</v>
      </c>
      <c r="J165">
        <v>24.1</v>
      </c>
      <c r="K165">
        <v>220.3</v>
      </c>
    </row>
    <row r="166" spans="1:11">
      <c r="A166">
        <v>117</v>
      </c>
      <c r="B166" s="1" t="s">
        <v>12</v>
      </c>
      <c r="C166">
        <v>9.3000000000000007</v>
      </c>
      <c r="D166">
        <v>7.8</v>
      </c>
      <c r="E166">
        <v>6.2</v>
      </c>
      <c r="H166" s="1" t="s">
        <v>72</v>
      </c>
      <c r="I166">
        <v>13.8</v>
      </c>
      <c r="J166">
        <v>12.4</v>
      </c>
      <c r="K166">
        <v>26.4</v>
      </c>
    </row>
    <row r="167" spans="1:11">
      <c r="A167">
        <v>118</v>
      </c>
      <c r="B167" s="1" t="s">
        <v>12</v>
      </c>
      <c r="C167">
        <v>7.9</v>
      </c>
      <c r="D167">
        <v>6.6</v>
      </c>
      <c r="E167">
        <v>4.3</v>
      </c>
      <c r="H167" s="1" t="s">
        <v>62</v>
      </c>
      <c r="I167">
        <v>31.2</v>
      </c>
      <c r="J167">
        <v>28</v>
      </c>
      <c r="K167">
        <v>37.299999999999997</v>
      </c>
    </row>
    <row r="168" spans="1:11">
      <c r="A168">
        <v>119</v>
      </c>
      <c r="B168" s="1" t="s">
        <v>12</v>
      </c>
      <c r="C168">
        <v>9.1</v>
      </c>
      <c r="D168">
        <v>7.6</v>
      </c>
      <c r="E168">
        <v>6.2</v>
      </c>
      <c r="H168" s="1" t="s">
        <v>109</v>
      </c>
      <c r="K168">
        <f>SUM(K148:K167)</f>
        <v>1013.1999999999999</v>
      </c>
    </row>
    <row r="169" spans="1:11">
      <c r="A169">
        <v>120</v>
      </c>
      <c r="B169" s="1" t="s">
        <v>12</v>
      </c>
      <c r="C169">
        <v>9.9</v>
      </c>
      <c r="D169">
        <v>8</v>
      </c>
      <c r="E169">
        <v>7.1</v>
      </c>
    </row>
    <row r="170" spans="1:11">
      <c r="A170">
        <v>121</v>
      </c>
      <c r="B170" s="1" t="s">
        <v>12</v>
      </c>
      <c r="C170">
        <v>8.5</v>
      </c>
      <c r="D170">
        <v>6.7</v>
      </c>
      <c r="E170">
        <v>5</v>
      </c>
      <c r="H170" s="1" t="s">
        <v>114</v>
      </c>
    </row>
    <row r="171" spans="1:11">
      <c r="A171">
        <v>122</v>
      </c>
      <c r="B171" s="1" t="s">
        <v>12</v>
      </c>
      <c r="C171">
        <v>8</v>
      </c>
      <c r="D171">
        <v>6.5</v>
      </c>
      <c r="E171">
        <v>4.3</v>
      </c>
      <c r="H171" s="1" t="s">
        <v>5</v>
      </c>
      <c r="I171" t="s">
        <v>93</v>
      </c>
      <c r="J171" t="s">
        <v>94</v>
      </c>
      <c r="K171" t="s">
        <v>96</v>
      </c>
    </row>
    <row r="172" spans="1:11">
      <c r="A172">
        <v>123</v>
      </c>
      <c r="B172" s="1" t="s">
        <v>12</v>
      </c>
      <c r="C172">
        <v>8.5</v>
      </c>
      <c r="D172">
        <v>7</v>
      </c>
      <c r="E172">
        <v>5</v>
      </c>
      <c r="H172" s="1" t="s">
        <v>8</v>
      </c>
      <c r="I172" t="s">
        <v>98</v>
      </c>
      <c r="J172">
        <v>6.2</v>
      </c>
      <c r="K172">
        <v>3.9</v>
      </c>
    </row>
    <row r="173" spans="1:11">
      <c r="A173">
        <v>124</v>
      </c>
      <c r="B173" s="1" t="s">
        <v>12</v>
      </c>
      <c r="C173">
        <v>8.6</v>
      </c>
      <c r="D173">
        <v>6.9</v>
      </c>
      <c r="E173">
        <v>4.9000000000000004</v>
      </c>
      <c r="H173" s="1" t="s">
        <v>8</v>
      </c>
      <c r="I173" t="s">
        <v>98</v>
      </c>
      <c r="J173" t="s">
        <v>98</v>
      </c>
      <c r="K173">
        <v>4.7</v>
      </c>
    </row>
    <row r="174" spans="1:11">
      <c r="A174">
        <v>125</v>
      </c>
      <c r="B174" s="1" t="s">
        <v>12</v>
      </c>
      <c r="C174">
        <v>7.7</v>
      </c>
      <c r="D174">
        <v>6.2</v>
      </c>
      <c r="E174">
        <v>4</v>
      </c>
      <c r="H174" s="1" t="s">
        <v>12</v>
      </c>
      <c r="I174">
        <v>8.9</v>
      </c>
      <c r="J174">
        <v>7.1</v>
      </c>
      <c r="K174">
        <v>4.8</v>
      </c>
    </row>
    <row r="175" spans="1:11">
      <c r="A175">
        <v>126</v>
      </c>
      <c r="B175" s="1" t="s">
        <v>12</v>
      </c>
      <c r="C175">
        <v>8.1</v>
      </c>
      <c r="D175">
        <v>6.6</v>
      </c>
      <c r="E175">
        <v>4.8</v>
      </c>
      <c r="H175" s="1" t="s">
        <v>12</v>
      </c>
      <c r="I175" t="s">
        <v>98</v>
      </c>
      <c r="J175">
        <v>7.5</v>
      </c>
      <c r="K175">
        <v>6</v>
      </c>
    </row>
    <row r="176" spans="1:11">
      <c r="A176">
        <v>127</v>
      </c>
      <c r="B176" s="1" t="s">
        <v>12</v>
      </c>
      <c r="C176">
        <v>9</v>
      </c>
      <c r="D176">
        <v>7.3</v>
      </c>
      <c r="E176">
        <v>5.9</v>
      </c>
      <c r="H176" s="1" t="s">
        <v>12</v>
      </c>
      <c r="I176">
        <v>10.199999999999999</v>
      </c>
      <c r="J176">
        <v>8</v>
      </c>
      <c r="K176">
        <v>6.9</v>
      </c>
    </row>
    <row r="177" spans="1:11">
      <c r="A177">
        <v>128</v>
      </c>
      <c r="B177" s="1" t="s">
        <v>12</v>
      </c>
      <c r="C177">
        <v>9.9</v>
      </c>
      <c r="D177">
        <v>8</v>
      </c>
      <c r="E177">
        <v>7.1</v>
      </c>
      <c r="H177" s="1" t="s">
        <v>12</v>
      </c>
      <c r="I177">
        <v>9</v>
      </c>
      <c r="J177">
        <v>7.2</v>
      </c>
      <c r="K177">
        <v>5.3</v>
      </c>
    </row>
    <row r="178" spans="1:11">
      <c r="B178" s="1" t="s">
        <v>53</v>
      </c>
      <c r="C178">
        <v>18.2</v>
      </c>
      <c r="D178">
        <v>14.6</v>
      </c>
      <c r="E178">
        <v>73</v>
      </c>
      <c r="H178" s="1" t="s">
        <v>12</v>
      </c>
      <c r="I178">
        <v>9.1999999999999993</v>
      </c>
      <c r="J178">
        <v>7.3</v>
      </c>
      <c r="K178">
        <v>5.8</v>
      </c>
    </row>
    <row r="179" spans="1:11">
      <c r="B179" s="1" t="s">
        <v>53</v>
      </c>
      <c r="C179">
        <v>18.7</v>
      </c>
      <c r="D179">
        <v>15</v>
      </c>
      <c r="E179">
        <v>87.6</v>
      </c>
      <c r="H179" s="1" t="s">
        <v>12</v>
      </c>
      <c r="I179">
        <v>8.9</v>
      </c>
      <c r="J179">
        <v>7.1</v>
      </c>
      <c r="K179">
        <v>5.4</v>
      </c>
    </row>
    <row r="180" spans="1:11">
      <c r="B180" s="1" t="s">
        <v>53</v>
      </c>
      <c r="C180">
        <v>18.2</v>
      </c>
      <c r="D180">
        <v>14.7</v>
      </c>
      <c r="E180">
        <v>71.2</v>
      </c>
      <c r="F180">
        <f>SUM(E178:E180)</f>
        <v>231.8</v>
      </c>
      <c r="H180" s="1" t="s">
        <v>12</v>
      </c>
      <c r="I180">
        <v>8.9</v>
      </c>
      <c r="J180">
        <v>6.9</v>
      </c>
      <c r="K180">
        <v>4.8</v>
      </c>
    </row>
    <row r="181" spans="1:11">
      <c r="B181" s="1" t="s">
        <v>129</v>
      </c>
      <c r="C181">
        <v>18.2</v>
      </c>
      <c r="D181">
        <v>14.7</v>
      </c>
      <c r="E181">
        <v>143.9</v>
      </c>
      <c r="H181" s="1" t="s">
        <v>12</v>
      </c>
      <c r="I181" t="s">
        <v>98</v>
      </c>
      <c r="J181" t="s">
        <v>98</v>
      </c>
      <c r="K181" t="s">
        <v>98</v>
      </c>
    </row>
    <row r="182" spans="1:11">
      <c r="B182" s="1" t="s">
        <v>22</v>
      </c>
      <c r="C182">
        <v>15.4</v>
      </c>
      <c r="D182">
        <v>11</v>
      </c>
      <c r="E182">
        <v>54.4</v>
      </c>
      <c r="H182" s="1" t="s">
        <v>14</v>
      </c>
      <c r="I182">
        <v>10.199999999999999</v>
      </c>
      <c r="J182">
        <v>7.9</v>
      </c>
      <c r="K182">
        <v>12.9</v>
      </c>
    </row>
    <row r="183" spans="1:11">
      <c r="B183" s="1" t="s">
        <v>14</v>
      </c>
      <c r="C183">
        <v>25.6</v>
      </c>
      <c r="D183">
        <v>21.1</v>
      </c>
      <c r="E183">
        <v>261.10000000000002</v>
      </c>
      <c r="H183" s="1" t="s">
        <v>16</v>
      </c>
      <c r="I183">
        <v>29.3</v>
      </c>
      <c r="J183">
        <v>23.6</v>
      </c>
      <c r="K183">
        <v>413.4</v>
      </c>
    </row>
    <row r="184" spans="1:11">
      <c r="B184" s="1" t="s">
        <v>14</v>
      </c>
      <c r="C184">
        <v>15</v>
      </c>
      <c r="D184">
        <v>12</v>
      </c>
      <c r="E184">
        <v>44.6</v>
      </c>
      <c r="H184" s="1" t="s">
        <v>129</v>
      </c>
      <c r="I184">
        <v>17.7</v>
      </c>
      <c r="J184">
        <v>13.9</v>
      </c>
      <c r="K184">
        <v>116.6</v>
      </c>
    </row>
    <row r="185" spans="1:11">
      <c r="B185" s="1" t="s">
        <v>14</v>
      </c>
      <c r="C185">
        <v>14.3</v>
      </c>
      <c r="D185">
        <v>11.8</v>
      </c>
      <c r="E185">
        <v>48.2</v>
      </c>
      <c r="H185" s="1" t="s">
        <v>30</v>
      </c>
      <c r="I185">
        <v>5.6</v>
      </c>
      <c r="J185">
        <v>4.5</v>
      </c>
      <c r="K185">
        <v>1.2</v>
      </c>
    </row>
    <row r="186" spans="1:11">
      <c r="B186" s="1" t="s">
        <v>14</v>
      </c>
      <c r="C186">
        <v>15.1</v>
      </c>
      <c r="D186">
        <v>12.2</v>
      </c>
      <c r="E186">
        <v>49.3</v>
      </c>
      <c r="H186" s="1" t="s">
        <v>34</v>
      </c>
      <c r="I186">
        <v>10.8</v>
      </c>
      <c r="J186">
        <v>8.6999999999999993</v>
      </c>
      <c r="K186">
        <v>14.5</v>
      </c>
    </row>
    <row r="187" spans="1:11">
      <c r="B187" s="1" t="s">
        <v>14</v>
      </c>
      <c r="C187">
        <v>14.4</v>
      </c>
      <c r="D187">
        <v>11.8</v>
      </c>
      <c r="E187">
        <v>43.7</v>
      </c>
      <c r="H187" s="1" t="s">
        <v>34</v>
      </c>
      <c r="I187">
        <v>10.5</v>
      </c>
      <c r="J187">
        <v>8.4</v>
      </c>
      <c r="K187">
        <v>12.4</v>
      </c>
    </row>
    <row r="188" spans="1:11">
      <c r="B188" s="1" t="s">
        <v>14</v>
      </c>
      <c r="C188">
        <v>10.1</v>
      </c>
      <c r="D188">
        <v>8.1999999999999993</v>
      </c>
      <c r="E188">
        <v>14.8</v>
      </c>
      <c r="H188" s="1" t="s">
        <v>32</v>
      </c>
      <c r="I188">
        <v>28.5</v>
      </c>
      <c r="J188">
        <v>22</v>
      </c>
      <c r="K188">
        <v>183.7</v>
      </c>
    </row>
    <row r="189" spans="1:11">
      <c r="B189" s="1" t="s">
        <v>20</v>
      </c>
      <c r="C189">
        <v>16.8</v>
      </c>
      <c r="D189">
        <v>13.7</v>
      </c>
      <c r="E189">
        <v>70.8</v>
      </c>
      <c r="H189" s="1" t="s">
        <v>32</v>
      </c>
      <c r="I189">
        <v>24.6</v>
      </c>
      <c r="J189">
        <v>19.899999999999999</v>
      </c>
      <c r="K189">
        <v>146.30000000000001</v>
      </c>
    </row>
    <row r="190" spans="1:11">
      <c r="B190" s="1" t="s">
        <v>20</v>
      </c>
      <c r="C190">
        <v>19.100000000000001</v>
      </c>
      <c r="D190">
        <v>14.6</v>
      </c>
      <c r="E190">
        <v>84.4</v>
      </c>
      <c r="H190" s="1" t="s">
        <v>32</v>
      </c>
      <c r="I190">
        <v>29.4</v>
      </c>
      <c r="J190">
        <v>23.4</v>
      </c>
      <c r="K190">
        <v>194.3</v>
      </c>
    </row>
    <row r="191" spans="1:11">
      <c r="B191" s="1" t="s">
        <v>20</v>
      </c>
      <c r="C191">
        <v>17</v>
      </c>
      <c r="D191">
        <v>13.1</v>
      </c>
      <c r="E191">
        <v>58.3</v>
      </c>
      <c r="H191" s="1" t="s">
        <v>70</v>
      </c>
      <c r="I191">
        <v>19.899999999999999</v>
      </c>
      <c r="J191">
        <v>17.2</v>
      </c>
      <c r="K191">
        <v>14.9</v>
      </c>
    </row>
    <row r="192" spans="1:11">
      <c r="B192" s="1" t="s">
        <v>72</v>
      </c>
      <c r="C192">
        <v>8.5</v>
      </c>
      <c r="D192">
        <v>7.4</v>
      </c>
      <c r="E192">
        <v>6.8</v>
      </c>
      <c r="H192" s="1" t="s">
        <v>68</v>
      </c>
      <c r="I192" t="s">
        <v>98</v>
      </c>
      <c r="J192">
        <v>7.1</v>
      </c>
      <c r="K192">
        <v>4.5999999999999996</v>
      </c>
    </row>
    <row r="193" spans="2:11">
      <c r="B193" s="1" t="s">
        <v>64</v>
      </c>
      <c r="C193">
        <v>9.6999999999999993</v>
      </c>
      <c r="D193">
        <v>8.1</v>
      </c>
      <c r="E193">
        <v>7.1</v>
      </c>
      <c r="H193" s="1" t="s">
        <v>86</v>
      </c>
      <c r="I193">
        <v>5.6</v>
      </c>
      <c r="J193">
        <v>4.5999999999999996</v>
      </c>
      <c r="K193">
        <v>3</v>
      </c>
    </row>
    <row r="194" spans="2:11">
      <c r="B194" s="1" t="s">
        <v>64</v>
      </c>
      <c r="C194">
        <v>10.1</v>
      </c>
      <c r="D194">
        <v>8.3000000000000007</v>
      </c>
      <c r="E194">
        <v>7.2</v>
      </c>
      <c r="H194" s="1" t="s">
        <v>103</v>
      </c>
      <c r="K194">
        <f>SUM(K172:K180,K182:K193)</f>
        <v>1165.3999999999999</v>
      </c>
    </row>
    <row r="195" spans="2:11">
      <c r="B195" s="1" t="s">
        <v>64</v>
      </c>
      <c r="C195">
        <v>10.199999999999999</v>
      </c>
      <c r="D195">
        <v>8.3000000000000007</v>
      </c>
      <c r="E195">
        <v>6.9</v>
      </c>
    </row>
    <row r="196" spans="2:11">
      <c r="B196" s="1" t="s">
        <v>64</v>
      </c>
      <c r="C196">
        <v>9.5</v>
      </c>
      <c r="D196">
        <v>7.6</v>
      </c>
      <c r="E196">
        <v>6</v>
      </c>
      <c r="H196" s="1" t="s">
        <v>134</v>
      </c>
    </row>
    <row r="197" spans="2:11">
      <c r="B197" s="1" t="s">
        <v>64</v>
      </c>
      <c r="C197">
        <v>10.199999999999999</v>
      </c>
      <c r="D197">
        <v>8.1999999999999993</v>
      </c>
      <c r="E197">
        <v>6.6</v>
      </c>
      <c r="H197" s="1" t="s">
        <v>5</v>
      </c>
      <c r="I197" t="s">
        <v>93</v>
      </c>
      <c r="J197" t="s">
        <v>94</v>
      </c>
      <c r="K197" t="s">
        <v>96</v>
      </c>
    </row>
    <row r="198" spans="2:11">
      <c r="B198" s="1" t="s">
        <v>64</v>
      </c>
      <c r="C198">
        <v>10.4</v>
      </c>
      <c r="D198">
        <v>8.4</v>
      </c>
      <c r="E198">
        <v>7.2</v>
      </c>
      <c r="H198" s="1" t="s">
        <v>8</v>
      </c>
      <c r="I198">
        <v>14.7</v>
      </c>
      <c r="J198">
        <v>11.3</v>
      </c>
      <c r="K198">
        <v>25.4</v>
      </c>
    </row>
    <row r="199" spans="2:11">
      <c r="B199" s="1" t="s">
        <v>64</v>
      </c>
      <c r="C199">
        <v>9.8000000000000007</v>
      </c>
      <c r="D199">
        <v>7.8</v>
      </c>
      <c r="E199">
        <v>6.7</v>
      </c>
      <c r="H199" s="1" t="s">
        <v>12</v>
      </c>
      <c r="I199">
        <v>8.4</v>
      </c>
      <c r="J199">
        <v>6.7</v>
      </c>
      <c r="K199">
        <v>4.4000000000000004</v>
      </c>
    </row>
    <row r="200" spans="2:11">
      <c r="B200" s="1" t="s">
        <v>64</v>
      </c>
      <c r="C200">
        <v>10.4</v>
      </c>
      <c r="D200">
        <v>8.1</v>
      </c>
      <c r="E200">
        <v>7</v>
      </c>
      <c r="H200" s="1" t="s">
        <v>12</v>
      </c>
      <c r="I200">
        <v>9.8000000000000007</v>
      </c>
      <c r="J200">
        <v>8</v>
      </c>
      <c r="K200">
        <v>7.8</v>
      </c>
    </row>
    <row r="201" spans="2:11">
      <c r="B201" s="1" t="s">
        <v>64</v>
      </c>
      <c r="C201">
        <v>9.9</v>
      </c>
      <c r="D201">
        <v>7.8</v>
      </c>
      <c r="E201">
        <v>6.1</v>
      </c>
      <c r="H201" s="1" t="s">
        <v>12</v>
      </c>
      <c r="I201">
        <v>9.3000000000000007</v>
      </c>
      <c r="J201">
        <v>7.3</v>
      </c>
      <c r="K201">
        <v>5.8</v>
      </c>
    </row>
    <row r="202" spans="2:11">
      <c r="B202" s="1" t="s">
        <v>64</v>
      </c>
      <c r="C202">
        <v>10.6</v>
      </c>
      <c r="D202">
        <v>8.5</v>
      </c>
      <c r="E202">
        <v>8.3000000000000007</v>
      </c>
      <c r="H202" s="1" t="s">
        <v>14</v>
      </c>
      <c r="I202">
        <v>30.8</v>
      </c>
      <c r="J202">
        <v>24.6</v>
      </c>
      <c r="K202">
        <v>403</v>
      </c>
    </row>
    <row r="203" spans="2:11">
      <c r="B203" s="1" t="s">
        <v>64</v>
      </c>
      <c r="C203">
        <v>10.5</v>
      </c>
      <c r="D203">
        <v>8.6</v>
      </c>
      <c r="E203">
        <v>7.9</v>
      </c>
      <c r="H203" s="1" t="s">
        <v>14</v>
      </c>
      <c r="I203">
        <v>12.8</v>
      </c>
      <c r="J203">
        <v>10.1</v>
      </c>
      <c r="K203">
        <v>26.2</v>
      </c>
    </row>
    <row r="204" spans="2:11">
      <c r="B204" s="1" t="s">
        <v>64</v>
      </c>
      <c r="C204">
        <v>10</v>
      </c>
      <c r="D204">
        <v>8.1999999999999993</v>
      </c>
      <c r="E204">
        <v>7.4</v>
      </c>
      <c r="H204" s="1" t="s">
        <v>14</v>
      </c>
      <c r="I204">
        <v>14.9</v>
      </c>
      <c r="J204">
        <v>11.5</v>
      </c>
      <c r="K204">
        <v>52.9</v>
      </c>
    </row>
    <row r="205" spans="2:11">
      <c r="B205" s="1" t="s">
        <v>64</v>
      </c>
      <c r="C205">
        <v>10.3</v>
      </c>
      <c r="D205">
        <v>8.6</v>
      </c>
      <c r="E205">
        <v>6.7</v>
      </c>
      <c r="H205" s="1" t="s">
        <v>58</v>
      </c>
      <c r="I205">
        <v>7.1</v>
      </c>
      <c r="J205">
        <v>5.4</v>
      </c>
      <c r="K205">
        <v>3.3</v>
      </c>
    </row>
    <row r="206" spans="2:11">
      <c r="B206" s="1" t="s">
        <v>64</v>
      </c>
      <c r="C206">
        <v>10</v>
      </c>
      <c r="D206">
        <v>8.5</v>
      </c>
      <c r="E206">
        <v>6.6</v>
      </c>
      <c r="H206" s="1" t="s">
        <v>129</v>
      </c>
      <c r="I206">
        <v>16.899999999999999</v>
      </c>
      <c r="J206">
        <v>13.1</v>
      </c>
      <c r="K206">
        <v>94.8</v>
      </c>
    </row>
    <row r="207" spans="2:11">
      <c r="B207" s="1" t="s">
        <v>64</v>
      </c>
      <c r="C207" t="s">
        <v>98</v>
      </c>
      <c r="D207" t="s">
        <v>98</v>
      </c>
      <c r="E207" t="s">
        <v>98</v>
      </c>
      <c r="H207" s="1" t="s">
        <v>84</v>
      </c>
      <c r="I207">
        <v>9.8000000000000007</v>
      </c>
      <c r="J207">
        <v>8</v>
      </c>
      <c r="K207">
        <v>7</v>
      </c>
    </row>
    <row r="208" spans="2:11">
      <c r="B208" s="1" t="s">
        <v>64</v>
      </c>
      <c r="C208">
        <v>9.4</v>
      </c>
      <c r="D208">
        <v>7.8</v>
      </c>
      <c r="E208">
        <v>5.7</v>
      </c>
      <c r="H208" s="1" t="s">
        <v>109</v>
      </c>
      <c r="K208">
        <f>SUM(K198:K207)</f>
        <v>630.59999999999991</v>
      </c>
    </row>
    <row r="209" spans="2:11">
      <c r="B209" s="1" t="s">
        <v>64</v>
      </c>
      <c r="C209">
        <v>10.1</v>
      </c>
      <c r="D209">
        <v>8.1</v>
      </c>
      <c r="E209">
        <v>7.5</v>
      </c>
    </row>
    <row r="210" spans="2:11">
      <c r="B210" s="1" t="s">
        <v>64</v>
      </c>
      <c r="C210" t="s">
        <v>98</v>
      </c>
      <c r="D210" t="s">
        <v>98</v>
      </c>
      <c r="E210" t="s">
        <v>98</v>
      </c>
      <c r="H210" s="1" t="s">
        <v>144</v>
      </c>
      <c r="I210" t="s">
        <v>163</v>
      </c>
    </row>
    <row r="211" spans="2:11">
      <c r="B211" s="1" t="s">
        <v>64</v>
      </c>
      <c r="C211" t="s">
        <v>98</v>
      </c>
      <c r="D211" t="s">
        <v>98</v>
      </c>
      <c r="E211" t="s">
        <v>98</v>
      </c>
      <c r="H211" s="1" t="s">
        <v>5</v>
      </c>
      <c r="I211" t="s">
        <v>93</v>
      </c>
      <c r="J211" t="s">
        <v>94</v>
      </c>
      <c r="K211" t="s">
        <v>96</v>
      </c>
    </row>
    <row r="212" spans="2:11">
      <c r="B212" s="1" t="s">
        <v>57</v>
      </c>
      <c r="C212">
        <v>8</v>
      </c>
      <c r="D212">
        <v>6.5</v>
      </c>
      <c r="E212">
        <v>3.8</v>
      </c>
      <c r="H212" s="1" t="s">
        <v>12</v>
      </c>
      <c r="I212">
        <v>9.3000000000000007</v>
      </c>
      <c r="J212">
        <v>7.5</v>
      </c>
      <c r="K212">
        <v>5.5</v>
      </c>
    </row>
    <row r="213" spans="2:11">
      <c r="B213" s="1" t="s">
        <v>103</v>
      </c>
      <c r="E213">
        <f>SUM(E212,E208:E209,E50:E206)</f>
        <v>1985.7000000000003</v>
      </c>
      <c r="H213" s="1" t="s">
        <v>12</v>
      </c>
      <c r="I213">
        <v>9</v>
      </c>
      <c r="J213">
        <v>7.3</v>
      </c>
      <c r="K213">
        <v>5.6</v>
      </c>
    </row>
    <row r="214" spans="2:11">
      <c r="H214" s="1" t="s">
        <v>12</v>
      </c>
      <c r="I214">
        <v>9</v>
      </c>
      <c r="J214">
        <v>7.1</v>
      </c>
      <c r="K214">
        <v>5.4</v>
      </c>
    </row>
    <row r="215" spans="2:11">
      <c r="B215" s="1" t="s">
        <v>104</v>
      </c>
      <c r="H215" s="1" t="s">
        <v>12</v>
      </c>
      <c r="I215">
        <v>8.5</v>
      </c>
      <c r="J215">
        <v>6.8</v>
      </c>
      <c r="K215">
        <v>4.9000000000000004</v>
      </c>
    </row>
    <row r="216" spans="2:11">
      <c r="B216" s="1" t="s">
        <v>5</v>
      </c>
      <c r="C216" t="s">
        <v>93</v>
      </c>
      <c r="D216" t="s">
        <v>94</v>
      </c>
      <c r="E216" t="s">
        <v>96</v>
      </c>
      <c r="H216" s="1" t="s">
        <v>12</v>
      </c>
      <c r="I216">
        <v>9.6</v>
      </c>
      <c r="J216">
        <v>7.5</v>
      </c>
      <c r="K216">
        <v>7.3</v>
      </c>
    </row>
    <row r="217" spans="2:11">
      <c r="B217" s="1" t="s">
        <v>8</v>
      </c>
      <c r="C217">
        <v>9.1</v>
      </c>
      <c r="D217">
        <v>7</v>
      </c>
      <c r="E217">
        <v>5.5</v>
      </c>
      <c r="H217" s="1" t="s">
        <v>12</v>
      </c>
      <c r="I217">
        <v>9.4</v>
      </c>
      <c r="J217">
        <v>7.3</v>
      </c>
      <c r="K217">
        <v>6.1</v>
      </c>
    </row>
    <row r="218" spans="2:11">
      <c r="B218" s="1" t="s">
        <v>8</v>
      </c>
      <c r="C218">
        <v>13.8</v>
      </c>
      <c r="D218">
        <v>10.6</v>
      </c>
      <c r="E218">
        <v>20.5</v>
      </c>
      <c r="H218" s="1" t="s">
        <v>12</v>
      </c>
      <c r="I218">
        <v>8.8000000000000007</v>
      </c>
      <c r="J218">
        <v>7</v>
      </c>
      <c r="K218">
        <v>5.8</v>
      </c>
    </row>
    <row r="219" spans="2:11">
      <c r="B219" s="1" t="s">
        <v>8</v>
      </c>
      <c r="C219">
        <v>9.3000000000000007</v>
      </c>
      <c r="D219">
        <v>7.9</v>
      </c>
      <c r="E219">
        <v>6.4</v>
      </c>
      <c r="H219" s="1" t="s">
        <v>12</v>
      </c>
      <c r="I219">
        <v>8.9</v>
      </c>
      <c r="J219">
        <v>7.2</v>
      </c>
      <c r="K219">
        <v>5.3</v>
      </c>
    </row>
    <row r="220" spans="2:11">
      <c r="B220" s="1" t="s">
        <v>12</v>
      </c>
      <c r="C220">
        <v>8.9</v>
      </c>
      <c r="D220">
        <v>7.1</v>
      </c>
      <c r="E220">
        <v>5.0999999999999996</v>
      </c>
      <c r="H220" s="1" t="s">
        <v>12</v>
      </c>
      <c r="I220">
        <v>9.3000000000000007</v>
      </c>
      <c r="J220">
        <v>7.4</v>
      </c>
      <c r="K220">
        <v>5.9</v>
      </c>
    </row>
    <row r="221" spans="2:11">
      <c r="B221" s="1" t="s">
        <v>12</v>
      </c>
      <c r="C221">
        <v>9.1</v>
      </c>
      <c r="D221">
        <v>7</v>
      </c>
      <c r="E221">
        <v>6.2</v>
      </c>
      <c r="H221" s="1" t="s">
        <v>12</v>
      </c>
      <c r="I221">
        <v>9.4</v>
      </c>
      <c r="J221">
        <v>7.5</v>
      </c>
      <c r="K221">
        <v>6</v>
      </c>
    </row>
    <row r="222" spans="2:11">
      <c r="B222" s="1" t="s">
        <v>12</v>
      </c>
      <c r="C222">
        <v>9.4</v>
      </c>
      <c r="D222">
        <v>7.7</v>
      </c>
      <c r="E222">
        <v>6.6</v>
      </c>
      <c r="H222" s="1" t="s">
        <v>12</v>
      </c>
      <c r="I222">
        <v>9.8000000000000007</v>
      </c>
      <c r="J222">
        <v>7.8</v>
      </c>
      <c r="K222">
        <v>6.7</v>
      </c>
    </row>
    <row r="223" spans="2:11">
      <c r="B223" s="1" t="s">
        <v>12</v>
      </c>
      <c r="C223">
        <v>9</v>
      </c>
      <c r="D223">
        <v>7.8</v>
      </c>
      <c r="E223">
        <v>6.5</v>
      </c>
      <c r="H223" s="1" t="s">
        <v>12</v>
      </c>
      <c r="I223">
        <v>9</v>
      </c>
      <c r="J223">
        <v>7.1</v>
      </c>
      <c r="K223">
        <v>5.6</v>
      </c>
    </row>
    <row r="224" spans="2:11">
      <c r="B224" s="1" t="s">
        <v>14</v>
      </c>
      <c r="C224">
        <v>23.6</v>
      </c>
      <c r="D224">
        <v>19.5</v>
      </c>
      <c r="E224">
        <v>201.4</v>
      </c>
      <c r="H224" s="1" t="s">
        <v>12</v>
      </c>
      <c r="I224">
        <v>9.1</v>
      </c>
      <c r="J224">
        <v>7.3</v>
      </c>
      <c r="K224">
        <v>5.8</v>
      </c>
    </row>
    <row r="225" spans="2:11">
      <c r="B225" s="1" t="s">
        <v>14</v>
      </c>
      <c r="C225">
        <v>6.8</v>
      </c>
      <c r="D225">
        <v>5.5</v>
      </c>
      <c r="E225">
        <v>4.2</v>
      </c>
      <c r="H225" s="1" t="s">
        <v>109</v>
      </c>
      <c r="K225">
        <f>SUM(K212:K224)</f>
        <v>75.899999999999977</v>
      </c>
    </row>
    <row r="226" spans="2:11">
      <c r="B226" s="1" t="s">
        <v>22</v>
      </c>
      <c r="C226">
        <v>8.6999999999999993</v>
      </c>
      <c r="D226">
        <v>6.3</v>
      </c>
      <c r="E226">
        <v>7.9</v>
      </c>
    </row>
    <row r="227" spans="2:11">
      <c r="B227" s="1" t="s">
        <v>22</v>
      </c>
      <c r="C227">
        <v>10.3</v>
      </c>
      <c r="D227">
        <v>7.5</v>
      </c>
      <c r="E227">
        <v>13.4</v>
      </c>
    </row>
    <row r="228" spans="2:11">
      <c r="B228" s="1" t="s">
        <v>22</v>
      </c>
      <c r="C228">
        <v>7.6</v>
      </c>
      <c r="D228">
        <v>5.5</v>
      </c>
      <c r="E228">
        <v>4.7</v>
      </c>
      <c r="H228" s="1" t="s">
        <v>164</v>
      </c>
      <c r="I228" s="20" t="s">
        <v>165</v>
      </c>
      <c r="J228" s="20"/>
    </row>
    <row r="229" spans="2:11">
      <c r="B229" s="1" t="s">
        <v>58</v>
      </c>
      <c r="C229">
        <v>10.8</v>
      </c>
      <c r="D229">
        <v>8.3000000000000007</v>
      </c>
      <c r="E229">
        <v>13.3</v>
      </c>
      <c r="H229" s="1" t="s">
        <v>166</v>
      </c>
      <c r="I229" t="s">
        <v>167</v>
      </c>
      <c r="J229" t="s">
        <v>168</v>
      </c>
      <c r="K229" t="s">
        <v>169</v>
      </c>
    </row>
    <row r="230" spans="2:11">
      <c r="B230" s="1" t="s">
        <v>129</v>
      </c>
      <c r="C230">
        <v>18.8</v>
      </c>
      <c r="D230">
        <v>15.3</v>
      </c>
      <c r="E230">
        <v>150.1</v>
      </c>
      <c r="G230">
        <v>1</v>
      </c>
      <c r="H230" s="1" t="s">
        <v>12</v>
      </c>
      <c r="I230">
        <v>10</v>
      </c>
      <c r="J230">
        <v>8</v>
      </c>
      <c r="K230">
        <v>7.9</v>
      </c>
    </row>
    <row r="231" spans="2:11">
      <c r="B231" s="1" t="s">
        <v>129</v>
      </c>
      <c r="C231">
        <v>16.3</v>
      </c>
      <c r="D231">
        <v>13.2</v>
      </c>
      <c r="E231">
        <v>80.099999999999994</v>
      </c>
      <c r="G231">
        <v>2</v>
      </c>
      <c r="H231" s="1" t="s">
        <v>12</v>
      </c>
      <c r="I231">
        <v>8.9</v>
      </c>
      <c r="J231">
        <v>7</v>
      </c>
      <c r="K231">
        <v>5.2</v>
      </c>
    </row>
    <row r="232" spans="2:11">
      <c r="B232" s="1" t="s">
        <v>32</v>
      </c>
      <c r="C232">
        <v>24</v>
      </c>
      <c r="D232">
        <v>19.600000000000001</v>
      </c>
      <c r="E232">
        <v>109.8</v>
      </c>
      <c r="G232">
        <v>3</v>
      </c>
      <c r="H232" s="1" t="s">
        <v>12</v>
      </c>
      <c r="I232">
        <v>9.6999999999999993</v>
      </c>
      <c r="J232">
        <v>7.7</v>
      </c>
      <c r="K232">
        <v>7.2</v>
      </c>
    </row>
    <row r="233" spans="2:11">
      <c r="B233" s="1" t="s">
        <v>32</v>
      </c>
      <c r="C233">
        <v>22.5</v>
      </c>
      <c r="D233">
        <v>18.600000000000001</v>
      </c>
      <c r="E233">
        <v>94.8</v>
      </c>
      <c r="G233">
        <v>4</v>
      </c>
      <c r="H233" s="1" t="s">
        <v>12</v>
      </c>
      <c r="I233">
        <v>8.9</v>
      </c>
      <c r="J233">
        <v>7.2</v>
      </c>
      <c r="K233">
        <v>6.4</v>
      </c>
    </row>
    <row r="234" spans="2:11">
      <c r="B234" s="1" t="s">
        <v>68</v>
      </c>
      <c r="C234">
        <v>12.5</v>
      </c>
      <c r="D234">
        <v>10</v>
      </c>
      <c r="E234">
        <v>13.8</v>
      </c>
      <c r="G234">
        <v>5</v>
      </c>
      <c r="H234" s="1" t="s">
        <v>12</v>
      </c>
      <c r="I234">
        <v>8.6999999999999993</v>
      </c>
      <c r="J234">
        <v>6.6</v>
      </c>
      <c r="K234">
        <v>5.7</v>
      </c>
    </row>
    <row r="235" spans="2:11">
      <c r="B235" s="1" t="s">
        <v>68</v>
      </c>
      <c r="C235">
        <v>11.2</v>
      </c>
      <c r="D235">
        <v>8.9</v>
      </c>
      <c r="E235">
        <v>9.3000000000000007</v>
      </c>
      <c r="G235">
        <v>6</v>
      </c>
      <c r="H235" s="1" t="s">
        <v>12</v>
      </c>
      <c r="I235">
        <v>8.9</v>
      </c>
      <c r="J235">
        <v>7.2</v>
      </c>
      <c r="K235">
        <v>5.8</v>
      </c>
    </row>
    <row r="236" spans="2:11">
      <c r="B236" s="1" t="s">
        <v>84</v>
      </c>
      <c r="C236">
        <v>10</v>
      </c>
      <c r="D236">
        <v>8.4</v>
      </c>
      <c r="E236">
        <v>8.1999999999999993</v>
      </c>
      <c r="G236">
        <v>7</v>
      </c>
      <c r="H236" s="1" t="s">
        <v>12</v>
      </c>
      <c r="I236">
        <v>9</v>
      </c>
      <c r="J236">
        <v>7.2</v>
      </c>
      <c r="K236">
        <v>5.8</v>
      </c>
    </row>
    <row r="237" spans="2:11">
      <c r="B237" s="1" t="s">
        <v>109</v>
      </c>
      <c r="E237">
        <f>SUM(E217:E236)</f>
        <v>767.79999999999984</v>
      </c>
      <c r="G237">
        <v>8</v>
      </c>
      <c r="H237" s="1" t="s">
        <v>12</v>
      </c>
      <c r="I237">
        <v>9.5</v>
      </c>
      <c r="J237">
        <v>7.6</v>
      </c>
      <c r="K237">
        <v>7.1</v>
      </c>
    </row>
    <row r="238" spans="2:11">
      <c r="G238">
        <v>9</v>
      </c>
      <c r="H238" s="1" t="s">
        <v>12</v>
      </c>
      <c r="I238">
        <v>9</v>
      </c>
      <c r="J238">
        <v>7.3</v>
      </c>
      <c r="K238">
        <v>5.7</v>
      </c>
    </row>
    <row r="239" spans="2:11">
      <c r="G239">
        <v>10</v>
      </c>
      <c r="H239" s="1" t="s">
        <v>12</v>
      </c>
      <c r="I239">
        <v>9.5</v>
      </c>
      <c r="J239">
        <v>7.6</v>
      </c>
      <c r="K239">
        <v>5.9</v>
      </c>
    </row>
    <row r="240" spans="2:11">
      <c r="G240">
        <v>11</v>
      </c>
      <c r="H240" s="1" t="s">
        <v>12</v>
      </c>
      <c r="I240">
        <v>9.3000000000000007</v>
      </c>
      <c r="J240">
        <v>7.3</v>
      </c>
      <c r="K240">
        <v>7</v>
      </c>
    </row>
    <row r="241" spans="7:11">
      <c r="G241">
        <v>12</v>
      </c>
      <c r="H241" s="1" t="s">
        <v>12</v>
      </c>
      <c r="I241">
        <v>9.1</v>
      </c>
      <c r="J241">
        <v>7.2</v>
      </c>
      <c r="K241">
        <v>6.2</v>
      </c>
    </row>
    <row r="242" spans="7:11">
      <c r="G242">
        <v>13</v>
      </c>
      <c r="H242" s="1" t="s">
        <v>12</v>
      </c>
      <c r="I242">
        <v>8.6</v>
      </c>
      <c r="J242">
        <v>6.8</v>
      </c>
      <c r="K242">
        <v>5.8</v>
      </c>
    </row>
    <row r="243" spans="7:11">
      <c r="G243">
        <v>14</v>
      </c>
      <c r="H243" s="1" t="s">
        <v>12</v>
      </c>
      <c r="I243">
        <v>10.9</v>
      </c>
      <c r="J243">
        <v>8.6999999999999993</v>
      </c>
      <c r="K243">
        <v>8.8000000000000007</v>
      </c>
    </row>
    <row r="244" spans="7:11">
      <c r="G244">
        <v>15</v>
      </c>
      <c r="H244" s="1" t="s">
        <v>12</v>
      </c>
      <c r="I244">
        <v>7.5</v>
      </c>
      <c r="J244">
        <v>6.4</v>
      </c>
      <c r="K244">
        <v>4.2</v>
      </c>
    </row>
    <row r="245" spans="7:11">
      <c r="G245">
        <v>16</v>
      </c>
      <c r="H245" s="1" t="s">
        <v>12</v>
      </c>
      <c r="I245">
        <v>9.1</v>
      </c>
      <c r="J245">
        <v>7.1</v>
      </c>
      <c r="K245">
        <v>5.4</v>
      </c>
    </row>
    <row r="246" spans="7:11">
      <c r="G246">
        <v>17</v>
      </c>
      <c r="H246" s="1" t="s">
        <v>12</v>
      </c>
      <c r="I246">
        <v>9.1999999999999993</v>
      </c>
      <c r="J246">
        <v>7.2</v>
      </c>
      <c r="K246">
        <v>6.3</v>
      </c>
    </row>
    <row r="247" spans="7:11">
      <c r="G247">
        <v>18</v>
      </c>
      <c r="H247" s="1" t="s">
        <v>12</v>
      </c>
      <c r="I247">
        <v>9.1</v>
      </c>
      <c r="J247">
        <v>7.2</v>
      </c>
      <c r="K247">
        <v>5.6</v>
      </c>
    </row>
    <row r="248" spans="7:11">
      <c r="G248">
        <v>19</v>
      </c>
      <c r="H248" s="1" t="s">
        <v>12</v>
      </c>
      <c r="I248">
        <v>8.6</v>
      </c>
      <c r="J248">
        <v>6.8</v>
      </c>
      <c r="K248">
        <v>5.2</v>
      </c>
    </row>
    <row r="249" spans="7:11">
      <c r="G249">
        <v>20</v>
      </c>
      <c r="H249" s="1" t="s">
        <v>12</v>
      </c>
      <c r="I249">
        <v>9.5</v>
      </c>
      <c r="J249">
        <v>7.7</v>
      </c>
      <c r="K249">
        <v>6.1</v>
      </c>
    </row>
    <row r="250" spans="7:11">
      <c r="G250">
        <v>21</v>
      </c>
      <c r="H250" s="1" t="s">
        <v>12</v>
      </c>
      <c r="I250">
        <v>9.1</v>
      </c>
      <c r="J250">
        <v>7.3</v>
      </c>
      <c r="K250">
        <v>5.5</v>
      </c>
    </row>
    <row r="251" spans="7:11">
      <c r="G251">
        <v>22</v>
      </c>
      <c r="H251" s="1" t="s">
        <v>12</v>
      </c>
      <c r="I251">
        <v>8.9</v>
      </c>
      <c r="J251">
        <v>7.1</v>
      </c>
      <c r="K251">
        <v>5.4</v>
      </c>
    </row>
    <row r="252" spans="7:11">
      <c r="G252">
        <v>23</v>
      </c>
      <c r="H252" s="1" t="s">
        <v>12</v>
      </c>
      <c r="I252">
        <v>8.9</v>
      </c>
      <c r="J252">
        <v>7.3</v>
      </c>
      <c r="K252">
        <v>6</v>
      </c>
    </row>
    <row r="253" spans="7:11">
      <c r="G253">
        <v>24</v>
      </c>
      <c r="H253" s="1" t="s">
        <v>12</v>
      </c>
      <c r="I253" t="s">
        <v>98</v>
      </c>
      <c r="J253" t="s">
        <v>98</v>
      </c>
      <c r="K253">
        <v>5.7</v>
      </c>
    </row>
    <row r="254" spans="7:11">
      <c r="G254">
        <v>25</v>
      </c>
      <c r="H254" s="1" t="s">
        <v>12</v>
      </c>
      <c r="I254" t="s">
        <v>98</v>
      </c>
      <c r="J254" t="s">
        <v>98</v>
      </c>
      <c r="K254" t="s">
        <v>98</v>
      </c>
    </row>
    <row r="255" spans="7:11">
      <c r="H255" s="1" t="s">
        <v>64</v>
      </c>
      <c r="I255">
        <v>10.1</v>
      </c>
      <c r="J255">
        <v>8.3000000000000007</v>
      </c>
      <c r="K255">
        <v>7.1</v>
      </c>
    </row>
    <row r="256" spans="7:11">
      <c r="H256" s="1" t="s">
        <v>8</v>
      </c>
      <c r="I256" t="s">
        <v>98</v>
      </c>
      <c r="J256">
        <v>5.6</v>
      </c>
      <c r="K256">
        <v>3.2</v>
      </c>
    </row>
    <row r="257" spans="8:11">
      <c r="H257" s="1" t="s">
        <v>109</v>
      </c>
      <c r="K257">
        <f>SUM(K230:K253,K255:K256)</f>
        <v>156.19999999999999</v>
      </c>
    </row>
  </sheetData>
  <autoFilter ref="A10:M46" xr:uid="{00000000-0009-0000-0000-000004000000}">
    <filterColumn colId="1">
      <filters>
        <filter val="Lile stolifera"/>
      </filters>
    </filterColumn>
  </autoFilter>
  <mergeCells count="6">
    <mergeCell ref="I228:J228"/>
    <mergeCell ref="D8:K8"/>
    <mergeCell ref="D9:E9"/>
    <mergeCell ref="F9:G9"/>
    <mergeCell ref="H9:I9"/>
    <mergeCell ref="J9:K9"/>
  </mergeCells>
  <phoneticPr fontId="4" type="noConversion"/>
  <hyperlinks>
    <hyperlink ref="C13" r:id="rId1" tooltip="Engraulidae for Stolephorus commersonnii" display="https://www.fishbase.se/summary/FamilySummary.php?ID=454" xr:uid="{4171F5AF-F99C-4B41-8946-F60DBA657979}"/>
  </hyperlinks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4:L218"/>
  <sheetViews>
    <sheetView topLeftCell="D125" zoomScale="150" workbookViewId="0">
      <selection activeCell="G48" sqref="G48"/>
    </sheetView>
  </sheetViews>
  <sheetFormatPr defaultColWidth="11" defaultRowHeight="12.95"/>
  <cols>
    <col min="1" max="1" width="5.125" customWidth="1"/>
    <col min="2" max="2" width="24.625" bestFit="1" customWidth="1"/>
    <col min="3" max="3" width="18.875" customWidth="1"/>
    <col min="5" max="5" width="14.375" bestFit="1" customWidth="1"/>
    <col min="6" max="6" width="13" bestFit="1" customWidth="1"/>
    <col min="7" max="7" width="14.375" bestFit="1" customWidth="1"/>
    <col min="8" max="8" width="25.625" bestFit="1" customWidth="1"/>
    <col min="9" max="9" width="18.875" customWidth="1"/>
    <col min="10" max="10" width="13" bestFit="1" customWidth="1"/>
  </cols>
  <sheetData>
    <row r="4" spans="1:12">
      <c r="B4" s="6" t="s">
        <v>170</v>
      </c>
      <c r="C4" t="s">
        <v>171</v>
      </c>
      <c r="F4" s="6" t="s">
        <v>118</v>
      </c>
    </row>
    <row r="8" spans="1:12">
      <c r="D8" s="16" t="s">
        <v>43</v>
      </c>
      <c r="E8" s="16"/>
      <c r="F8" s="16"/>
      <c r="G8" s="16"/>
      <c r="H8" s="16"/>
      <c r="I8" s="16"/>
      <c r="J8" s="16"/>
      <c r="K8" s="16"/>
    </row>
    <row r="9" spans="1:12">
      <c r="A9" s="6"/>
      <c r="B9" s="6"/>
      <c r="C9" s="6"/>
      <c r="D9" s="16" t="s">
        <v>0</v>
      </c>
      <c r="E9" s="16"/>
      <c r="F9" s="16" t="s">
        <v>172</v>
      </c>
      <c r="G9" s="16"/>
      <c r="H9" s="16" t="s">
        <v>45</v>
      </c>
      <c r="I9" s="16"/>
      <c r="J9" s="16" t="s">
        <v>46</v>
      </c>
      <c r="K9" s="16"/>
    </row>
    <row r="10" spans="1:12">
      <c r="A10" s="6" t="s">
        <v>4</v>
      </c>
      <c r="B10" s="6" t="s">
        <v>5</v>
      </c>
      <c r="C10" s="6" t="s">
        <v>6</v>
      </c>
      <c r="D10" s="6" t="s">
        <v>173</v>
      </c>
      <c r="E10" s="6" t="s">
        <v>174</v>
      </c>
      <c r="F10" s="6" t="s">
        <v>173</v>
      </c>
      <c r="G10" s="6" t="s">
        <v>174</v>
      </c>
      <c r="H10" s="6" t="s">
        <v>175</v>
      </c>
      <c r="I10" s="6" t="s">
        <v>176</v>
      </c>
      <c r="J10" s="6" t="s">
        <v>175</v>
      </c>
      <c r="K10" s="6" t="s">
        <v>176</v>
      </c>
      <c r="L10" s="6" t="s">
        <v>51</v>
      </c>
    </row>
    <row r="11" spans="1:12" hidden="1">
      <c r="A11" s="4">
        <v>1</v>
      </c>
      <c r="B11" s="1" t="s">
        <v>8</v>
      </c>
      <c r="C11" t="s">
        <v>9</v>
      </c>
      <c r="D11">
        <v>2</v>
      </c>
      <c r="E11">
        <v>7</v>
      </c>
      <c r="F11">
        <v>5</v>
      </c>
      <c r="G11">
        <v>1</v>
      </c>
      <c r="H11">
        <v>5</v>
      </c>
      <c r="I11">
        <v>0</v>
      </c>
      <c r="J11">
        <v>2</v>
      </c>
      <c r="K11">
        <v>3</v>
      </c>
    </row>
    <row r="12" spans="1:12" hidden="1">
      <c r="A12" s="4">
        <v>2</v>
      </c>
      <c r="B12" s="1" t="s">
        <v>10</v>
      </c>
      <c r="C12" t="s">
        <v>9</v>
      </c>
      <c r="D12">
        <v>0</v>
      </c>
      <c r="E12">
        <v>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2" s="8" customFormat="1">
      <c r="A13" s="8">
        <v>3</v>
      </c>
      <c r="B13" s="9" t="s">
        <v>12</v>
      </c>
      <c r="C13" s="8" t="s">
        <v>13</v>
      </c>
      <c r="D13" s="11">
        <v>2</v>
      </c>
      <c r="E13" s="8">
        <v>51</v>
      </c>
      <c r="F13" s="8">
        <v>0</v>
      </c>
      <c r="G13" s="8">
        <v>1</v>
      </c>
      <c r="H13" s="8">
        <v>4</v>
      </c>
      <c r="I13" s="8">
        <v>0</v>
      </c>
      <c r="J13" s="8">
        <v>0</v>
      </c>
      <c r="K13" s="8">
        <v>0</v>
      </c>
      <c r="L13" s="8">
        <f>SUM(D13:K13)</f>
        <v>58</v>
      </c>
    </row>
    <row r="14" spans="1:12" hidden="1">
      <c r="A14" s="4">
        <v>4</v>
      </c>
      <c r="B14" s="1" t="s">
        <v>14</v>
      </c>
      <c r="C14" t="s">
        <v>15</v>
      </c>
      <c r="D14">
        <v>10</v>
      </c>
      <c r="E14">
        <v>13</v>
      </c>
      <c r="F14">
        <v>2</v>
      </c>
      <c r="G14">
        <v>5</v>
      </c>
      <c r="H14">
        <v>1</v>
      </c>
      <c r="I14">
        <v>1</v>
      </c>
      <c r="J14">
        <v>0</v>
      </c>
      <c r="K14">
        <v>1</v>
      </c>
    </row>
    <row r="15" spans="1:12" hidden="1">
      <c r="A15" s="4">
        <v>5</v>
      </c>
      <c r="B15" s="1" t="s">
        <v>16</v>
      </c>
      <c r="C15" t="s">
        <v>15</v>
      </c>
      <c r="D15">
        <v>2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2" hidden="1">
      <c r="A16" s="4">
        <v>6</v>
      </c>
      <c r="B16" s="1" t="s">
        <v>17</v>
      </c>
      <c r="C16" t="s">
        <v>15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hidden="1">
      <c r="A17" s="4">
        <v>7</v>
      </c>
      <c r="B17" s="1" t="s">
        <v>52</v>
      </c>
      <c r="C17" t="s">
        <v>15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hidden="1">
      <c r="A18" s="4">
        <v>8</v>
      </c>
      <c r="B18" s="1" t="s">
        <v>53</v>
      </c>
      <c r="C18" t="s">
        <v>15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hidden="1">
      <c r="A19" s="4">
        <v>9</v>
      </c>
      <c r="B19" s="1" t="s">
        <v>54</v>
      </c>
      <c r="C19" t="s">
        <v>55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hidden="1">
      <c r="A20" s="4">
        <v>10</v>
      </c>
      <c r="B20" s="1" t="s">
        <v>18</v>
      </c>
      <c r="C20" t="s">
        <v>19</v>
      </c>
      <c r="D20">
        <v>0</v>
      </c>
      <c r="E20">
        <v>3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hidden="1">
      <c r="A21" s="4">
        <v>11</v>
      </c>
      <c r="B21" s="1" t="s">
        <v>20</v>
      </c>
      <c r="C21" t="s">
        <v>19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hidden="1">
      <c r="A22" s="4">
        <v>12</v>
      </c>
      <c r="B22" s="1" t="s">
        <v>56</v>
      </c>
      <c r="C22" t="s">
        <v>19</v>
      </c>
      <c r="D22">
        <v>0</v>
      </c>
      <c r="E22">
        <v>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hidden="1">
      <c r="A23" s="4">
        <v>13</v>
      </c>
      <c r="B23" s="1" t="s">
        <v>57</v>
      </c>
      <c r="C23" t="s">
        <v>19</v>
      </c>
      <c r="D23">
        <v>0</v>
      </c>
      <c r="E23">
        <v>0</v>
      </c>
      <c r="F23">
        <v>0</v>
      </c>
      <c r="G23">
        <v>1</v>
      </c>
      <c r="H23">
        <v>2</v>
      </c>
      <c r="I23">
        <v>0</v>
      </c>
      <c r="J23">
        <v>0</v>
      </c>
      <c r="K23">
        <v>0</v>
      </c>
    </row>
    <row r="24" spans="1:11" hidden="1">
      <c r="A24" s="4">
        <v>14</v>
      </c>
      <c r="B24" s="1" t="s">
        <v>22</v>
      </c>
      <c r="C24" t="s">
        <v>23</v>
      </c>
      <c r="D24">
        <v>3</v>
      </c>
      <c r="E24">
        <v>4</v>
      </c>
      <c r="F24">
        <v>0</v>
      </c>
      <c r="G24">
        <v>2</v>
      </c>
      <c r="H24">
        <v>2</v>
      </c>
      <c r="I24">
        <v>0</v>
      </c>
      <c r="J24">
        <v>0</v>
      </c>
      <c r="K24">
        <v>0</v>
      </c>
    </row>
    <row r="25" spans="1:11" hidden="1">
      <c r="A25" s="4">
        <v>15</v>
      </c>
      <c r="B25" s="1" t="s">
        <v>58</v>
      </c>
      <c r="C25" t="s">
        <v>23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hidden="1">
      <c r="A26" s="4">
        <v>16</v>
      </c>
      <c r="B26" s="1" t="s">
        <v>129</v>
      </c>
      <c r="C26" t="s">
        <v>25</v>
      </c>
      <c r="D26">
        <v>0</v>
      </c>
      <c r="E26">
        <v>5</v>
      </c>
      <c r="F26">
        <v>1</v>
      </c>
      <c r="G26">
        <v>6</v>
      </c>
      <c r="H26">
        <v>0</v>
      </c>
      <c r="I26">
        <v>0</v>
      </c>
      <c r="J26">
        <v>0</v>
      </c>
      <c r="K26">
        <v>1</v>
      </c>
    </row>
    <row r="27" spans="1:11" hidden="1">
      <c r="A27" s="4">
        <v>17</v>
      </c>
      <c r="B27" s="1" t="s">
        <v>28</v>
      </c>
      <c r="C27" t="s">
        <v>60</v>
      </c>
      <c r="D27">
        <v>0</v>
      </c>
      <c r="E27">
        <v>2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</row>
    <row r="28" spans="1:11" hidden="1">
      <c r="A28" s="4">
        <v>18</v>
      </c>
      <c r="B28" s="1" t="s">
        <v>30</v>
      </c>
      <c r="C28" t="s">
        <v>31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hidden="1">
      <c r="A29" s="4">
        <v>19</v>
      </c>
      <c r="B29" s="1" t="s">
        <v>32</v>
      </c>
      <c r="C29" t="s">
        <v>33</v>
      </c>
      <c r="D29">
        <v>0</v>
      </c>
      <c r="E29">
        <v>0</v>
      </c>
      <c r="F29">
        <v>18</v>
      </c>
      <c r="G29">
        <v>6</v>
      </c>
      <c r="H29">
        <v>3</v>
      </c>
      <c r="I29">
        <v>0</v>
      </c>
      <c r="J29">
        <v>2</v>
      </c>
      <c r="K29">
        <v>0</v>
      </c>
    </row>
    <row r="30" spans="1:11" hidden="1">
      <c r="A30" s="4">
        <v>20</v>
      </c>
      <c r="B30" s="1" t="s">
        <v>34</v>
      </c>
      <c r="C30" t="s">
        <v>35</v>
      </c>
      <c r="D30">
        <v>0</v>
      </c>
      <c r="E30">
        <v>2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hidden="1">
      <c r="A31" s="4">
        <v>21</v>
      </c>
      <c r="B31" s="1" t="s">
        <v>61</v>
      </c>
      <c r="C31" t="s">
        <v>36</v>
      </c>
      <c r="D31">
        <v>1</v>
      </c>
      <c r="E31">
        <v>2</v>
      </c>
      <c r="F31">
        <v>0</v>
      </c>
      <c r="G31">
        <v>1</v>
      </c>
      <c r="H31">
        <v>0</v>
      </c>
      <c r="I31">
        <v>0</v>
      </c>
      <c r="J31">
        <v>1</v>
      </c>
      <c r="K31">
        <v>0</v>
      </c>
    </row>
    <row r="32" spans="1:11" hidden="1">
      <c r="A32" s="4">
        <v>22</v>
      </c>
      <c r="B32" s="1" t="s">
        <v>62</v>
      </c>
      <c r="C32" t="s">
        <v>63</v>
      </c>
      <c r="D32">
        <v>1</v>
      </c>
      <c r="E32">
        <v>1</v>
      </c>
      <c r="F32">
        <v>2</v>
      </c>
      <c r="G32">
        <v>0</v>
      </c>
      <c r="H32">
        <v>0</v>
      </c>
      <c r="I32">
        <v>0</v>
      </c>
      <c r="J32">
        <v>0</v>
      </c>
      <c r="K32">
        <v>3</v>
      </c>
    </row>
    <row r="33" spans="1:11" hidden="1">
      <c r="A33" s="4">
        <v>23</v>
      </c>
      <c r="B33" s="1" t="s">
        <v>64</v>
      </c>
      <c r="C33" t="s">
        <v>65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hidden="1">
      <c r="A34" s="4">
        <v>24</v>
      </c>
      <c r="B34" s="1" t="s">
        <v>66</v>
      </c>
      <c r="C34" t="s">
        <v>67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hidden="1">
      <c r="A35" s="4">
        <v>25</v>
      </c>
      <c r="B35" s="3" t="s">
        <v>68</v>
      </c>
      <c r="C35" t="s">
        <v>130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</row>
    <row r="36" spans="1:11" hidden="1">
      <c r="A36" s="4">
        <v>26</v>
      </c>
      <c r="B36" s="1" t="s">
        <v>70</v>
      </c>
      <c r="C36" t="s">
        <v>71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hidden="1">
      <c r="A37" s="4">
        <v>27</v>
      </c>
      <c r="B37" s="1" t="s">
        <v>72</v>
      </c>
      <c r="C37" t="s">
        <v>73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1</v>
      </c>
    </row>
    <row r="38" spans="1:11" hidden="1">
      <c r="A38" s="4">
        <v>28</v>
      </c>
      <c r="B38" s="1" t="s">
        <v>74</v>
      </c>
      <c r="C38" t="s">
        <v>75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hidden="1">
      <c r="A39" s="4">
        <v>29</v>
      </c>
      <c r="B39" s="1" t="s">
        <v>76</v>
      </c>
      <c r="C39" t="s">
        <v>77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hidden="1">
      <c r="A40" s="4">
        <v>30</v>
      </c>
      <c r="B40" s="1" t="s">
        <v>78</v>
      </c>
      <c r="C40" t="s">
        <v>79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hidden="1">
      <c r="A41" s="4">
        <v>31</v>
      </c>
      <c r="B41" s="1" t="s">
        <v>80</v>
      </c>
      <c r="C41" t="s">
        <v>81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</row>
    <row r="42" spans="1:11" hidden="1">
      <c r="A42" s="4">
        <v>32</v>
      </c>
      <c r="B42" s="1" t="s">
        <v>82</v>
      </c>
      <c r="C42" t="s">
        <v>83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hidden="1">
      <c r="A43" s="4">
        <v>33</v>
      </c>
      <c r="B43" s="1" t="s">
        <v>84</v>
      </c>
      <c r="C43" t="s">
        <v>81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5</v>
      </c>
    </row>
    <row r="44" spans="1:11" hidden="1">
      <c r="A44" s="4">
        <v>34</v>
      </c>
      <c r="B44" s="1" t="s">
        <v>86</v>
      </c>
      <c r="D44">
        <v>0</v>
      </c>
      <c r="E44">
        <v>3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hidden="1">
      <c r="A45" s="4">
        <v>35</v>
      </c>
      <c r="B45" s="1" t="s">
        <v>177</v>
      </c>
      <c r="C45" t="s">
        <v>73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hidden="1">
      <c r="A46" s="4">
        <v>36</v>
      </c>
      <c r="B46" s="1" t="s">
        <v>178</v>
      </c>
      <c r="C46" s="21" t="s">
        <v>179</v>
      </c>
      <c r="D46">
        <v>0</v>
      </c>
      <c r="E46">
        <v>2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9" spans="2:11">
      <c r="B49" s="1" t="s">
        <v>144</v>
      </c>
      <c r="H49" s="1" t="s">
        <v>111</v>
      </c>
    </row>
    <row r="50" spans="2:11">
      <c r="B50" s="1" t="s">
        <v>5</v>
      </c>
      <c r="C50" t="s">
        <v>93</v>
      </c>
      <c r="D50" t="s">
        <v>94</v>
      </c>
      <c r="E50" t="s">
        <v>96</v>
      </c>
      <c r="H50" s="1" t="s">
        <v>5</v>
      </c>
      <c r="I50" t="s">
        <v>93</v>
      </c>
      <c r="J50" t="s">
        <v>94</v>
      </c>
      <c r="K50" t="s">
        <v>96</v>
      </c>
    </row>
    <row r="51" spans="2:11">
      <c r="B51" t="s">
        <v>14</v>
      </c>
      <c r="C51">
        <v>25.2</v>
      </c>
      <c r="D51">
        <v>20.2</v>
      </c>
      <c r="E51">
        <v>245.61</v>
      </c>
      <c r="H51" t="s">
        <v>72</v>
      </c>
      <c r="I51">
        <v>7.6</v>
      </c>
      <c r="J51">
        <v>6.7</v>
      </c>
      <c r="K51">
        <v>4.1399999999999997</v>
      </c>
    </row>
    <row r="52" spans="2:11">
      <c r="B52" t="s">
        <v>14</v>
      </c>
      <c r="C52">
        <v>25.3</v>
      </c>
      <c r="D52">
        <v>19.8</v>
      </c>
      <c r="E52">
        <v>233.1</v>
      </c>
      <c r="H52" t="s">
        <v>14</v>
      </c>
      <c r="I52">
        <v>8.5</v>
      </c>
      <c r="J52">
        <v>6.7</v>
      </c>
      <c r="K52">
        <v>7.35</v>
      </c>
    </row>
    <row r="53" spans="2:11">
      <c r="B53" t="s">
        <v>180</v>
      </c>
      <c r="C53">
        <v>21.2</v>
      </c>
      <c r="D53">
        <v>17.5</v>
      </c>
      <c r="E53">
        <v>156.85</v>
      </c>
      <c r="H53" t="s">
        <v>8</v>
      </c>
      <c r="I53">
        <v>7.7</v>
      </c>
      <c r="J53">
        <v>5.7</v>
      </c>
      <c r="K53">
        <v>2.89</v>
      </c>
    </row>
    <row r="54" spans="2:11">
      <c r="B54" t="s">
        <v>16</v>
      </c>
      <c r="C54">
        <v>29.3</v>
      </c>
      <c r="D54">
        <v>23.5</v>
      </c>
      <c r="E54">
        <v>373.65</v>
      </c>
      <c r="H54" t="s">
        <v>8</v>
      </c>
      <c r="I54">
        <v>7.6</v>
      </c>
      <c r="J54">
        <v>5.9</v>
      </c>
      <c r="K54">
        <v>3.02</v>
      </c>
    </row>
    <row r="55" spans="2:11">
      <c r="B55" t="s">
        <v>62</v>
      </c>
      <c r="C55">
        <v>33.299999999999997</v>
      </c>
      <c r="D55">
        <v>30.1</v>
      </c>
      <c r="E55">
        <v>47.29</v>
      </c>
      <c r="H55" t="s">
        <v>8</v>
      </c>
      <c r="I55">
        <v>7.5</v>
      </c>
      <c r="J55">
        <v>5.5</v>
      </c>
      <c r="K55">
        <v>2.72</v>
      </c>
    </row>
    <row r="56" spans="2:11">
      <c r="B56" t="s">
        <v>62</v>
      </c>
      <c r="C56">
        <v>29.8</v>
      </c>
      <c r="D56">
        <v>26.9</v>
      </c>
      <c r="E56">
        <v>28.73</v>
      </c>
      <c r="H56" t="s">
        <v>84</v>
      </c>
      <c r="I56">
        <v>11.6</v>
      </c>
      <c r="J56">
        <v>9.5</v>
      </c>
      <c r="K56">
        <v>9.51</v>
      </c>
    </row>
    <row r="57" spans="2:11">
      <c r="B57" t="s">
        <v>8</v>
      </c>
      <c r="C57">
        <v>17.399999999999999</v>
      </c>
      <c r="D57">
        <v>13.4</v>
      </c>
      <c r="E57">
        <v>58.31</v>
      </c>
      <c r="H57" t="s">
        <v>84</v>
      </c>
      <c r="I57">
        <v>12.5</v>
      </c>
      <c r="J57">
        <v>10.199999999999999</v>
      </c>
      <c r="K57">
        <v>12.27</v>
      </c>
    </row>
    <row r="58" spans="2:11">
      <c r="B58" t="s">
        <v>8</v>
      </c>
      <c r="C58">
        <v>8.6999999999999993</v>
      </c>
      <c r="D58">
        <v>6.7</v>
      </c>
      <c r="E58">
        <v>4.8899999999999997</v>
      </c>
      <c r="H58" t="s">
        <v>84</v>
      </c>
      <c r="I58">
        <v>11.2</v>
      </c>
      <c r="J58">
        <v>9.1999999999999993</v>
      </c>
      <c r="K58">
        <v>10.73</v>
      </c>
    </row>
    <row r="59" spans="2:11">
      <c r="B59" t="s">
        <v>8</v>
      </c>
      <c r="C59" t="s">
        <v>98</v>
      </c>
      <c r="D59">
        <v>7.7</v>
      </c>
      <c r="E59">
        <v>7.55</v>
      </c>
      <c r="H59" t="s">
        <v>84</v>
      </c>
      <c r="I59">
        <v>10.1</v>
      </c>
      <c r="J59">
        <v>8.3000000000000007</v>
      </c>
      <c r="K59">
        <v>6.7</v>
      </c>
    </row>
    <row r="60" spans="2:11">
      <c r="B60" t="s">
        <v>8</v>
      </c>
      <c r="C60">
        <v>8.6999999999999993</v>
      </c>
      <c r="D60">
        <v>6.8</v>
      </c>
      <c r="E60">
        <v>5.87</v>
      </c>
      <c r="H60" t="s">
        <v>84</v>
      </c>
      <c r="I60">
        <v>14.3</v>
      </c>
      <c r="J60">
        <v>11.5</v>
      </c>
      <c r="K60">
        <v>20.74</v>
      </c>
    </row>
    <row r="61" spans="2:11">
      <c r="B61" t="s">
        <v>8</v>
      </c>
      <c r="C61">
        <v>7.5</v>
      </c>
      <c r="D61">
        <v>5.6</v>
      </c>
      <c r="E61">
        <v>3.05</v>
      </c>
      <c r="H61" t="s">
        <v>181</v>
      </c>
      <c r="I61">
        <v>21.3</v>
      </c>
      <c r="J61">
        <v>17.3</v>
      </c>
      <c r="K61">
        <v>181.23</v>
      </c>
    </row>
    <row r="62" spans="2:11">
      <c r="B62" s="1" t="s">
        <v>177</v>
      </c>
      <c r="C62">
        <v>30.2</v>
      </c>
      <c r="D62">
        <v>26.4</v>
      </c>
      <c r="E62">
        <v>402.91</v>
      </c>
      <c r="H62" t="s">
        <v>62</v>
      </c>
      <c r="I62">
        <v>34.4</v>
      </c>
      <c r="J62">
        <v>31.3</v>
      </c>
      <c r="K62">
        <v>53.68</v>
      </c>
    </row>
    <row r="63" spans="2:11">
      <c r="B63" t="s">
        <v>32</v>
      </c>
      <c r="C63">
        <v>18.2</v>
      </c>
      <c r="D63">
        <v>14.2</v>
      </c>
      <c r="E63">
        <v>39.369999999999997</v>
      </c>
      <c r="H63" t="s">
        <v>62</v>
      </c>
      <c r="I63">
        <v>7.8</v>
      </c>
      <c r="J63">
        <v>6.1</v>
      </c>
      <c r="K63">
        <v>3.05</v>
      </c>
    </row>
    <row r="64" spans="2:11">
      <c r="B64" t="s">
        <v>32</v>
      </c>
      <c r="C64">
        <v>22.3</v>
      </c>
      <c r="D64">
        <v>18</v>
      </c>
      <c r="E64">
        <v>89.34</v>
      </c>
      <c r="H64" t="s">
        <v>62</v>
      </c>
      <c r="I64">
        <v>9.8000000000000007</v>
      </c>
      <c r="J64">
        <v>7.9</v>
      </c>
      <c r="K64">
        <v>5.6</v>
      </c>
    </row>
    <row r="65" spans="2:11">
      <c r="B65" t="s">
        <v>32</v>
      </c>
      <c r="C65">
        <v>22.2</v>
      </c>
      <c r="D65">
        <v>17.3</v>
      </c>
      <c r="E65">
        <v>93.26</v>
      </c>
    </row>
    <row r="66" spans="2:11">
      <c r="B66" t="s">
        <v>32</v>
      </c>
      <c r="C66">
        <v>25.6</v>
      </c>
      <c r="D66">
        <v>19.100000000000001</v>
      </c>
      <c r="E66">
        <v>158.13999999999999</v>
      </c>
    </row>
    <row r="67" spans="2:11">
      <c r="B67" t="s">
        <v>32</v>
      </c>
      <c r="C67">
        <v>18.5</v>
      </c>
      <c r="D67">
        <v>14.6</v>
      </c>
      <c r="E67">
        <v>52.81</v>
      </c>
    </row>
    <row r="68" spans="2:11">
      <c r="B68" t="s">
        <v>32</v>
      </c>
      <c r="C68">
        <v>25.7</v>
      </c>
      <c r="D68">
        <v>20.7</v>
      </c>
      <c r="E68">
        <v>152.38</v>
      </c>
      <c r="H68" t="s">
        <v>182</v>
      </c>
    </row>
    <row r="69" spans="2:11">
      <c r="B69" t="s">
        <v>32</v>
      </c>
      <c r="C69">
        <v>23.5</v>
      </c>
      <c r="D69">
        <v>18.2</v>
      </c>
      <c r="E69">
        <v>102.05</v>
      </c>
      <c r="H69" t="s">
        <v>166</v>
      </c>
      <c r="I69" t="s">
        <v>93</v>
      </c>
      <c r="J69" t="s">
        <v>94</v>
      </c>
      <c r="K69" t="s">
        <v>96</v>
      </c>
    </row>
    <row r="70" spans="2:11">
      <c r="B70" t="s">
        <v>32</v>
      </c>
      <c r="C70">
        <v>25.8</v>
      </c>
      <c r="D70">
        <v>20.399999999999999</v>
      </c>
      <c r="E70">
        <v>136.19999999999999</v>
      </c>
      <c r="H70" s="1" t="s">
        <v>12</v>
      </c>
      <c r="I70">
        <v>9.6999999999999993</v>
      </c>
      <c r="J70">
        <v>7.4</v>
      </c>
      <c r="K70">
        <v>5.5</v>
      </c>
    </row>
    <row r="71" spans="2:11">
      <c r="B71" t="s">
        <v>32</v>
      </c>
      <c r="C71">
        <v>22.8</v>
      </c>
      <c r="D71">
        <v>18</v>
      </c>
      <c r="E71">
        <v>99.41</v>
      </c>
      <c r="H71" s="1" t="s">
        <v>12</v>
      </c>
      <c r="I71" s="21">
        <v>8.8000000000000007</v>
      </c>
      <c r="J71">
        <v>6.9</v>
      </c>
      <c r="K71">
        <v>5.0999999999999996</v>
      </c>
    </row>
    <row r="72" spans="2:11">
      <c r="B72" t="s">
        <v>32</v>
      </c>
      <c r="C72">
        <v>20.7</v>
      </c>
      <c r="D72">
        <v>15.6</v>
      </c>
      <c r="E72">
        <v>55.18</v>
      </c>
      <c r="H72" s="1" t="s">
        <v>16</v>
      </c>
      <c r="I72">
        <v>17.2</v>
      </c>
      <c r="J72">
        <v>13.2</v>
      </c>
      <c r="K72">
        <v>66.8</v>
      </c>
    </row>
    <row r="73" spans="2:11">
      <c r="B73" t="s">
        <v>32</v>
      </c>
      <c r="C73">
        <v>25.3</v>
      </c>
      <c r="D73">
        <v>20.399999999999999</v>
      </c>
      <c r="E73">
        <v>138.61000000000001</v>
      </c>
      <c r="H73" s="1" t="s">
        <v>16</v>
      </c>
      <c r="I73">
        <v>23.6</v>
      </c>
      <c r="J73">
        <v>18.100000000000001</v>
      </c>
      <c r="K73">
        <v>186.5</v>
      </c>
    </row>
    <row r="74" spans="2:11">
      <c r="B74" t="s">
        <v>32</v>
      </c>
      <c r="C74">
        <v>24</v>
      </c>
      <c r="D74">
        <v>19.600000000000001</v>
      </c>
      <c r="E74">
        <v>107.96</v>
      </c>
      <c r="H74" s="1" t="s">
        <v>100</v>
      </c>
      <c r="I74">
        <v>15.3</v>
      </c>
      <c r="J74">
        <v>12.2</v>
      </c>
      <c r="K74">
        <v>52.1</v>
      </c>
    </row>
    <row r="75" spans="2:11">
      <c r="B75" t="s">
        <v>32</v>
      </c>
      <c r="C75">
        <v>23.7</v>
      </c>
      <c r="D75">
        <v>18.7</v>
      </c>
      <c r="E75">
        <v>114.14</v>
      </c>
      <c r="H75" s="1" t="s">
        <v>100</v>
      </c>
      <c r="I75">
        <v>16</v>
      </c>
      <c r="J75">
        <v>12.2</v>
      </c>
      <c r="K75">
        <v>52.5</v>
      </c>
    </row>
    <row r="76" spans="2:11">
      <c r="B76" t="s">
        <v>32</v>
      </c>
      <c r="C76">
        <v>24.9</v>
      </c>
      <c r="D76">
        <v>19.8</v>
      </c>
      <c r="E76">
        <v>108.22</v>
      </c>
      <c r="H76" s="1" t="s">
        <v>100</v>
      </c>
      <c r="I76">
        <v>15.5</v>
      </c>
      <c r="J76">
        <v>12</v>
      </c>
      <c r="K76">
        <v>45.5</v>
      </c>
    </row>
    <row r="77" spans="2:11">
      <c r="B77" t="s">
        <v>32</v>
      </c>
      <c r="C77">
        <v>18.7</v>
      </c>
      <c r="D77">
        <v>14</v>
      </c>
      <c r="E77">
        <v>46.6</v>
      </c>
      <c r="H77" s="1" t="s">
        <v>100</v>
      </c>
      <c r="I77">
        <v>13.2</v>
      </c>
      <c r="J77">
        <v>10.1</v>
      </c>
      <c r="K77">
        <v>33.4</v>
      </c>
    </row>
    <row r="78" spans="2:11">
      <c r="B78" t="s">
        <v>32</v>
      </c>
      <c r="C78">
        <v>19.899999999999999</v>
      </c>
      <c r="D78">
        <v>15.1</v>
      </c>
      <c r="E78">
        <v>53.7</v>
      </c>
      <c r="H78" s="1" t="s">
        <v>100</v>
      </c>
      <c r="I78">
        <v>16.100000000000001</v>
      </c>
      <c r="J78">
        <v>12.3</v>
      </c>
      <c r="K78">
        <v>58</v>
      </c>
    </row>
    <row r="79" spans="2:11">
      <c r="B79" t="s">
        <v>32</v>
      </c>
      <c r="C79">
        <v>19.3</v>
      </c>
      <c r="D79">
        <v>15.5</v>
      </c>
      <c r="E79">
        <v>58.39</v>
      </c>
      <c r="H79" s="1" t="s">
        <v>100</v>
      </c>
      <c r="I79">
        <v>15.7</v>
      </c>
      <c r="J79">
        <v>12.3</v>
      </c>
      <c r="K79">
        <v>46.2</v>
      </c>
    </row>
    <row r="80" spans="2:11">
      <c r="B80" t="s">
        <v>32</v>
      </c>
      <c r="C80">
        <v>23.9</v>
      </c>
      <c r="D80">
        <v>18.899999999999999</v>
      </c>
      <c r="E80">
        <v>124.8</v>
      </c>
      <c r="H80" s="1" t="s">
        <v>100</v>
      </c>
      <c r="I80">
        <v>19.100000000000001</v>
      </c>
      <c r="J80">
        <v>14.9</v>
      </c>
      <c r="K80">
        <v>98.7</v>
      </c>
    </row>
    <row r="81" spans="2:11">
      <c r="H81" s="1" t="s">
        <v>100</v>
      </c>
      <c r="I81">
        <v>18.5</v>
      </c>
      <c r="J81">
        <v>14.7</v>
      </c>
      <c r="K81">
        <v>85.6</v>
      </c>
    </row>
    <row r="82" spans="2:11">
      <c r="H82" s="1" t="s">
        <v>100</v>
      </c>
      <c r="I82">
        <v>20.100000000000001</v>
      </c>
      <c r="J82">
        <v>15.5</v>
      </c>
      <c r="K82">
        <v>117.5</v>
      </c>
    </row>
    <row r="83" spans="2:11">
      <c r="B83" s="21" t="s">
        <v>183</v>
      </c>
      <c r="H83" s="1" t="s">
        <v>100</v>
      </c>
      <c r="I83">
        <v>27.4</v>
      </c>
      <c r="J83">
        <v>21.9</v>
      </c>
      <c r="K83">
        <v>286.60000000000002</v>
      </c>
    </row>
    <row r="84" spans="2:11">
      <c r="B84" t="s">
        <v>166</v>
      </c>
      <c r="C84" t="s">
        <v>93</v>
      </c>
      <c r="D84" t="s">
        <v>94</v>
      </c>
      <c r="E84" t="s">
        <v>96</v>
      </c>
      <c r="H84" s="1" t="s">
        <v>61</v>
      </c>
      <c r="I84">
        <v>19.600000000000001</v>
      </c>
      <c r="J84">
        <v>15.5</v>
      </c>
      <c r="K84">
        <v>136.19999999999999</v>
      </c>
    </row>
    <row r="85" spans="2:11">
      <c r="B85" s="1" t="s">
        <v>129</v>
      </c>
      <c r="C85">
        <v>16.3</v>
      </c>
      <c r="D85">
        <v>13.1</v>
      </c>
      <c r="E85">
        <v>78.8</v>
      </c>
      <c r="H85" s="1" t="s">
        <v>184</v>
      </c>
      <c r="I85">
        <v>33.200000000000003</v>
      </c>
      <c r="J85">
        <v>30.4</v>
      </c>
      <c r="K85">
        <v>47.8</v>
      </c>
    </row>
    <row r="86" spans="2:11">
      <c r="B86" s="1" t="s">
        <v>129</v>
      </c>
      <c r="C86">
        <v>20.6</v>
      </c>
      <c r="D86">
        <v>16.399999999999999</v>
      </c>
      <c r="E86">
        <v>158.30000000000001</v>
      </c>
      <c r="H86" s="1" t="s">
        <v>97</v>
      </c>
      <c r="I86">
        <v>17.3</v>
      </c>
      <c r="J86">
        <v>13.3</v>
      </c>
      <c r="K86">
        <v>48.5</v>
      </c>
    </row>
    <row r="87" spans="2:11">
      <c r="B87" s="1" t="s">
        <v>129</v>
      </c>
      <c r="C87">
        <v>24.2</v>
      </c>
      <c r="D87">
        <v>19.600000000000001</v>
      </c>
      <c r="E87">
        <v>288.89999999999998</v>
      </c>
      <c r="H87" s="1" t="s">
        <v>97</v>
      </c>
      <c r="I87">
        <v>7.6</v>
      </c>
      <c r="J87">
        <v>5.5</v>
      </c>
      <c r="K87">
        <v>2.8</v>
      </c>
    </row>
    <row r="88" spans="2:11">
      <c r="B88" s="1" t="s">
        <v>129</v>
      </c>
      <c r="C88">
        <v>19.2</v>
      </c>
      <c r="D88">
        <v>15.3</v>
      </c>
      <c r="E88">
        <v>147</v>
      </c>
      <c r="H88" s="1" t="s">
        <v>22</v>
      </c>
      <c r="I88">
        <v>12.5</v>
      </c>
      <c r="J88">
        <v>9</v>
      </c>
      <c r="K88">
        <v>24</v>
      </c>
    </row>
    <row r="89" spans="2:11">
      <c r="B89" s="1" t="s">
        <v>129</v>
      </c>
      <c r="C89">
        <v>24.9</v>
      </c>
      <c r="D89">
        <v>20.7</v>
      </c>
      <c r="E89">
        <v>342.9</v>
      </c>
      <c r="H89" s="1" t="s">
        <v>22</v>
      </c>
      <c r="I89">
        <v>12.4</v>
      </c>
      <c r="J89">
        <v>7.8</v>
      </c>
      <c r="K89">
        <v>15.3</v>
      </c>
    </row>
    <row r="90" spans="2:11">
      <c r="B90" s="1" t="s">
        <v>129</v>
      </c>
      <c r="C90">
        <v>25.8</v>
      </c>
      <c r="D90">
        <v>21.4</v>
      </c>
      <c r="E90">
        <v>297.5</v>
      </c>
      <c r="H90" s="1" t="s">
        <v>22</v>
      </c>
      <c r="I90">
        <v>12.4</v>
      </c>
      <c r="J90">
        <v>8</v>
      </c>
      <c r="K90">
        <v>16.7</v>
      </c>
    </row>
    <row r="91" spans="2:11">
      <c r="B91" t="s">
        <v>32</v>
      </c>
      <c r="C91">
        <v>30.2</v>
      </c>
      <c r="D91">
        <v>23.8</v>
      </c>
      <c r="E91">
        <v>289.5</v>
      </c>
      <c r="H91" s="1" t="s">
        <v>58</v>
      </c>
      <c r="I91">
        <v>12.5</v>
      </c>
      <c r="J91">
        <v>9.5</v>
      </c>
      <c r="K91">
        <v>21.7</v>
      </c>
    </row>
    <row r="92" spans="2:11">
      <c r="B92" t="s">
        <v>32</v>
      </c>
      <c r="C92">
        <v>31.5</v>
      </c>
      <c r="D92">
        <v>23.5</v>
      </c>
      <c r="E92">
        <v>319.10000000000002</v>
      </c>
      <c r="H92" s="1" t="s">
        <v>28</v>
      </c>
      <c r="I92">
        <v>9.4</v>
      </c>
      <c r="J92">
        <v>7.4</v>
      </c>
      <c r="K92">
        <v>4.5999999999999996</v>
      </c>
    </row>
    <row r="93" spans="2:11">
      <c r="B93" t="s">
        <v>32</v>
      </c>
      <c r="C93">
        <v>26.7</v>
      </c>
      <c r="D93">
        <v>19.899999999999999</v>
      </c>
      <c r="E93">
        <v>155.30000000000001</v>
      </c>
      <c r="H93" s="1" t="s">
        <v>76</v>
      </c>
      <c r="I93">
        <v>18.7</v>
      </c>
      <c r="J93">
        <v>14.5</v>
      </c>
      <c r="K93">
        <v>56.4</v>
      </c>
    </row>
    <row r="94" spans="2:11">
      <c r="B94" t="s">
        <v>32</v>
      </c>
      <c r="C94">
        <v>29.2</v>
      </c>
      <c r="D94">
        <v>21.9</v>
      </c>
      <c r="E94">
        <v>223.9</v>
      </c>
    </row>
    <row r="95" spans="2:11">
      <c r="B95" t="s">
        <v>32</v>
      </c>
      <c r="C95">
        <v>31.4</v>
      </c>
      <c r="D95">
        <v>23.4</v>
      </c>
      <c r="E95">
        <v>256</v>
      </c>
    </row>
    <row r="96" spans="2:11">
      <c r="B96" t="s">
        <v>32</v>
      </c>
      <c r="C96">
        <v>29.4</v>
      </c>
      <c r="D96">
        <v>22.4</v>
      </c>
      <c r="E96">
        <v>214.2</v>
      </c>
      <c r="H96" s="1" t="s">
        <v>185</v>
      </c>
    </row>
    <row r="97" spans="2:11">
      <c r="B97" s="1" t="s">
        <v>100</v>
      </c>
      <c r="C97">
        <v>36.1</v>
      </c>
      <c r="D97">
        <v>28.4</v>
      </c>
      <c r="E97">
        <v>626.70000000000005</v>
      </c>
      <c r="H97" t="s">
        <v>166</v>
      </c>
      <c r="I97" t="s">
        <v>93</v>
      </c>
      <c r="J97" t="s">
        <v>94</v>
      </c>
      <c r="K97" t="s">
        <v>96</v>
      </c>
    </row>
    <row r="98" spans="2:11">
      <c r="B98" s="1" t="s">
        <v>100</v>
      </c>
      <c r="C98">
        <v>12</v>
      </c>
      <c r="D98">
        <v>9.3000000000000007</v>
      </c>
      <c r="E98">
        <v>23.9</v>
      </c>
      <c r="H98" s="1" t="s">
        <v>186</v>
      </c>
      <c r="I98">
        <v>7.2</v>
      </c>
      <c r="J98">
        <v>6.2</v>
      </c>
      <c r="K98">
        <v>2.8</v>
      </c>
    </row>
    <row r="99" spans="2:11">
      <c r="B99" s="1" t="s">
        <v>100</v>
      </c>
      <c r="C99">
        <v>10.4</v>
      </c>
      <c r="D99">
        <v>8.3000000000000007</v>
      </c>
      <c r="E99">
        <v>15.2</v>
      </c>
      <c r="H99" s="1" t="s">
        <v>187</v>
      </c>
      <c r="I99">
        <v>16.7</v>
      </c>
      <c r="J99">
        <v>13.4</v>
      </c>
      <c r="K99">
        <v>31</v>
      </c>
    </row>
    <row r="100" spans="2:11">
      <c r="B100" s="1" t="s">
        <v>100</v>
      </c>
      <c r="C100">
        <v>9.1999999999999993</v>
      </c>
      <c r="D100">
        <v>7.2</v>
      </c>
      <c r="E100">
        <v>10.7</v>
      </c>
      <c r="H100" s="1" t="s">
        <v>188</v>
      </c>
      <c r="I100">
        <v>8.1999999999999993</v>
      </c>
      <c r="J100">
        <v>7.2</v>
      </c>
      <c r="K100">
        <v>5.4</v>
      </c>
    </row>
    <row r="101" spans="2:11">
      <c r="B101" s="1" t="s">
        <v>100</v>
      </c>
      <c r="C101">
        <v>22.1</v>
      </c>
      <c r="D101">
        <v>17</v>
      </c>
      <c r="E101">
        <v>143.1</v>
      </c>
      <c r="H101" s="1" t="s">
        <v>100</v>
      </c>
      <c r="I101">
        <v>7.4</v>
      </c>
      <c r="J101">
        <v>6.9</v>
      </c>
      <c r="K101">
        <v>4.5</v>
      </c>
    </row>
    <row r="102" spans="2:11">
      <c r="B102" s="1" t="s">
        <v>100</v>
      </c>
      <c r="C102">
        <v>6.9</v>
      </c>
      <c r="D102">
        <v>5.5</v>
      </c>
      <c r="E102">
        <v>3.9</v>
      </c>
    </row>
    <row r="103" spans="2:11">
      <c r="B103" s="1" t="s">
        <v>113</v>
      </c>
      <c r="C103">
        <v>8.5</v>
      </c>
      <c r="D103">
        <v>6.2</v>
      </c>
      <c r="E103">
        <v>7.9</v>
      </c>
      <c r="H103" s="1" t="s">
        <v>189</v>
      </c>
    </row>
    <row r="104" spans="2:11">
      <c r="B104" s="1" t="s">
        <v>113</v>
      </c>
      <c r="C104">
        <v>8.6999999999999993</v>
      </c>
      <c r="D104">
        <v>6</v>
      </c>
      <c r="E104">
        <v>6</v>
      </c>
      <c r="H104" t="s">
        <v>166</v>
      </c>
      <c r="I104" t="s">
        <v>93</v>
      </c>
      <c r="J104" t="s">
        <v>94</v>
      </c>
      <c r="K104" t="s">
        <v>96</v>
      </c>
    </row>
    <row r="105" spans="2:11">
      <c r="B105" s="1" t="s">
        <v>161</v>
      </c>
      <c r="C105">
        <v>15</v>
      </c>
      <c r="D105">
        <v>12.1</v>
      </c>
      <c r="E105">
        <v>22</v>
      </c>
      <c r="H105" s="1" t="s">
        <v>190</v>
      </c>
      <c r="I105">
        <v>17.3</v>
      </c>
      <c r="J105">
        <v>14</v>
      </c>
      <c r="K105">
        <v>77.3</v>
      </c>
    </row>
    <row r="106" spans="2:11">
      <c r="B106" s="1" t="s">
        <v>97</v>
      </c>
      <c r="C106">
        <v>16.2</v>
      </c>
      <c r="D106">
        <v>12.1</v>
      </c>
      <c r="E106">
        <v>37.200000000000003</v>
      </c>
      <c r="H106" s="1" t="s">
        <v>162</v>
      </c>
      <c r="I106">
        <v>18.600000000000001</v>
      </c>
      <c r="J106">
        <v>13.8</v>
      </c>
      <c r="K106">
        <v>45.3</v>
      </c>
    </row>
    <row r="107" spans="2:11">
      <c r="B107" s="1" t="s">
        <v>61</v>
      </c>
      <c r="C107">
        <v>33.1</v>
      </c>
      <c r="D107">
        <v>26.7</v>
      </c>
      <c r="E107">
        <v>634.9</v>
      </c>
      <c r="H107" s="1" t="s">
        <v>162</v>
      </c>
      <c r="I107">
        <v>24.5</v>
      </c>
      <c r="J107">
        <v>17.899999999999999</v>
      </c>
      <c r="K107">
        <v>105.8</v>
      </c>
    </row>
    <row r="108" spans="2:11">
      <c r="H108" s="1" t="s">
        <v>97</v>
      </c>
      <c r="I108">
        <v>19.600000000000001</v>
      </c>
      <c r="J108">
        <v>14.4</v>
      </c>
      <c r="K108">
        <v>76.2</v>
      </c>
    </row>
    <row r="109" spans="2:11">
      <c r="H109" s="1" t="s">
        <v>97</v>
      </c>
      <c r="I109">
        <v>18.2</v>
      </c>
      <c r="J109">
        <v>13.9</v>
      </c>
      <c r="K109">
        <v>53</v>
      </c>
    </row>
    <row r="110" spans="2:11">
      <c r="B110" s="1" t="s">
        <v>191</v>
      </c>
    </row>
    <row r="111" spans="2:11">
      <c r="B111" t="s">
        <v>166</v>
      </c>
      <c r="C111" t="s">
        <v>93</v>
      </c>
      <c r="D111" t="s">
        <v>94</v>
      </c>
      <c r="E111" t="s">
        <v>96</v>
      </c>
    </row>
    <row r="112" spans="2:11">
      <c r="B112" s="3" t="s">
        <v>108</v>
      </c>
      <c r="C112" s="2">
        <v>9.3000000000000007</v>
      </c>
      <c r="D112" s="2">
        <v>7.2</v>
      </c>
      <c r="E112" s="2">
        <v>5.5</v>
      </c>
      <c r="H112" s="1" t="s">
        <v>157</v>
      </c>
    </row>
    <row r="113" spans="2:11">
      <c r="B113" s="3" t="s">
        <v>108</v>
      </c>
      <c r="C113" s="2">
        <v>8.1</v>
      </c>
      <c r="D113" s="2">
        <v>6.3</v>
      </c>
      <c r="E113" s="2">
        <v>4.0999999999999996</v>
      </c>
      <c r="H113" t="s">
        <v>166</v>
      </c>
      <c r="I113" t="s">
        <v>93</v>
      </c>
      <c r="J113" t="s">
        <v>94</v>
      </c>
      <c r="K113" t="s">
        <v>96</v>
      </c>
    </row>
    <row r="114" spans="2:11">
      <c r="B114" s="3" t="s">
        <v>108</v>
      </c>
      <c r="C114" s="2">
        <v>9.1999999999999993</v>
      </c>
      <c r="D114" s="2">
        <v>7.1</v>
      </c>
      <c r="E114" s="2">
        <v>5.8</v>
      </c>
      <c r="H114" s="1" t="s">
        <v>108</v>
      </c>
      <c r="I114">
        <v>8.6999999999999993</v>
      </c>
      <c r="J114">
        <v>6.9</v>
      </c>
      <c r="K114">
        <v>4.3</v>
      </c>
    </row>
    <row r="115" spans="2:11">
      <c r="B115" s="3" t="s">
        <v>108</v>
      </c>
      <c r="C115" s="2">
        <v>9.5</v>
      </c>
      <c r="D115" s="2">
        <v>7.4</v>
      </c>
      <c r="E115" s="2">
        <v>6.1</v>
      </c>
      <c r="H115" s="1" t="s">
        <v>108</v>
      </c>
      <c r="I115">
        <v>8.8000000000000007</v>
      </c>
      <c r="J115">
        <v>6.9</v>
      </c>
      <c r="K115">
        <v>5.2</v>
      </c>
    </row>
    <row r="116" spans="2:11">
      <c r="B116" s="1" t="s">
        <v>162</v>
      </c>
      <c r="C116">
        <v>30.9</v>
      </c>
      <c r="D116">
        <v>22.8</v>
      </c>
      <c r="E116">
        <v>252.4</v>
      </c>
      <c r="H116" s="1" t="s">
        <v>108</v>
      </c>
      <c r="I116">
        <v>8.8000000000000007</v>
      </c>
      <c r="J116">
        <v>6.8</v>
      </c>
      <c r="K116">
        <v>5</v>
      </c>
    </row>
    <row r="117" spans="2:11">
      <c r="B117" s="1" t="s">
        <v>162</v>
      </c>
      <c r="C117">
        <v>29</v>
      </c>
      <c r="D117">
        <v>22.5</v>
      </c>
      <c r="E117">
        <v>215.2</v>
      </c>
      <c r="H117" s="1" t="s">
        <v>108</v>
      </c>
      <c r="I117">
        <v>9.9</v>
      </c>
      <c r="J117">
        <v>7.7</v>
      </c>
      <c r="K117">
        <v>6.2</v>
      </c>
    </row>
    <row r="118" spans="2:11">
      <c r="B118" s="1" t="s">
        <v>162</v>
      </c>
      <c r="C118">
        <v>24.2</v>
      </c>
      <c r="D118">
        <v>18.399999999999999</v>
      </c>
      <c r="E118">
        <v>111.6</v>
      </c>
      <c r="H118" s="1" t="s">
        <v>108</v>
      </c>
      <c r="I118">
        <v>8.6999999999999993</v>
      </c>
      <c r="J118">
        <v>6.7</v>
      </c>
      <c r="K118">
        <v>5</v>
      </c>
    </row>
    <row r="119" spans="2:11">
      <c r="B119" s="1" t="s">
        <v>97</v>
      </c>
      <c r="C119">
        <v>20.7</v>
      </c>
      <c r="D119">
        <v>16.5</v>
      </c>
      <c r="E119">
        <v>78.599999999999994</v>
      </c>
      <c r="H119" s="1" t="s">
        <v>108</v>
      </c>
      <c r="I119">
        <v>8.8000000000000007</v>
      </c>
      <c r="J119">
        <v>6.9</v>
      </c>
      <c r="K119">
        <v>4.7</v>
      </c>
    </row>
    <row r="120" spans="2:11">
      <c r="B120" s="1" t="s">
        <v>97</v>
      </c>
      <c r="C120">
        <v>18.3</v>
      </c>
      <c r="D120">
        <v>14.6</v>
      </c>
      <c r="E120">
        <v>58.5</v>
      </c>
      <c r="H120" s="1" t="s">
        <v>108</v>
      </c>
      <c r="I120">
        <v>9.4</v>
      </c>
      <c r="J120">
        <v>7.2</v>
      </c>
      <c r="K120">
        <v>6.2</v>
      </c>
    </row>
    <row r="121" spans="2:11">
      <c r="B121" s="1" t="s">
        <v>97</v>
      </c>
      <c r="C121">
        <v>10.4</v>
      </c>
      <c r="D121">
        <v>7.5</v>
      </c>
      <c r="E121">
        <v>8.3000000000000007</v>
      </c>
      <c r="H121" s="1" t="s">
        <v>108</v>
      </c>
      <c r="I121">
        <v>8.5</v>
      </c>
      <c r="J121">
        <v>6.9</v>
      </c>
      <c r="K121">
        <v>4.0999999999999996</v>
      </c>
    </row>
    <row r="122" spans="2:11">
      <c r="B122" s="1" t="s">
        <v>97</v>
      </c>
      <c r="C122">
        <v>8.6999999999999993</v>
      </c>
      <c r="D122">
        <v>7.9</v>
      </c>
      <c r="E122">
        <v>9.5</v>
      </c>
      <c r="H122" s="1" t="s">
        <v>108</v>
      </c>
      <c r="I122">
        <v>9.6</v>
      </c>
      <c r="J122">
        <v>7.7</v>
      </c>
      <c r="K122">
        <v>6.9</v>
      </c>
    </row>
    <row r="123" spans="2:11">
      <c r="B123" s="1" t="s">
        <v>97</v>
      </c>
      <c r="C123">
        <v>9</v>
      </c>
      <c r="D123">
        <v>7.8</v>
      </c>
      <c r="E123">
        <v>6.3</v>
      </c>
      <c r="H123" s="1" t="s">
        <v>108</v>
      </c>
      <c r="I123">
        <v>9.4</v>
      </c>
      <c r="J123">
        <v>7.5</v>
      </c>
      <c r="K123">
        <v>5.8</v>
      </c>
    </row>
    <row r="124" spans="2:11">
      <c r="B124" s="1" t="s">
        <v>100</v>
      </c>
      <c r="C124">
        <v>13.5</v>
      </c>
      <c r="D124">
        <v>10.5</v>
      </c>
      <c r="E124">
        <v>28.1</v>
      </c>
      <c r="H124" s="1" t="s">
        <v>108</v>
      </c>
      <c r="I124">
        <v>9.5</v>
      </c>
      <c r="J124">
        <v>7.6</v>
      </c>
      <c r="K124">
        <v>6.1</v>
      </c>
    </row>
    <row r="125" spans="2:11">
      <c r="B125" s="1" t="s">
        <v>113</v>
      </c>
      <c r="C125">
        <v>7.2</v>
      </c>
      <c r="D125">
        <v>5.0999999999999996</v>
      </c>
      <c r="E125">
        <v>3.5</v>
      </c>
      <c r="H125" s="1" t="s">
        <v>108</v>
      </c>
      <c r="I125">
        <v>8.8000000000000007</v>
      </c>
      <c r="J125">
        <v>6.9</v>
      </c>
      <c r="K125">
        <v>4.0999999999999996</v>
      </c>
    </row>
    <row r="126" spans="2:11">
      <c r="B126" s="1" t="s">
        <v>113</v>
      </c>
      <c r="C126">
        <v>6.3</v>
      </c>
      <c r="D126">
        <v>4.4000000000000004</v>
      </c>
      <c r="E126">
        <v>2.2999999999999998</v>
      </c>
      <c r="H126" s="1" t="s">
        <v>108</v>
      </c>
      <c r="I126">
        <v>8.4</v>
      </c>
      <c r="J126">
        <v>6.6</v>
      </c>
      <c r="K126">
        <v>4.0999999999999996</v>
      </c>
    </row>
    <row r="127" spans="2:11">
      <c r="B127" s="1" t="s">
        <v>192</v>
      </c>
      <c r="C127">
        <v>12.1</v>
      </c>
      <c r="D127">
        <v>9.9</v>
      </c>
      <c r="E127">
        <v>12.9</v>
      </c>
      <c r="H127" s="1" t="s">
        <v>108</v>
      </c>
      <c r="I127">
        <v>9.1999999999999993</v>
      </c>
      <c r="J127">
        <v>7.2</v>
      </c>
      <c r="K127">
        <v>5.0999999999999996</v>
      </c>
    </row>
    <row r="128" spans="2:11">
      <c r="B128" s="1" t="s">
        <v>28</v>
      </c>
      <c r="C128">
        <v>12.1</v>
      </c>
      <c r="D128">
        <v>9.5</v>
      </c>
      <c r="E128">
        <v>11.8</v>
      </c>
      <c r="H128" s="1" t="s">
        <v>108</v>
      </c>
      <c r="I128">
        <v>8.9</v>
      </c>
      <c r="J128">
        <v>6.9</v>
      </c>
      <c r="K128">
        <v>4.9000000000000004</v>
      </c>
    </row>
    <row r="129" spans="2:11">
      <c r="B129" s="1" t="s">
        <v>161</v>
      </c>
      <c r="C129">
        <v>6.7</v>
      </c>
      <c r="D129">
        <v>5.3</v>
      </c>
      <c r="E129">
        <v>1.9</v>
      </c>
      <c r="H129" s="1" t="s">
        <v>108</v>
      </c>
      <c r="I129">
        <v>8.3000000000000007</v>
      </c>
      <c r="J129">
        <v>6.5</v>
      </c>
      <c r="K129">
        <v>4.7</v>
      </c>
    </row>
    <row r="130" spans="2:11">
      <c r="B130" s="1" t="s">
        <v>161</v>
      </c>
      <c r="C130" s="22" t="s">
        <v>193</v>
      </c>
      <c r="D130">
        <v>6.3</v>
      </c>
      <c r="E130">
        <v>3.2</v>
      </c>
      <c r="H130" s="1" t="s">
        <v>108</v>
      </c>
      <c r="I130">
        <v>8.8000000000000007</v>
      </c>
      <c r="J130">
        <v>6.8</v>
      </c>
      <c r="K130">
        <v>4.8</v>
      </c>
    </row>
    <row r="131" spans="2:11">
      <c r="H131" s="1" t="s">
        <v>108</v>
      </c>
      <c r="I131">
        <v>9.1999999999999993</v>
      </c>
      <c r="J131">
        <v>7.2</v>
      </c>
      <c r="K131">
        <v>7.4</v>
      </c>
    </row>
    <row r="132" spans="2:11">
      <c r="H132" s="1" t="s">
        <v>108</v>
      </c>
      <c r="I132">
        <v>9.4</v>
      </c>
      <c r="J132">
        <v>7.2</v>
      </c>
      <c r="K132">
        <v>5.9</v>
      </c>
    </row>
    <row r="133" spans="2:11">
      <c r="H133" s="1" t="s">
        <v>108</v>
      </c>
      <c r="I133">
        <v>8.3000000000000007</v>
      </c>
      <c r="J133">
        <v>6.6</v>
      </c>
      <c r="K133">
        <v>4.2</v>
      </c>
    </row>
    <row r="134" spans="2:11">
      <c r="H134" s="1" t="s">
        <v>108</v>
      </c>
      <c r="I134">
        <v>8.6</v>
      </c>
      <c r="J134">
        <v>6.9</v>
      </c>
      <c r="K134">
        <v>4.5</v>
      </c>
    </row>
    <row r="135" spans="2:11">
      <c r="H135" s="1" t="s">
        <v>108</v>
      </c>
      <c r="I135">
        <v>9.4</v>
      </c>
      <c r="J135">
        <v>7.1</v>
      </c>
      <c r="K135">
        <v>5.9</v>
      </c>
    </row>
    <row r="136" spans="2:11">
      <c r="H136" s="1" t="s">
        <v>108</v>
      </c>
      <c r="I136">
        <v>9.1</v>
      </c>
      <c r="J136">
        <v>7.2</v>
      </c>
      <c r="K136">
        <v>5.5</v>
      </c>
    </row>
    <row r="137" spans="2:11">
      <c r="H137" s="1" t="s">
        <v>108</v>
      </c>
      <c r="I137">
        <v>8.9</v>
      </c>
      <c r="J137">
        <v>6.9</v>
      </c>
      <c r="K137">
        <v>5.0999999999999996</v>
      </c>
    </row>
    <row r="138" spans="2:11">
      <c r="H138" s="1" t="s">
        <v>108</v>
      </c>
      <c r="I138">
        <v>8.9</v>
      </c>
      <c r="J138">
        <v>7.1</v>
      </c>
      <c r="K138">
        <v>5</v>
      </c>
    </row>
    <row r="139" spans="2:11">
      <c r="H139" s="1" t="s">
        <v>108</v>
      </c>
      <c r="I139">
        <v>8.3000000000000007</v>
      </c>
      <c r="J139">
        <v>6.6</v>
      </c>
      <c r="K139">
        <v>3.8</v>
      </c>
    </row>
    <row r="140" spans="2:11">
      <c r="H140" s="1" t="s">
        <v>108</v>
      </c>
      <c r="I140">
        <v>8.1999999999999993</v>
      </c>
      <c r="J140">
        <v>6.6</v>
      </c>
      <c r="K140">
        <v>3.9</v>
      </c>
    </row>
    <row r="141" spans="2:11">
      <c r="H141" s="1" t="s">
        <v>108</v>
      </c>
      <c r="I141">
        <v>8.9</v>
      </c>
      <c r="J141">
        <v>6.9</v>
      </c>
      <c r="K141">
        <v>4.8</v>
      </c>
    </row>
    <row r="142" spans="2:11">
      <c r="H142" s="1" t="s">
        <v>108</v>
      </c>
      <c r="I142">
        <v>9.6999999999999993</v>
      </c>
      <c r="J142">
        <v>7.6</v>
      </c>
      <c r="K142">
        <v>6.2</v>
      </c>
    </row>
    <row r="143" spans="2:11">
      <c r="H143" s="1" t="s">
        <v>108</v>
      </c>
      <c r="I143">
        <v>8.6</v>
      </c>
      <c r="J143">
        <v>6.6</v>
      </c>
      <c r="K143">
        <v>4.7</v>
      </c>
    </row>
    <row r="144" spans="2:11">
      <c r="H144" s="1" t="s">
        <v>108</v>
      </c>
      <c r="I144">
        <v>8.6999999999999993</v>
      </c>
      <c r="J144">
        <v>6.7</v>
      </c>
      <c r="K144">
        <v>4.5999999999999996</v>
      </c>
    </row>
    <row r="145" spans="8:11">
      <c r="H145" s="1" t="s">
        <v>108</v>
      </c>
      <c r="I145">
        <v>8.5</v>
      </c>
      <c r="J145">
        <v>6.5</v>
      </c>
      <c r="K145">
        <v>4</v>
      </c>
    </row>
    <row r="146" spans="8:11">
      <c r="H146" s="1" t="s">
        <v>108</v>
      </c>
      <c r="I146">
        <v>10</v>
      </c>
      <c r="J146">
        <v>7.6</v>
      </c>
      <c r="K146">
        <v>7.1</v>
      </c>
    </row>
    <row r="147" spans="8:11">
      <c r="H147" s="1" t="s">
        <v>108</v>
      </c>
      <c r="I147">
        <v>9.4</v>
      </c>
      <c r="J147">
        <v>7.4</v>
      </c>
      <c r="K147">
        <v>6.2</v>
      </c>
    </row>
    <row r="148" spans="8:11">
      <c r="H148" s="1" t="s">
        <v>108</v>
      </c>
      <c r="I148">
        <v>8.8000000000000007</v>
      </c>
      <c r="J148">
        <v>6.8</v>
      </c>
      <c r="K148">
        <v>4.4000000000000004</v>
      </c>
    </row>
    <row r="149" spans="8:11">
      <c r="H149" s="1" t="s">
        <v>108</v>
      </c>
      <c r="I149">
        <v>8.6</v>
      </c>
      <c r="J149">
        <v>6.8</v>
      </c>
      <c r="K149">
        <v>4.7</v>
      </c>
    </row>
    <row r="150" spans="8:11">
      <c r="H150" s="1" t="s">
        <v>108</v>
      </c>
      <c r="I150">
        <v>8.9</v>
      </c>
      <c r="J150">
        <v>6.8</v>
      </c>
      <c r="K150">
        <v>5.0999999999999996</v>
      </c>
    </row>
    <row r="151" spans="8:11">
      <c r="H151" s="1" t="s">
        <v>108</v>
      </c>
      <c r="I151">
        <v>9.4</v>
      </c>
      <c r="J151">
        <v>7.2</v>
      </c>
      <c r="K151">
        <v>5.8</v>
      </c>
    </row>
    <row r="152" spans="8:11">
      <c r="H152" s="1" t="s">
        <v>108</v>
      </c>
      <c r="I152">
        <v>9</v>
      </c>
      <c r="J152">
        <v>6.9</v>
      </c>
      <c r="K152">
        <v>5.0999999999999996</v>
      </c>
    </row>
    <row r="153" spans="8:11">
      <c r="H153" s="1" t="s">
        <v>108</v>
      </c>
      <c r="I153">
        <v>8.6999999999999993</v>
      </c>
      <c r="J153">
        <v>6.9</v>
      </c>
      <c r="K153">
        <v>4.4000000000000004</v>
      </c>
    </row>
    <row r="154" spans="8:11">
      <c r="H154" s="1" t="s">
        <v>108</v>
      </c>
      <c r="I154">
        <v>8.8000000000000007</v>
      </c>
      <c r="J154">
        <v>7.1</v>
      </c>
      <c r="K154">
        <v>5.4</v>
      </c>
    </row>
    <row r="155" spans="8:11">
      <c r="H155" s="1" t="s">
        <v>108</v>
      </c>
      <c r="I155">
        <v>8.6</v>
      </c>
      <c r="J155">
        <v>6.8</v>
      </c>
      <c r="K155">
        <v>4.4000000000000004</v>
      </c>
    </row>
    <row r="156" spans="8:11">
      <c r="H156" s="1" t="s">
        <v>108</v>
      </c>
      <c r="I156">
        <v>9</v>
      </c>
      <c r="J156">
        <v>7.1</v>
      </c>
      <c r="K156">
        <v>5.5</v>
      </c>
    </row>
    <row r="157" spans="8:11">
      <c r="H157" s="1" t="s">
        <v>108</v>
      </c>
      <c r="I157">
        <v>8.6</v>
      </c>
      <c r="J157">
        <v>6.7</v>
      </c>
      <c r="K157">
        <v>4.5</v>
      </c>
    </row>
    <row r="158" spans="8:11">
      <c r="H158" s="1" t="s">
        <v>108</v>
      </c>
      <c r="I158">
        <v>9.4</v>
      </c>
      <c r="J158">
        <v>7.4</v>
      </c>
      <c r="K158">
        <v>5.6</v>
      </c>
    </row>
    <row r="159" spans="8:11">
      <c r="H159" s="1" t="s">
        <v>108</v>
      </c>
      <c r="I159">
        <v>9</v>
      </c>
      <c r="J159">
        <v>6.9</v>
      </c>
      <c r="K159">
        <v>4.9000000000000004</v>
      </c>
    </row>
    <row r="160" spans="8:11">
      <c r="H160" s="1" t="s">
        <v>108</v>
      </c>
      <c r="I160">
        <v>9.4</v>
      </c>
      <c r="J160">
        <v>7.4</v>
      </c>
      <c r="K160">
        <v>6.1</v>
      </c>
    </row>
    <row r="161" spans="8:11">
      <c r="H161" s="1" t="s">
        <v>108</v>
      </c>
      <c r="I161">
        <v>8.9</v>
      </c>
      <c r="J161">
        <v>6.9</v>
      </c>
      <c r="K161">
        <v>5</v>
      </c>
    </row>
    <row r="162" spans="8:11">
      <c r="H162" s="1" t="s">
        <v>108</v>
      </c>
      <c r="I162" s="22" t="s">
        <v>194</v>
      </c>
      <c r="J162" s="22" t="s">
        <v>194</v>
      </c>
      <c r="K162" s="22" t="s">
        <v>194</v>
      </c>
    </row>
    <row r="163" spans="8:11">
      <c r="H163" s="1" t="s">
        <v>108</v>
      </c>
      <c r="I163" s="22" t="s">
        <v>194</v>
      </c>
      <c r="J163" s="22" t="s">
        <v>194</v>
      </c>
      <c r="K163" s="22" t="s">
        <v>194</v>
      </c>
    </row>
    <row r="164" spans="8:11">
      <c r="H164" s="1" t="s">
        <v>108</v>
      </c>
      <c r="I164" s="22" t="s">
        <v>194</v>
      </c>
      <c r="J164" s="22" t="s">
        <v>194</v>
      </c>
      <c r="K164" s="22" t="s">
        <v>194</v>
      </c>
    </row>
    <row r="165" spans="8:11">
      <c r="H165" s="1" t="s">
        <v>100</v>
      </c>
      <c r="I165">
        <v>29</v>
      </c>
      <c r="J165">
        <v>22.7</v>
      </c>
      <c r="K165">
        <v>348.2</v>
      </c>
    </row>
    <row r="166" spans="8:11">
      <c r="H166" s="1" t="s">
        <v>100</v>
      </c>
      <c r="I166">
        <v>14.4</v>
      </c>
      <c r="J166">
        <v>11.5</v>
      </c>
      <c r="K166">
        <v>39</v>
      </c>
    </row>
    <row r="167" spans="8:11">
      <c r="H167" s="1" t="s">
        <v>100</v>
      </c>
      <c r="I167">
        <v>12.8</v>
      </c>
      <c r="J167">
        <v>10.4</v>
      </c>
      <c r="K167">
        <v>30.2</v>
      </c>
    </row>
    <row r="168" spans="8:11">
      <c r="H168" s="1" t="s">
        <v>100</v>
      </c>
      <c r="I168">
        <v>11</v>
      </c>
      <c r="J168">
        <v>8.5</v>
      </c>
      <c r="K168">
        <v>18.3</v>
      </c>
    </row>
    <row r="169" spans="8:11">
      <c r="H169" s="1" t="s">
        <v>100</v>
      </c>
      <c r="I169">
        <v>11</v>
      </c>
      <c r="J169">
        <v>8.8000000000000007</v>
      </c>
      <c r="K169">
        <v>18.3</v>
      </c>
    </row>
    <row r="170" spans="8:11">
      <c r="H170" s="1" t="s">
        <v>100</v>
      </c>
      <c r="I170">
        <v>10.9</v>
      </c>
      <c r="J170">
        <v>8.5</v>
      </c>
      <c r="K170">
        <v>18.399999999999999</v>
      </c>
    </row>
    <row r="171" spans="8:11">
      <c r="H171" s="1" t="s">
        <v>100</v>
      </c>
      <c r="I171">
        <v>10.8</v>
      </c>
      <c r="J171">
        <v>8.6</v>
      </c>
      <c r="K171">
        <v>17.3</v>
      </c>
    </row>
    <row r="172" spans="8:11">
      <c r="H172" s="1" t="s">
        <v>100</v>
      </c>
      <c r="I172">
        <v>10.6</v>
      </c>
      <c r="J172">
        <v>8.3000000000000007</v>
      </c>
      <c r="K172">
        <v>16.3</v>
      </c>
    </row>
    <row r="173" spans="8:11">
      <c r="H173" s="1" t="s">
        <v>100</v>
      </c>
      <c r="I173">
        <v>10.199999999999999</v>
      </c>
      <c r="J173">
        <v>7.9</v>
      </c>
      <c r="K173">
        <v>14.7</v>
      </c>
    </row>
    <row r="174" spans="8:11">
      <c r="H174" s="1" t="s">
        <v>100</v>
      </c>
      <c r="I174">
        <v>10.1</v>
      </c>
      <c r="J174">
        <v>8.1999999999999993</v>
      </c>
      <c r="K174">
        <v>13.3</v>
      </c>
    </row>
    <row r="175" spans="8:11">
      <c r="H175" s="1" t="s">
        <v>100</v>
      </c>
      <c r="I175">
        <v>8.5</v>
      </c>
      <c r="J175">
        <v>6.6</v>
      </c>
      <c r="K175">
        <v>8.3000000000000007</v>
      </c>
    </row>
    <row r="176" spans="8:11">
      <c r="H176" s="1" t="s">
        <v>100</v>
      </c>
      <c r="I176">
        <v>8</v>
      </c>
      <c r="J176">
        <v>6.2</v>
      </c>
      <c r="K176">
        <v>7</v>
      </c>
    </row>
    <row r="177" spans="8:11">
      <c r="H177" s="1" t="s">
        <v>100</v>
      </c>
      <c r="I177">
        <v>6.5</v>
      </c>
      <c r="J177">
        <v>5.2</v>
      </c>
      <c r="K177">
        <v>3.4</v>
      </c>
    </row>
    <row r="178" spans="8:11">
      <c r="H178" s="1" t="s">
        <v>129</v>
      </c>
      <c r="I178">
        <v>29</v>
      </c>
      <c r="J178">
        <v>24.6</v>
      </c>
      <c r="K178">
        <v>490.4</v>
      </c>
    </row>
    <row r="179" spans="8:11">
      <c r="H179" s="1" t="s">
        <v>129</v>
      </c>
      <c r="I179">
        <v>24</v>
      </c>
      <c r="J179">
        <v>19.899999999999999</v>
      </c>
      <c r="K179">
        <v>282.39999999999998</v>
      </c>
    </row>
    <row r="180" spans="8:11">
      <c r="H180" s="1" t="s">
        <v>129</v>
      </c>
      <c r="I180">
        <v>19.399999999999999</v>
      </c>
      <c r="J180">
        <v>15.6</v>
      </c>
      <c r="K180">
        <v>156.30000000000001</v>
      </c>
    </row>
    <row r="181" spans="8:11">
      <c r="H181" s="1" t="s">
        <v>129</v>
      </c>
      <c r="I181">
        <v>17.399999999999999</v>
      </c>
      <c r="J181">
        <v>13.9</v>
      </c>
      <c r="K181">
        <v>102</v>
      </c>
    </row>
    <row r="182" spans="8:11">
      <c r="H182" s="1" t="s">
        <v>129</v>
      </c>
      <c r="I182">
        <v>94.1</v>
      </c>
      <c r="J182">
        <v>13.8</v>
      </c>
      <c r="K182">
        <v>15.8</v>
      </c>
    </row>
    <row r="183" spans="8:11">
      <c r="H183" s="1" t="s">
        <v>178</v>
      </c>
      <c r="I183">
        <v>21.4</v>
      </c>
      <c r="J183">
        <v>17.5</v>
      </c>
      <c r="K183">
        <v>119.4</v>
      </c>
    </row>
    <row r="184" spans="8:11">
      <c r="H184" s="1" t="s">
        <v>178</v>
      </c>
      <c r="I184">
        <v>25.2</v>
      </c>
      <c r="J184">
        <v>19.600000000000001</v>
      </c>
      <c r="K184">
        <v>234.8</v>
      </c>
    </row>
    <row r="185" spans="8:11">
      <c r="H185" s="1" t="s">
        <v>190</v>
      </c>
      <c r="I185">
        <v>32.5</v>
      </c>
      <c r="J185">
        <v>26.5</v>
      </c>
      <c r="K185">
        <v>720.7</v>
      </c>
    </row>
    <row r="186" spans="8:11">
      <c r="H186" s="1" t="s">
        <v>190</v>
      </c>
      <c r="I186">
        <v>10</v>
      </c>
      <c r="J186">
        <v>7.9</v>
      </c>
      <c r="K186">
        <v>13.9</v>
      </c>
    </row>
    <row r="187" spans="8:11">
      <c r="H187" s="1" t="s">
        <v>113</v>
      </c>
      <c r="I187">
        <v>12.5</v>
      </c>
      <c r="J187">
        <v>8.6999999999999993</v>
      </c>
      <c r="K187">
        <v>26.3</v>
      </c>
    </row>
    <row r="188" spans="8:11">
      <c r="H188" s="1" t="s">
        <v>113</v>
      </c>
      <c r="I188">
        <v>11.4</v>
      </c>
      <c r="J188">
        <v>8.1999999999999993</v>
      </c>
      <c r="K188">
        <v>16.3</v>
      </c>
    </row>
    <row r="189" spans="8:11">
      <c r="H189" s="1" t="s">
        <v>113</v>
      </c>
      <c r="I189">
        <v>11.2</v>
      </c>
      <c r="J189">
        <v>7.9</v>
      </c>
      <c r="K189">
        <v>15.8</v>
      </c>
    </row>
    <row r="190" spans="8:11">
      <c r="H190" s="1" t="s">
        <v>113</v>
      </c>
      <c r="I190">
        <v>10.1</v>
      </c>
      <c r="J190">
        <v>7.1</v>
      </c>
      <c r="K190">
        <v>11.4</v>
      </c>
    </row>
    <row r="191" spans="8:11">
      <c r="H191" s="1" t="s">
        <v>131</v>
      </c>
      <c r="I191">
        <v>9.5</v>
      </c>
      <c r="J191">
        <v>7.8</v>
      </c>
      <c r="K191">
        <v>14.2</v>
      </c>
    </row>
    <row r="192" spans="8:11">
      <c r="H192" s="1" t="s">
        <v>131</v>
      </c>
      <c r="I192">
        <v>8.1</v>
      </c>
      <c r="J192">
        <v>6.5</v>
      </c>
      <c r="K192">
        <v>9.6999999999999993</v>
      </c>
    </row>
    <row r="193" spans="8:11">
      <c r="H193" s="1" t="s">
        <v>131</v>
      </c>
      <c r="I193">
        <v>7.1</v>
      </c>
      <c r="J193">
        <v>5.8</v>
      </c>
      <c r="K193">
        <v>4.9000000000000004</v>
      </c>
    </row>
    <row r="194" spans="8:11">
      <c r="H194" s="1" t="s">
        <v>195</v>
      </c>
      <c r="I194">
        <v>21</v>
      </c>
      <c r="J194">
        <v>16.7</v>
      </c>
      <c r="K194">
        <v>117.9</v>
      </c>
    </row>
    <row r="195" spans="8:11">
      <c r="H195" s="1" t="s">
        <v>184</v>
      </c>
      <c r="I195">
        <v>28.4</v>
      </c>
      <c r="J195">
        <v>25.5</v>
      </c>
      <c r="K195">
        <v>23.2</v>
      </c>
    </row>
    <row r="196" spans="8:11">
      <c r="H196" s="1" t="s">
        <v>34</v>
      </c>
      <c r="I196">
        <v>11</v>
      </c>
      <c r="J196">
        <v>8.6999999999999993</v>
      </c>
      <c r="K196">
        <v>13.3</v>
      </c>
    </row>
    <row r="197" spans="8:11">
      <c r="H197" s="1" t="s">
        <v>34</v>
      </c>
      <c r="I197">
        <v>14.2</v>
      </c>
      <c r="J197">
        <v>11</v>
      </c>
      <c r="K197">
        <v>29.7</v>
      </c>
    </row>
    <row r="198" spans="8:11">
      <c r="H198" s="1" t="s">
        <v>18</v>
      </c>
      <c r="I198">
        <v>14.5</v>
      </c>
      <c r="J198">
        <v>10.9</v>
      </c>
      <c r="K198">
        <v>18.100000000000001</v>
      </c>
    </row>
    <row r="199" spans="8:11">
      <c r="H199" s="1" t="s">
        <v>18</v>
      </c>
      <c r="I199">
        <v>15.1</v>
      </c>
      <c r="J199">
        <v>11.4</v>
      </c>
      <c r="K199">
        <v>24</v>
      </c>
    </row>
    <row r="200" spans="8:11">
      <c r="H200" s="1" t="s">
        <v>18</v>
      </c>
      <c r="I200">
        <v>14</v>
      </c>
      <c r="J200">
        <v>10.8</v>
      </c>
      <c r="K200">
        <v>20</v>
      </c>
    </row>
    <row r="201" spans="8:11">
      <c r="H201" s="1" t="s">
        <v>28</v>
      </c>
      <c r="I201">
        <v>10.199999999999999</v>
      </c>
      <c r="J201">
        <v>7.9</v>
      </c>
      <c r="K201">
        <v>6.4</v>
      </c>
    </row>
    <row r="202" spans="8:11">
      <c r="H202" s="1" t="s">
        <v>28</v>
      </c>
      <c r="I202">
        <v>6.4</v>
      </c>
      <c r="J202">
        <v>4.9000000000000004</v>
      </c>
      <c r="K202">
        <v>1.5</v>
      </c>
    </row>
    <row r="203" spans="8:11">
      <c r="H203" s="1" t="s">
        <v>30</v>
      </c>
      <c r="I203">
        <v>4</v>
      </c>
      <c r="J203">
        <v>3.2</v>
      </c>
      <c r="K203">
        <v>0.6</v>
      </c>
    </row>
    <row r="204" spans="8:11">
      <c r="H204" s="1" t="s">
        <v>97</v>
      </c>
      <c r="I204">
        <v>17.2</v>
      </c>
      <c r="J204">
        <v>12.9</v>
      </c>
      <c r="K204">
        <v>46</v>
      </c>
    </row>
    <row r="205" spans="8:11">
      <c r="H205" s="1" t="s">
        <v>97</v>
      </c>
      <c r="I205">
        <v>16</v>
      </c>
      <c r="J205">
        <v>12</v>
      </c>
      <c r="K205">
        <v>33</v>
      </c>
    </row>
    <row r="206" spans="8:11">
      <c r="H206" s="1" t="s">
        <v>97</v>
      </c>
      <c r="I206">
        <v>12.5</v>
      </c>
      <c r="J206">
        <v>9.3000000000000007</v>
      </c>
      <c r="K206">
        <v>14.9</v>
      </c>
    </row>
    <row r="207" spans="8:11">
      <c r="H207" s="1" t="s">
        <v>97</v>
      </c>
      <c r="I207">
        <v>9.5</v>
      </c>
      <c r="J207">
        <v>6.8</v>
      </c>
      <c r="K207">
        <v>6.5</v>
      </c>
    </row>
    <row r="208" spans="8:11">
      <c r="H208" s="1" t="s">
        <v>97</v>
      </c>
      <c r="I208">
        <v>9</v>
      </c>
      <c r="J208">
        <v>6.5</v>
      </c>
      <c r="K208">
        <v>5.3</v>
      </c>
    </row>
    <row r="209" spans="8:11">
      <c r="H209" s="1" t="s">
        <v>97</v>
      </c>
      <c r="I209">
        <v>8.5</v>
      </c>
      <c r="J209">
        <v>6.3</v>
      </c>
      <c r="K209">
        <v>4.0999999999999996</v>
      </c>
    </row>
    <row r="210" spans="8:11">
      <c r="H210" s="1" t="s">
        <v>97</v>
      </c>
      <c r="I210">
        <v>7.8</v>
      </c>
      <c r="J210">
        <v>5.5</v>
      </c>
      <c r="K210">
        <v>3.5</v>
      </c>
    </row>
    <row r="211" spans="8:11">
      <c r="H211" s="1" t="s">
        <v>196</v>
      </c>
      <c r="I211">
        <v>11.9</v>
      </c>
      <c r="J211">
        <v>8.6</v>
      </c>
      <c r="K211">
        <v>10.9</v>
      </c>
    </row>
    <row r="212" spans="8:11">
      <c r="H212" s="1" t="s">
        <v>196</v>
      </c>
      <c r="I212">
        <v>8.6</v>
      </c>
      <c r="J212">
        <v>6.3</v>
      </c>
      <c r="K212">
        <v>4</v>
      </c>
    </row>
    <row r="213" spans="8:11">
      <c r="H213" s="1" t="s">
        <v>196</v>
      </c>
      <c r="I213">
        <v>8.6999999999999993</v>
      </c>
      <c r="J213">
        <v>6.3</v>
      </c>
      <c r="K213">
        <v>4.2</v>
      </c>
    </row>
    <row r="214" spans="8:11">
      <c r="H214" s="1" t="s">
        <v>196</v>
      </c>
      <c r="I214">
        <v>9</v>
      </c>
      <c r="J214">
        <v>6.5</v>
      </c>
      <c r="K214">
        <v>5.0999999999999996</v>
      </c>
    </row>
    <row r="215" spans="8:11">
      <c r="H215" s="1" t="s">
        <v>196</v>
      </c>
      <c r="I215" s="22" t="s">
        <v>194</v>
      </c>
      <c r="J215" s="22" t="s">
        <v>194</v>
      </c>
      <c r="K215" s="22" t="s">
        <v>194</v>
      </c>
    </row>
    <row r="216" spans="8:11">
      <c r="H216" s="1" t="s">
        <v>197</v>
      </c>
      <c r="I216">
        <v>19.2</v>
      </c>
      <c r="J216">
        <v>14.5</v>
      </c>
      <c r="K216">
        <v>72.400000000000006</v>
      </c>
    </row>
    <row r="217" spans="8:11">
      <c r="H217" s="1" t="s">
        <v>99</v>
      </c>
      <c r="I217">
        <v>13.9</v>
      </c>
      <c r="J217">
        <v>10</v>
      </c>
      <c r="K217">
        <v>24.2</v>
      </c>
    </row>
    <row r="218" spans="8:11">
      <c r="H218" s="1" t="s">
        <v>99</v>
      </c>
      <c r="I218">
        <v>12.3</v>
      </c>
      <c r="J218">
        <v>9.8000000000000007</v>
      </c>
      <c r="K218">
        <v>21.4</v>
      </c>
    </row>
  </sheetData>
  <autoFilter ref="A10:L46" xr:uid="{00000000-0009-0000-0000-000005000000}">
    <filterColumn colId="1">
      <filters>
        <filter val="Lile stolifera"/>
      </filters>
    </filterColumn>
  </autoFilter>
  <mergeCells count="5">
    <mergeCell ref="D8:K8"/>
    <mergeCell ref="D9:E9"/>
    <mergeCell ref="F9:G9"/>
    <mergeCell ref="H9:I9"/>
    <mergeCell ref="J9:K9"/>
  </mergeCells>
  <phoneticPr fontId="4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127"/>
  <sheetViews>
    <sheetView tabSelected="1" workbookViewId="0">
      <selection activeCell="H123" sqref="H123"/>
    </sheetView>
  </sheetViews>
  <sheetFormatPr defaultColWidth="11" defaultRowHeight="12.95"/>
  <cols>
    <col min="1" max="1" width="4.375" customWidth="1"/>
  </cols>
  <sheetData>
    <row r="2" spans="1:8">
      <c r="A2" t="s">
        <v>198</v>
      </c>
      <c r="B2" t="s">
        <v>199</v>
      </c>
      <c r="C2" t="s">
        <v>200</v>
      </c>
      <c r="D2" t="s">
        <v>201</v>
      </c>
      <c r="E2" t="s">
        <v>202</v>
      </c>
      <c r="F2" t="s">
        <v>203</v>
      </c>
      <c r="G2" t="s">
        <v>204</v>
      </c>
      <c r="H2" t="s">
        <v>205</v>
      </c>
    </row>
    <row r="3" spans="1:8">
      <c r="A3">
        <v>1</v>
      </c>
      <c r="B3">
        <v>377</v>
      </c>
      <c r="C3" t="s">
        <v>206</v>
      </c>
      <c r="D3" t="s">
        <v>207</v>
      </c>
      <c r="E3" t="s">
        <v>208</v>
      </c>
      <c r="F3">
        <v>13.5</v>
      </c>
      <c r="G3">
        <v>10.9</v>
      </c>
      <c r="H3">
        <v>22</v>
      </c>
    </row>
    <row r="4" spans="1:8">
      <c r="A4">
        <v>2</v>
      </c>
      <c r="B4">
        <v>377</v>
      </c>
      <c r="C4" t="s">
        <v>209</v>
      </c>
      <c r="D4" t="s">
        <v>207</v>
      </c>
      <c r="E4" t="s">
        <v>208</v>
      </c>
      <c r="F4">
        <v>13.2</v>
      </c>
      <c r="G4">
        <v>10.3</v>
      </c>
      <c r="H4">
        <v>25.6</v>
      </c>
    </row>
    <row r="5" spans="1:8">
      <c r="A5">
        <v>3</v>
      </c>
      <c r="B5">
        <v>377</v>
      </c>
      <c r="C5" t="s">
        <v>209</v>
      </c>
      <c r="D5" t="s">
        <v>207</v>
      </c>
      <c r="E5" t="s">
        <v>208</v>
      </c>
      <c r="F5">
        <v>18.7</v>
      </c>
      <c r="G5">
        <v>14.9</v>
      </c>
      <c r="H5">
        <v>78.2</v>
      </c>
    </row>
    <row r="6" spans="1:8">
      <c r="A6">
        <v>4</v>
      </c>
      <c r="B6">
        <v>377</v>
      </c>
      <c r="C6" t="s">
        <v>209</v>
      </c>
      <c r="D6" t="s">
        <v>207</v>
      </c>
      <c r="E6" t="s">
        <v>208</v>
      </c>
      <c r="F6">
        <v>15.3</v>
      </c>
      <c r="G6">
        <v>12</v>
      </c>
      <c r="H6">
        <v>35.299999999999997</v>
      </c>
    </row>
    <row r="7" spans="1:8">
      <c r="A7">
        <v>5</v>
      </c>
      <c r="B7">
        <v>377</v>
      </c>
      <c r="C7" t="s">
        <v>209</v>
      </c>
      <c r="D7" t="s">
        <v>207</v>
      </c>
      <c r="E7" t="s">
        <v>208</v>
      </c>
      <c r="F7">
        <v>13.5</v>
      </c>
      <c r="G7">
        <v>10.3</v>
      </c>
      <c r="H7">
        <v>24.1</v>
      </c>
    </row>
    <row r="8" spans="1:8">
      <c r="A8">
        <v>6</v>
      </c>
      <c r="B8">
        <v>377</v>
      </c>
      <c r="C8" t="s">
        <v>209</v>
      </c>
      <c r="D8" t="s">
        <v>207</v>
      </c>
      <c r="E8" t="s">
        <v>208</v>
      </c>
      <c r="F8">
        <v>14.6</v>
      </c>
      <c r="G8">
        <v>11.4</v>
      </c>
      <c r="H8">
        <v>33.299999999999997</v>
      </c>
    </row>
    <row r="9" spans="1:8">
      <c r="A9">
        <v>7</v>
      </c>
      <c r="B9">
        <v>377</v>
      </c>
      <c r="C9" t="s">
        <v>209</v>
      </c>
      <c r="D9" t="s">
        <v>207</v>
      </c>
      <c r="E9" t="s">
        <v>208</v>
      </c>
      <c r="F9">
        <v>13.2</v>
      </c>
      <c r="G9">
        <v>10</v>
      </c>
      <c r="H9">
        <v>19.399999999999999</v>
      </c>
    </row>
    <row r="10" spans="1:8">
      <c r="A10">
        <v>8</v>
      </c>
      <c r="B10">
        <v>377</v>
      </c>
      <c r="C10" t="s">
        <v>209</v>
      </c>
      <c r="D10" t="s">
        <v>207</v>
      </c>
      <c r="E10" t="s">
        <v>208</v>
      </c>
      <c r="F10">
        <v>12.3</v>
      </c>
      <c r="G10">
        <v>9.4</v>
      </c>
      <c r="H10">
        <v>18.2</v>
      </c>
    </row>
    <row r="11" spans="1:8">
      <c r="A11">
        <v>9</v>
      </c>
      <c r="B11">
        <v>377</v>
      </c>
      <c r="C11" t="s">
        <v>209</v>
      </c>
      <c r="D11" t="s">
        <v>207</v>
      </c>
      <c r="E11" t="s">
        <v>208</v>
      </c>
      <c r="F11">
        <v>13</v>
      </c>
      <c r="G11">
        <v>10.1</v>
      </c>
      <c r="H11">
        <v>20.100000000000001</v>
      </c>
    </row>
    <row r="12" spans="1:8">
      <c r="A12">
        <v>10</v>
      </c>
      <c r="B12">
        <v>377</v>
      </c>
      <c r="C12" t="s">
        <v>209</v>
      </c>
      <c r="D12" t="s">
        <v>207</v>
      </c>
      <c r="E12" t="s">
        <v>208</v>
      </c>
      <c r="F12" t="s">
        <v>98</v>
      </c>
      <c r="G12">
        <v>6</v>
      </c>
      <c r="H12">
        <v>3.5</v>
      </c>
    </row>
    <row r="13" spans="1:8">
      <c r="A13">
        <v>11</v>
      </c>
      <c r="B13">
        <v>377</v>
      </c>
      <c r="C13" t="s">
        <v>209</v>
      </c>
      <c r="D13" t="s">
        <v>207</v>
      </c>
      <c r="E13" t="s">
        <v>208</v>
      </c>
      <c r="F13">
        <v>13.2</v>
      </c>
      <c r="G13">
        <v>10.1</v>
      </c>
      <c r="H13">
        <v>23.8</v>
      </c>
    </row>
    <row r="14" spans="1:8">
      <c r="A14">
        <v>12</v>
      </c>
      <c r="B14">
        <v>377</v>
      </c>
      <c r="C14" t="s">
        <v>209</v>
      </c>
      <c r="D14" t="s">
        <v>207</v>
      </c>
      <c r="E14" t="s">
        <v>208</v>
      </c>
      <c r="F14">
        <v>8</v>
      </c>
      <c r="G14">
        <v>6</v>
      </c>
      <c r="H14">
        <v>4.2</v>
      </c>
    </row>
    <row r="15" spans="1:8">
      <c r="A15">
        <v>13</v>
      </c>
      <c r="B15">
        <v>377</v>
      </c>
      <c r="C15" t="s">
        <v>209</v>
      </c>
      <c r="D15" t="s">
        <v>207</v>
      </c>
      <c r="E15" t="s">
        <v>208</v>
      </c>
      <c r="F15">
        <v>15.2</v>
      </c>
      <c r="G15">
        <v>11.8</v>
      </c>
      <c r="H15">
        <v>36.9</v>
      </c>
    </row>
    <row r="16" spans="1:8">
      <c r="A16">
        <v>14</v>
      </c>
      <c r="B16">
        <v>377</v>
      </c>
      <c r="C16" t="s">
        <v>209</v>
      </c>
      <c r="D16" t="s">
        <v>207</v>
      </c>
      <c r="E16" t="s">
        <v>208</v>
      </c>
      <c r="F16">
        <v>14.3</v>
      </c>
      <c r="G16">
        <v>11.2</v>
      </c>
      <c r="H16">
        <v>28.5</v>
      </c>
    </row>
    <row r="17" spans="1:8">
      <c r="A17">
        <v>15</v>
      </c>
      <c r="B17">
        <v>377</v>
      </c>
      <c r="C17" t="s">
        <v>209</v>
      </c>
      <c r="D17" t="s">
        <v>207</v>
      </c>
      <c r="E17" t="s">
        <v>208</v>
      </c>
      <c r="F17">
        <v>13.2</v>
      </c>
      <c r="G17">
        <v>10.1</v>
      </c>
      <c r="H17">
        <v>24.1</v>
      </c>
    </row>
    <row r="18" spans="1:8">
      <c r="A18">
        <v>16</v>
      </c>
      <c r="B18">
        <v>377</v>
      </c>
      <c r="C18" t="s">
        <v>209</v>
      </c>
      <c r="D18" t="s">
        <v>207</v>
      </c>
      <c r="E18" t="s">
        <v>208</v>
      </c>
      <c r="F18">
        <v>15.8</v>
      </c>
      <c r="G18">
        <v>12.1</v>
      </c>
      <c r="H18">
        <v>38.799999999999997</v>
      </c>
    </row>
    <row r="19" spans="1:8">
      <c r="A19">
        <v>17</v>
      </c>
      <c r="B19">
        <v>377</v>
      </c>
      <c r="C19" t="s">
        <v>209</v>
      </c>
      <c r="D19" t="s">
        <v>207</v>
      </c>
      <c r="E19" t="s">
        <v>208</v>
      </c>
      <c r="F19">
        <v>8</v>
      </c>
      <c r="G19">
        <v>6</v>
      </c>
      <c r="H19">
        <v>4.0999999999999996</v>
      </c>
    </row>
    <row r="20" spans="1:8">
      <c r="A20">
        <v>18</v>
      </c>
      <c r="B20">
        <v>377</v>
      </c>
      <c r="C20" t="s">
        <v>209</v>
      </c>
      <c r="D20" t="s">
        <v>207</v>
      </c>
      <c r="E20" t="s">
        <v>208</v>
      </c>
      <c r="F20">
        <v>8.4</v>
      </c>
      <c r="G20">
        <v>6.3</v>
      </c>
      <c r="H20">
        <v>5.2</v>
      </c>
    </row>
    <row r="21" spans="1:8">
      <c r="A21">
        <v>19</v>
      </c>
      <c r="B21">
        <v>377</v>
      </c>
      <c r="C21" t="s">
        <v>209</v>
      </c>
      <c r="D21" t="s">
        <v>207</v>
      </c>
      <c r="E21" t="s">
        <v>208</v>
      </c>
      <c r="F21" t="s">
        <v>98</v>
      </c>
      <c r="G21">
        <v>6</v>
      </c>
      <c r="H21">
        <v>3.7</v>
      </c>
    </row>
    <row r="22" spans="1:8">
      <c r="A22">
        <v>20</v>
      </c>
      <c r="B22">
        <v>378</v>
      </c>
      <c r="C22" t="s">
        <v>206</v>
      </c>
      <c r="D22" t="s">
        <v>207</v>
      </c>
      <c r="E22" t="s">
        <v>208</v>
      </c>
      <c r="F22">
        <v>11.8</v>
      </c>
      <c r="G22">
        <v>9.4</v>
      </c>
      <c r="H22">
        <v>15.3</v>
      </c>
    </row>
    <row r="23" spans="1:8">
      <c r="A23">
        <v>21</v>
      </c>
      <c r="B23">
        <v>378</v>
      </c>
      <c r="C23" t="s">
        <v>206</v>
      </c>
      <c r="D23" t="s">
        <v>207</v>
      </c>
      <c r="E23" t="s">
        <v>208</v>
      </c>
      <c r="F23">
        <v>15.8</v>
      </c>
      <c r="G23">
        <v>12.6</v>
      </c>
      <c r="H23">
        <v>35.700000000000003</v>
      </c>
    </row>
    <row r="24" spans="1:8">
      <c r="A24">
        <v>22</v>
      </c>
      <c r="B24">
        <v>378</v>
      </c>
      <c r="C24" t="s">
        <v>206</v>
      </c>
      <c r="D24" t="s">
        <v>207</v>
      </c>
      <c r="E24" t="s">
        <v>208</v>
      </c>
      <c r="F24">
        <v>14.1</v>
      </c>
      <c r="G24">
        <v>11.5</v>
      </c>
      <c r="H24">
        <v>29</v>
      </c>
    </row>
    <row r="25" spans="1:8">
      <c r="A25">
        <v>23</v>
      </c>
      <c r="B25">
        <v>378</v>
      </c>
      <c r="C25" t="s">
        <v>206</v>
      </c>
      <c r="D25" t="s">
        <v>207</v>
      </c>
      <c r="E25" t="s">
        <v>208</v>
      </c>
      <c r="F25">
        <v>15.5</v>
      </c>
      <c r="G25">
        <v>12.2</v>
      </c>
      <c r="H25">
        <v>38.200000000000003</v>
      </c>
    </row>
    <row r="26" spans="1:8">
      <c r="A26">
        <v>24</v>
      </c>
      <c r="B26">
        <v>378</v>
      </c>
      <c r="C26" t="s">
        <v>206</v>
      </c>
      <c r="D26" t="s">
        <v>207</v>
      </c>
      <c r="E26" t="s">
        <v>208</v>
      </c>
      <c r="F26">
        <v>14.3</v>
      </c>
      <c r="G26">
        <v>11</v>
      </c>
      <c r="H26">
        <v>31.5</v>
      </c>
    </row>
    <row r="27" spans="1:8">
      <c r="A27">
        <v>25</v>
      </c>
      <c r="B27">
        <v>378</v>
      </c>
      <c r="C27" t="s">
        <v>206</v>
      </c>
      <c r="D27" t="s">
        <v>207</v>
      </c>
      <c r="E27" t="s">
        <v>208</v>
      </c>
      <c r="F27">
        <v>16.3</v>
      </c>
      <c r="G27">
        <v>13.2</v>
      </c>
      <c r="H27">
        <v>47.6</v>
      </c>
    </row>
    <row r="28" spans="1:8">
      <c r="A28">
        <v>26</v>
      </c>
      <c r="B28">
        <v>378</v>
      </c>
      <c r="C28" t="s">
        <v>206</v>
      </c>
      <c r="D28" t="s">
        <v>207</v>
      </c>
      <c r="E28" t="s">
        <v>208</v>
      </c>
      <c r="F28">
        <v>14.9</v>
      </c>
      <c r="G28">
        <v>11.8</v>
      </c>
      <c r="H28">
        <v>35.299999999999997</v>
      </c>
    </row>
    <row r="29" spans="1:8">
      <c r="A29">
        <v>27</v>
      </c>
      <c r="B29">
        <v>378</v>
      </c>
      <c r="C29" t="s">
        <v>206</v>
      </c>
      <c r="D29" t="s">
        <v>207</v>
      </c>
      <c r="E29" t="s">
        <v>208</v>
      </c>
      <c r="F29">
        <v>11.8</v>
      </c>
      <c r="G29">
        <v>8.9</v>
      </c>
      <c r="H29">
        <v>16.3</v>
      </c>
    </row>
    <row r="30" spans="1:8">
      <c r="A30">
        <v>28</v>
      </c>
      <c r="B30">
        <v>378</v>
      </c>
      <c r="C30" t="s">
        <v>206</v>
      </c>
      <c r="D30" t="s">
        <v>207</v>
      </c>
      <c r="E30" t="s">
        <v>208</v>
      </c>
      <c r="F30">
        <v>7.4</v>
      </c>
      <c r="G30">
        <v>5.6</v>
      </c>
      <c r="H30">
        <v>3.2</v>
      </c>
    </row>
    <row r="31" spans="1:8">
      <c r="A31">
        <v>29</v>
      </c>
      <c r="B31">
        <v>378</v>
      </c>
      <c r="C31" t="s">
        <v>206</v>
      </c>
      <c r="D31" t="s">
        <v>207</v>
      </c>
      <c r="E31" t="s">
        <v>208</v>
      </c>
      <c r="F31">
        <v>13.2</v>
      </c>
      <c r="G31">
        <v>10.1</v>
      </c>
      <c r="H31">
        <v>20.9</v>
      </c>
    </row>
    <row r="32" spans="1:8">
      <c r="A32">
        <v>30</v>
      </c>
      <c r="B32">
        <v>378</v>
      </c>
      <c r="C32" t="s">
        <v>206</v>
      </c>
      <c r="D32" t="s">
        <v>207</v>
      </c>
      <c r="E32" t="s">
        <v>208</v>
      </c>
      <c r="F32" t="s">
        <v>98</v>
      </c>
      <c r="G32" t="s">
        <v>98</v>
      </c>
      <c r="H32" t="s">
        <v>98</v>
      </c>
    </row>
    <row r="33" spans="1:8">
      <c r="A33">
        <v>31</v>
      </c>
      <c r="B33">
        <v>378</v>
      </c>
      <c r="C33" t="s">
        <v>206</v>
      </c>
      <c r="D33" t="s">
        <v>207</v>
      </c>
      <c r="E33" t="s">
        <v>208</v>
      </c>
      <c r="F33" t="s">
        <v>98</v>
      </c>
      <c r="G33" t="s">
        <v>98</v>
      </c>
      <c r="H33" t="s">
        <v>98</v>
      </c>
    </row>
    <row r="34" spans="1:8">
      <c r="A34">
        <v>32</v>
      </c>
      <c r="B34">
        <v>378</v>
      </c>
      <c r="C34" t="s">
        <v>209</v>
      </c>
      <c r="D34" t="s">
        <v>207</v>
      </c>
      <c r="E34" t="s">
        <v>208</v>
      </c>
      <c r="F34">
        <v>14.5</v>
      </c>
      <c r="G34">
        <v>11.6</v>
      </c>
      <c r="H34">
        <v>36.4</v>
      </c>
    </row>
    <row r="35" spans="1:8">
      <c r="A35">
        <v>33</v>
      </c>
      <c r="B35">
        <v>378</v>
      </c>
      <c r="C35" t="s">
        <v>209</v>
      </c>
      <c r="D35" t="s">
        <v>207</v>
      </c>
      <c r="E35" t="s">
        <v>208</v>
      </c>
      <c r="F35">
        <v>18.5</v>
      </c>
      <c r="G35">
        <v>14.5</v>
      </c>
      <c r="H35">
        <v>66.5</v>
      </c>
    </row>
    <row r="36" spans="1:8">
      <c r="A36">
        <v>34</v>
      </c>
      <c r="B36">
        <v>378</v>
      </c>
      <c r="C36" t="s">
        <v>209</v>
      </c>
      <c r="D36" t="s">
        <v>207</v>
      </c>
      <c r="E36" t="s">
        <v>208</v>
      </c>
      <c r="F36">
        <v>8.8000000000000007</v>
      </c>
      <c r="G36">
        <v>6.6</v>
      </c>
      <c r="H36">
        <v>5.8</v>
      </c>
    </row>
    <row r="37" spans="1:8">
      <c r="A37">
        <v>35</v>
      </c>
      <c r="B37">
        <v>378</v>
      </c>
      <c r="C37" t="s">
        <v>209</v>
      </c>
      <c r="D37" t="s">
        <v>207</v>
      </c>
      <c r="E37" t="s">
        <v>208</v>
      </c>
      <c r="F37">
        <v>16.3</v>
      </c>
      <c r="G37">
        <v>12.3</v>
      </c>
      <c r="H37">
        <v>46.6</v>
      </c>
    </row>
    <row r="38" spans="1:8">
      <c r="A38">
        <v>36</v>
      </c>
      <c r="B38">
        <v>378</v>
      </c>
      <c r="C38" t="s">
        <v>209</v>
      </c>
      <c r="D38" t="s">
        <v>207</v>
      </c>
      <c r="E38" t="s">
        <v>208</v>
      </c>
      <c r="F38">
        <v>17.100000000000001</v>
      </c>
      <c r="G38">
        <v>13</v>
      </c>
      <c r="H38">
        <v>53</v>
      </c>
    </row>
    <row r="39" spans="1:8">
      <c r="A39">
        <v>37</v>
      </c>
      <c r="B39">
        <v>378</v>
      </c>
      <c r="C39" t="s">
        <v>209</v>
      </c>
      <c r="D39" t="s">
        <v>207</v>
      </c>
      <c r="E39" t="s">
        <v>208</v>
      </c>
      <c r="F39">
        <v>14.2</v>
      </c>
      <c r="G39">
        <v>10.9</v>
      </c>
      <c r="H39">
        <v>26.7</v>
      </c>
    </row>
    <row r="40" spans="1:8">
      <c r="A40">
        <v>38</v>
      </c>
      <c r="B40">
        <v>378</v>
      </c>
      <c r="C40" t="s">
        <v>209</v>
      </c>
      <c r="D40" t="s">
        <v>207</v>
      </c>
      <c r="E40" t="s">
        <v>208</v>
      </c>
      <c r="F40">
        <v>17.5</v>
      </c>
      <c r="G40">
        <v>13.5</v>
      </c>
      <c r="H40">
        <v>54.9</v>
      </c>
    </row>
    <row r="41" spans="1:8">
      <c r="A41">
        <v>39</v>
      </c>
      <c r="B41">
        <v>378</v>
      </c>
      <c r="C41" t="s">
        <v>209</v>
      </c>
      <c r="D41" t="s">
        <v>207</v>
      </c>
      <c r="E41" t="s">
        <v>208</v>
      </c>
      <c r="F41">
        <v>8.1</v>
      </c>
      <c r="G41">
        <v>6</v>
      </c>
      <c r="H41">
        <v>4</v>
      </c>
    </row>
    <row r="42" spans="1:8">
      <c r="A42">
        <v>40</v>
      </c>
      <c r="B42">
        <v>378</v>
      </c>
      <c r="C42" t="s">
        <v>209</v>
      </c>
      <c r="D42" t="s">
        <v>207</v>
      </c>
      <c r="E42" t="s">
        <v>208</v>
      </c>
      <c r="F42">
        <v>10.4</v>
      </c>
      <c r="G42">
        <v>7.7</v>
      </c>
      <c r="H42">
        <v>9.9</v>
      </c>
    </row>
    <row r="43" spans="1:8">
      <c r="A43">
        <v>41</v>
      </c>
      <c r="B43">
        <v>378</v>
      </c>
      <c r="C43" t="s">
        <v>209</v>
      </c>
      <c r="D43" t="s">
        <v>207</v>
      </c>
      <c r="E43" t="s">
        <v>208</v>
      </c>
      <c r="F43">
        <v>9.8000000000000007</v>
      </c>
      <c r="G43">
        <v>7.5</v>
      </c>
      <c r="H43">
        <v>7.3</v>
      </c>
    </row>
    <row r="44" spans="1:8">
      <c r="A44">
        <v>42</v>
      </c>
      <c r="B44">
        <v>378</v>
      </c>
      <c r="C44" t="s">
        <v>209</v>
      </c>
      <c r="D44" t="s">
        <v>207</v>
      </c>
      <c r="E44" t="s">
        <v>208</v>
      </c>
      <c r="F44">
        <v>9</v>
      </c>
      <c r="G44">
        <v>6.8</v>
      </c>
      <c r="H44">
        <v>6.1</v>
      </c>
    </row>
    <row r="45" spans="1:8">
      <c r="A45">
        <v>43</v>
      </c>
      <c r="B45">
        <v>378</v>
      </c>
      <c r="C45" t="s">
        <v>209</v>
      </c>
      <c r="D45" t="s">
        <v>207</v>
      </c>
      <c r="E45" t="s">
        <v>208</v>
      </c>
      <c r="F45">
        <v>9.3000000000000007</v>
      </c>
      <c r="G45">
        <v>7</v>
      </c>
      <c r="H45">
        <v>6</v>
      </c>
    </row>
    <row r="46" spans="1:8">
      <c r="A46">
        <v>44</v>
      </c>
      <c r="B46">
        <v>378</v>
      </c>
      <c r="C46" t="s">
        <v>209</v>
      </c>
      <c r="D46" t="s">
        <v>207</v>
      </c>
      <c r="E46" t="s">
        <v>208</v>
      </c>
      <c r="F46">
        <v>8.1999999999999993</v>
      </c>
      <c r="G46">
        <v>6.3</v>
      </c>
      <c r="H46">
        <v>5.7</v>
      </c>
    </row>
    <row r="47" spans="1:8">
      <c r="A47">
        <v>45</v>
      </c>
      <c r="B47">
        <v>378</v>
      </c>
      <c r="C47" t="s">
        <v>209</v>
      </c>
      <c r="D47" t="s">
        <v>207</v>
      </c>
      <c r="E47" t="s">
        <v>208</v>
      </c>
      <c r="F47">
        <v>9.1</v>
      </c>
      <c r="G47">
        <v>6.8</v>
      </c>
      <c r="H47">
        <v>6.3</v>
      </c>
    </row>
    <row r="48" spans="1:8">
      <c r="A48">
        <v>46</v>
      </c>
      <c r="B48">
        <v>378</v>
      </c>
      <c r="C48" t="s">
        <v>209</v>
      </c>
      <c r="D48" t="s">
        <v>207</v>
      </c>
      <c r="E48" t="s">
        <v>208</v>
      </c>
      <c r="F48">
        <v>8.6999999999999993</v>
      </c>
      <c r="G48">
        <v>6.4</v>
      </c>
      <c r="H48">
        <v>5.6</v>
      </c>
    </row>
    <row r="49" spans="1:8">
      <c r="A49">
        <v>47</v>
      </c>
      <c r="B49">
        <v>378</v>
      </c>
      <c r="C49" t="s">
        <v>209</v>
      </c>
      <c r="D49" t="s">
        <v>207</v>
      </c>
      <c r="E49" t="s">
        <v>208</v>
      </c>
      <c r="F49">
        <v>16.2</v>
      </c>
      <c r="G49">
        <v>12.5</v>
      </c>
      <c r="H49">
        <v>44.4</v>
      </c>
    </row>
    <row r="50" spans="1:8">
      <c r="A50">
        <v>48</v>
      </c>
      <c r="B50">
        <v>378</v>
      </c>
      <c r="C50" t="s">
        <v>209</v>
      </c>
      <c r="D50" t="s">
        <v>207</v>
      </c>
      <c r="E50" t="s">
        <v>208</v>
      </c>
      <c r="F50">
        <v>9.6999999999999993</v>
      </c>
      <c r="G50">
        <v>7.3</v>
      </c>
      <c r="H50">
        <v>7.1</v>
      </c>
    </row>
    <row r="51" spans="1:8">
      <c r="A51">
        <v>49</v>
      </c>
      <c r="B51">
        <v>373</v>
      </c>
      <c r="C51" t="s">
        <v>209</v>
      </c>
      <c r="D51" t="s">
        <v>207</v>
      </c>
      <c r="E51" t="s">
        <v>208</v>
      </c>
      <c r="F51">
        <v>6.5</v>
      </c>
      <c r="G51">
        <v>5</v>
      </c>
      <c r="H51">
        <v>1.9</v>
      </c>
    </row>
    <row r="52" spans="1:8">
      <c r="A52">
        <v>50</v>
      </c>
      <c r="B52">
        <v>373</v>
      </c>
      <c r="C52" t="s">
        <v>209</v>
      </c>
      <c r="D52" t="s">
        <v>207</v>
      </c>
      <c r="E52" t="s">
        <v>208</v>
      </c>
      <c r="F52" t="s">
        <v>106</v>
      </c>
      <c r="G52" t="s">
        <v>106</v>
      </c>
      <c r="H52" t="s">
        <v>106</v>
      </c>
    </row>
    <row r="53" spans="1:8">
      <c r="A53">
        <v>51</v>
      </c>
      <c r="B53">
        <v>374</v>
      </c>
      <c r="C53" t="s">
        <v>209</v>
      </c>
      <c r="D53" t="s">
        <v>207</v>
      </c>
      <c r="E53" t="s">
        <v>208</v>
      </c>
      <c r="F53">
        <v>13</v>
      </c>
      <c r="G53">
        <v>10.199999999999999</v>
      </c>
      <c r="H53">
        <v>21.6</v>
      </c>
    </row>
    <row r="54" spans="1:8">
      <c r="A54">
        <v>52</v>
      </c>
      <c r="B54">
        <v>374</v>
      </c>
      <c r="C54" t="s">
        <v>209</v>
      </c>
      <c r="D54" t="s">
        <v>207</v>
      </c>
      <c r="E54" t="s">
        <v>208</v>
      </c>
      <c r="F54" t="s">
        <v>106</v>
      </c>
      <c r="G54">
        <v>10.3</v>
      </c>
      <c r="H54">
        <v>19.600000000000001</v>
      </c>
    </row>
    <row r="55" spans="1:8">
      <c r="A55">
        <v>53</v>
      </c>
      <c r="B55">
        <v>377</v>
      </c>
      <c r="C55" t="s">
        <v>206</v>
      </c>
      <c r="D55" t="s">
        <v>210</v>
      </c>
      <c r="E55" t="s">
        <v>211</v>
      </c>
      <c r="F55">
        <v>14.4</v>
      </c>
      <c r="G55">
        <v>11.3</v>
      </c>
      <c r="H55">
        <v>29.1</v>
      </c>
    </row>
    <row r="56" spans="1:8">
      <c r="A56">
        <v>54</v>
      </c>
      <c r="B56">
        <v>377</v>
      </c>
      <c r="C56" t="s">
        <v>206</v>
      </c>
      <c r="D56" t="s">
        <v>210</v>
      </c>
      <c r="E56" t="s">
        <v>211</v>
      </c>
      <c r="F56" t="s">
        <v>98</v>
      </c>
      <c r="G56">
        <v>7.2</v>
      </c>
      <c r="H56">
        <v>6.5</v>
      </c>
    </row>
    <row r="57" spans="1:8">
      <c r="A57">
        <v>55</v>
      </c>
      <c r="B57">
        <v>377</v>
      </c>
      <c r="C57" t="s">
        <v>206</v>
      </c>
      <c r="D57" t="s">
        <v>210</v>
      </c>
      <c r="E57" t="s">
        <v>211</v>
      </c>
      <c r="F57">
        <v>8.5</v>
      </c>
      <c r="G57">
        <v>6.5</v>
      </c>
      <c r="H57">
        <v>4.5999999999999996</v>
      </c>
    </row>
    <row r="58" spans="1:8">
      <c r="A58">
        <v>56</v>
      </c>
      <c r="B58">
        <v>377</v>
      </c>
      <c r="C58" t="s">
        <v>206</v>
      </c>
      <c r="D58" t="s">
        <v>210</v>
      </c>
      <c r="E58" t="s">
        <v>211</v>
      </c>
      <c r="F58">
        <v>8.6</v>
      </c>
      <c r="G58">
        <v>6.6</v>
      </c>
      <c r="H58">
        <v>5</v>
      </c>
    </row>
    <row r="59" spans="1:8">
      <c r="A59">
        <v>57</v>
      </c>
      <c r="B59">
        <v>377</v>
      </c>
      <c r="C59" t="s">
        <v>206</v>
      </c>
      <c r="D59" t="s">
        <v>210</v>
      </c>
      <c r="E59" t="s">
        <v>211</v>
      </c>
      <c r="F59">
        <v>7.9</v>
      </c>
      <c r="G59">
        <v>6.1</v>
      </c>
      <c r="H59">
        <v>3.9</v>
      </c>
    </row>
    <row r="60" spans="1:8">
      <c r="A60">
        <v>58</v>
      </c>
      <c r="B60">
        <v>377</v>
      </c>
      <c r="C60" t="s">
        <v>206</v>
      </c>
      <c r="D60" t="s">
        <v>210</v>
      </c>
      <c r="E60" t="s">
        <v>211</v>
      </c>
      <c r="F60">
        <v>7.6</v>
      </c>
      <c r="G60">
        <v>6.2</v>
      </c>
      <c r="H60">
        <v>3.8</v>
      </c>
    </row>
    <row r="61" spans="1:8">
      <c r="A61">
        <v>59</v>
      </c>
      <c r="B61">
        <v>377</v>
      </c>
      <c r="C61" t="s">
        <v>206</v>
      </c>
      <c r="D61" t="s">
        <v>210</v>
      </c>
      <c r="E61" t="s">
        <v>211</v>
      </c>
      <c r="F61" t="s">
        <v>98</v>
      </c>
      <c r="G61">
        <v>6.6</v>
      </c>
      <c r="H61">
        <v>5</v>
      </c>
    </row>
    <row r="62" spans="1:8">
      <c r="A62">
        <v>60</v>
      </c>
      <c r="B62">
        <v>377</v>
      </c>
      <c r="C62" t="s">
        <v>206</v>
      </c>
      <c r="D62" t="s">
        <v>210</v>
      </c>
      <c r="E62" t="s">
        <v>211</v>
      </c>
      <c r="F62" t="s">
        <v>98</v>
      </c>
      <c r="G62">
        <v>6.1</v>
      </c>
      <c r="H62">
        <v>3.9</v>
      </c>
    </row>
    <row r="63" spans="1:8">
      <c r="A63">
        <v>61</v>
      </c>
      <c r="B63">
        <v>377</v>
      </c>
      <c r="C63" t="s">
        <v>206</v>
      </c>
      <c r="D63" t="s">
        <v>210</v>
      </c>
      <c r="E63" t="s">
        <v>211</v>
      </c>
      <c r="F63" t="s">
        <v>98</v>
      </c>
      <c r="G63">
        <v>5.6</v>
      </c>
      <c r="H63">
        <v>3.1</v>
      </c>
    </row>
    <row r="64" spans="1:8">
      <c r="A64">
        <v>62</v>
      </c>
      <c r="B64">
        <v>377</v>
      </c>
      <c r="C64" t="s">
        <v>206</v>
      </c>
      <c r="D64" t="s">
        <v>210</v>
      </c>
      <c r="E64" t="s">
        <v>211</v>
      </c>
      <c r="F64">
        <v>7.3</v>
      </c>
      <c r="G64">
        <v>5.6</v>
      </c>
      <c r="H64">
        <v>2.8</v>
      </c>
    </row>
    <row r="65" spans="1:8">
      <c r="A65">
        <v>63</v>
      </c>
      <c r="B65">
        <v>377</v>
      </c>
      <c r="C65" t="s">
        <v>206</v>
      </c>
      <c r="D65" t="s">
        <v>210</v>
      </c>
      <c r="E65" t="s">
        <v>211</v>
      </c>
      <c r="F65">
        <v>9.6999999999999993</v>
      </c>
      <c r="G65">
        <v>7.5</v>
      </c>
      <c r="H65">
        <v>6.1</v>
      </c>
    </row>
    <row r="66" spans="1:8">
      <c r="A66">
        <v>64</v>
      </c>
      <c r="B66">
        <v>377</v>
      </c>
      <c r="C66" t="s">
        <v>206</v>
      </c>
      <c r="D66" t="s">
        <v>210</v>
      </c>
      <c r="E66" t="s">
        <v>211</v>
      </c>
      <c r="F66">
        <v>8.5</v>
      </c>
      <c r="G66">
        <v>6.6</v>
      </c>
      <c r="H66">
        <v>5.0999999999999996</v>
      </c>
    </row>
    <row r="67" spans="1:8">
      <c r="A67">
        <v>65</v>
      </c>
      <c r="B67">
        <v>377</v>
      </c>
      <c r="C67" t="s">
        <v>206</v>
      </c>
      <c r="D67" t="s">
        <v>210</v>
      </c>
      <c r="E67" t="s">
        <v>211</v>
      </c>
      <c r="F67">
        <v>7.3</v>
      </c>
      <c r="G67">
        <v>5.7</v>
      </c>
      <c r="H67">
        <v>2.9</v>
      </c>
    </row>
    <row r="68" spans="1:8">
      <c r="A68">
        <v>66</v>
      </c>
      <c r="B68">
        <v>377</v>
      </c>
      <c r="C68" t="s">
        <v>206</v>
      </c>
      <c r="D68" t="s">
        <v>210</v>
      </c>
      <c r="E68" t="s">
        <v>211</v>
      </c>
      <c r="F68">
        <v>13.5</v>
      </c>
      <c r="G68">
        <v>10.4</v>
      </c>
      <c r="H68">
        <v>20.7</v>
      </c>
    </row>
    <row r="69" spans="1:8">
      <c r="A69">
        <v>67</v>
      </c>
      <c r="B69">
        <v>377</v>
      </c>
      <c r="C69" t="s">
        <v>206</v>
      </c>
      <c r="D69" t="s">
        <v>210</v>
      </c>
      <c r="E69" t="s">
        <v>211</v>
      </c>
      <c r="F69" t="s">
        <v>98</v>
      </c>
      <c r="G69">
        <v>7.1</v>
      </c>
      <c r="H69">
        <v>5.5</v>
      </c>
    </row>
    <row r="70" spans="1:8">
      <c r="A70">
        <v>68</v>
      </c>
      <c r="B70">
        <v>377</v>
      </c>
      <c r="C70" t="s">
        <v>206</v>
      </c>
      <c r="D70" t="s">
        <v>210</v>
      </c>
      <c r="E70" t="s">
        <v>211</v>
      </c>
      <c r="F70">
        <v>15.8</v>
      </c>
      <c r="G70">
        <v>12.6</v>
      </c>
      <c r="H70">
        <v>40.700000000000003</v>
      </c>
    </row>
    <row r="71" spans="1:8">
      <c r="A71">
        <v>69</v>
      </c>
      <c r="B71">
        <v>377</v>
      </c>
      <c r="C71" t="s">
        <v>206</v>
      </c>
      <c r="D71" t="s">
        <v>210</v>
      </c>
      <c r="E71" t="s">
        <v>211</v>
      </c>
      <c r="F71">
        <v>8.4</v>
      </c>
      <c r="G71">
        <v>6.5</v>
      </c>
      <c r="H71">
        <v>4.2</v>
      </c>
    </row>
    <row r="72" spans="1:8">
      <c r="A72">
        <v>70</v>
      </c>
      <c r="B72">
        <v>377</v>
      </c>
      <c r="C72" t="s">
        <v>206</v>
      </c>
      <c r="D72" t="s">
        <v>210</v>
      </c>
      <c r="E72" t="s">
        <v>211</v>
      </c>
      <c r="F72">
        <v>8.1999999999999993</v>
      </c>
      <c r="G72">
        <v>6.4</v>
      </c>
      <c r="H72">
        <v>4.7</v>
      </c>
    </row>
    <row r="73" spans="1:8">
      <c r="A73">
        <v>71</v>
      </c>
      <c r="B73">
        <v>373</v>
      </c>
      <c r="C73" t="s">
        <v>206</v>
      </c>
      <c r="D73" t="s">
        <v>210</v>
      </c>
      <c r="E73" t="s">
        <v>211</v>
      </c>
      <c r="F73">
        <v>11.4</v>
      </c>
      <c r="G73">
        <v>8.6999999999999993</v>
      </c>
      <c r="H73">
        <v>13.9</v>
      </c>
    </row>
    <row r="74" spans="1:8">
      <c r="A74">
        <v>72</v>
      </c>
      <c r="B74">
        <v>373</v>
      </c>
      <c r="C74" t="s">
        <v>206</v>
      </c>
      <c r="D74" t="s">
        <v>210</v>
      </c>
      <c r="E74" t="s">
        <v>211</v>
      </c>
      <c r="F74">
        <v>8.1</v>
      </c>
      <c r="G74">
        <v>6.4</v>
      </c>
      <c r="H74">
        <v>4.8</v>
      </c>
    </row>
    <row r="75" spans="1:8">
      <c r="A75">
        <v>73</v>
      </c>
      <c r="B75">
        <v>373</v>
      </c>
      <c r="C75" t="s">
        <v>206</v>
      </c>
      <c r="D75" t="s">
        <v>210</v>
      </c>
      <c r="E75" t="s">
        <v>211</v>
      </c>
      <c r="F75">
        <v>8.4</v>
      </c>
      <c r="G75">
        <v>6.3</v>
      </c>
      <c r="H75">
        <v>4.8</v>
      </c>
    </row>
    <row r="76" spans="1:8">
      <c r="A76">
        <v>74</v>
      </c>
      <c r="B76">
        <v>373</v>
      </c>
      <c r="C76" t="s">
        <v>206</v>
      </c>
      <c r="D76" t="s">
        <v>210</v>
      </c>
      <c r="E76" t="s">
        <v>211</v>
      </c>
      <c r="F76" t="s">
        <v>136</v>
      </c>
      <c r="G76">
        <v>5.9</v>
      </c>
      <c r="H76">
        <v>4</v>
      </c>
    </row>
    <row r="77" spans="1:8">
      <c r="A77">
        <v>75</v>
      </c>
      <c r="B77">
        <v>373</v>
      </c>
      <c r="C77" t="s">
        <v>206</v>
      </c>
      <c r="D77" t="s">
        <v>210</v>
      </c>
      <c r="E77" t="s">
        <v>211</v>
      </c>
      <c r="F77" t="s">
        <v>98</v>
      </c>
      <c r="G77" t="s">
        <v>98</v>
      </c>
      <c r="H77">
        <v>4</v>
      </c>
    </row>
    <row r="78" spans="1:8">
      <c r="A78">
        <v>76</v>
      </c>
      <c r="B78">
        <v>373</v>
      </c>
      <c r="C78" t="s">
        <v>206</v>
      </c>
      <c r="D78" t="s">
        <v>210</v>
      </c>
      <c r="E78" t="s">
        <v>211</v>
      </c>
      <c r="F78">
        <v>8.1999999999999993</v>
      </c>
      <c r="G78">
        <v>6.2</v>
      </c>
      <c r="H78">
        <v>4.0999999999999996</v>
      </c>
    </row>
    <row r="79" spans="1:8">
      <c r="A79">
        <v>77</v>
      </c>
      <c r="B79">
        <v>373</v>
      </c>
      <c r="C79" t="s">
        <v>206</v>
      </c>
      <c r="D79" t="s">
        <v>210</v>
      </c>
      <c r="E79" t="s">
        <v>211</v>
      </c>
      <c r="F79">
        <v>8.3000000000000007</v>
      </c>
      <c r="G79">
        <v>6.1</v>
      </c>
      <c r="H79">
        <v>4.4000000000000004</v>
      </c>
    </row>
    <row r="80" spans="1:8">
      <c r="A80">
        <v>78</v>
      </c>
      <c r="B80">
        <v>373</v>
      </c>
      <c r="C80" t="s">
        <v>206</v>
      </c>
      <c r="D80" t="s">
        <v>210</v>
      </c>
      <c r="E80" t="s">
        <v>211</v>
      </c>
      <c r="F80">
        <v>7.9</v>
      </c>
      <c r="G80">
        <v>6.2</v>
      </c>
      <c r="H80">
        <v>3.8</v>
      </c>
    </row>
    <row r="81" spans="1:8">
      <c r="A81">
        <v>79</v>
      </c>
      <c r="B81">
        <v>373</v>
      </c>
      <c r="C81" t="s">
        <v>206</v>
      </c>
      <c r="D81" t="s">
        <v>210</v>
      </c>
      <c r="E81" t="s">
        <v>211</v>
      </c>
      <c r="F81" t="s">
        <v>98</v>
      </c>
      <c r="G81" t="s">
        <v>98</v>
      </c>
      <c r="H81">
        <v>4.2</v>
      </c>
    </row>
    <row r="82" spans="1:8">
      <c r="A82">
        <v>80</v>
      </c>
      <c r="B82">
        <v>373</v>
      </c>
      <c r="C82" t="s">
        <v>209</v>
      </c>
      <c r="D82" t="s">
        <v>210</v>
      </c>
      <c r="E82" t="s">
        <v>211</v>
      </c>
      <c r="F82">
        <v>7.6</v>
      </c>
      <c r="G82">
        <v>6</v>
      </c>
      <c r="H82">
        <v>4.0999999999999996</v>
      </c>
    </row>
    <row r="83" spans="1:8">
      <c r="A83">
        <v>81</v>
      </c>
      <c r="B83">
        <v>377</v>
      </c>
      <c r="C83" t="s">
        <v>209</v>
      </c>
      <c r="D83" t="s">
        <v>210</v>
      </c>
      <c r="E83" t="s">
        <v>211</v>
      </c>
      <c r="F83">
        <v>7.2</v>
      </c>
      <c r="G83">
        <v>5.3</v>
      </c>
      <c r="H83">
        <v>3.1</v>
      </c>
    </row>
    <row r="84" spans="1:8">
      <c r="A84">
        <v>82</v>
      </c>
      <c r="B84">
        <v>390</v>
      </c>
      <c r="C84" t="s">
        <v>206</v>
      </c>
      <c r="D84" t="s">
        <v>210</v>
      </c>
      <c r="E84" t="s">
        <v>211</v>
      </c>
      <c r="F84">
        <v>13.1</v>
      </c>
      <c r="G84">
        <v>10.1</v>
      </c>
      <c r="H84">
        <v>20.100000000000001</v>
      </c>
    </row>
    <row r="85" spans="1:8">
      <c r="A85">
        <v>83</v>
      </c>
      <c r="B85">
        <v>390</v>
      </c>
      <c r="C85" t="s">
        <v>206</v>
      </c>
      <c r="D85" t="s">
        <v>210</v>
      </c>
      <c r="E85" t="s">
        <v>211</v>
      </c>
      <c r="F85">
        <v>18</v>
      </c>
      <c r="G85">
        <v>14</v>
      </c>
      <c r="H85">
        <v>53.3</v>
      </c>
    </row>
    <row r="86" spans="1:8">
      <c r="A86">
        <v>84</v>
      </c>
      <c r="B86">
        <v>390</v>
      </c>
      <c r="C86" t="s">
        <v>206</v>
      </c>
      <c r="D86" t="s">
        <v>210</v>
      </c>
      <c r="E86" t="s">
        <v>211</v>
      </c>
      <c r="F86">
        <v>22.9</v>
      </c>
      <c r="G86">
        <v>18.2</v>
      </c>
      <c r="H86">
        <v>146.9</v>
      </c>
    </row>
    <row r="87" spans="1:8">
      <c r="A87">
        <v>85</v>
      </c>
      <c r="B87">
        <v>390</v>
      </c>
      <c r="C87" t="s">
        <v>206</v>
      </c>
      <c r="D87" t="s">
        <v>210</v>
      </c>
      <c r="E87" t="s">
        <v>211</v>
      </c>
      <c r="F87">
        <v>19.3</v>
      </c>
      <c r="G87">
        <v>15.3</v>
      </c>
      <c r="H87">
        <v>79.900000000000006</v>
      </c>
    </row>
    <row r="88" spans="1:8">
      <c r="A88">
        <v>86</v>
      </c>
      <c r="B88">
        <v>377</v>
      </c>
      <c r="C88" t="s">
        <v>206</v>
      </c>
      <c r="D88" t="s">
        <v>207</v>
      </c>
      <c r="E88" t="s">
        <v>212</v>
      </c>
      <c r="F88">
        <v>17.399999999999999</v>
      </c>
      <c r="G88">
        <v>13.6</v>
      </c>
      <c r="H88">
        <v>49.7</v>
      </c>
    </row>
    <row r="89" spans="1:8">
      <c r="A89">
        <v>87</v>
      </c>
      <c r="B89">
        <v>377</v>
      </c>
      <c r="C89" t="s">
        <v>206</v>
      </c>
      <c r="D89" t="s">
        <v>207</v>
      </c>
      <c r="E89" t="s">
        <v>212</v>
      </c>
      <c r="F89">
        <v>15.3</v>
      </c>
      <c r="G89">
        <v>12.5</v>
      </c>
      <c r="H89">
        <v>38.6</v>
      </c>
    </row>
    <row r="90" spans="1:8">
      <c r="A90">
        <v>88</v>
      </c>
      <c r="B90">
        <v>377</v>
      </c>
      <c r="C90" t="s">
        <v>206</v>
      </c>
      <c r="D90" t="s">
        <v>207</v>
      </c>
      <c r="E90" t="s">
        <v>212</v>
      </c>
      <c r="F90">
        <v>16.5</v>
      </c>
      <c r="G90">
        <v>13</v>
      </c>
      <c r="H90">
        <v>37.200000000000003</v>
      </c>
    </row>
    <row r="91" spans="1:8">
      <c r="A91">
        <v>89</v>
      </c>
      <c r="B91">
        <v>377</v>
      </c>
      <c r="C91" t="s">
        <v>206</v>
      </c>
      <c r="D91" t="s">
        <v>207</v>
      </c>
      <c r="E91" t="s">
        <v>212</v>
      </c>
      <c r="F91">
        <v>15</v>
      </c>
      <c r="G91">
        <v>11.6</v>
      </c>
      <c r="H91">
        <v>28.9</v>
      </c>
    </row>
    <row r="92" spans="1:8">
      <c r="A92">
        <v>90</v>
      </c>
      <c r="B92">
        <v>377</v>
      </c>
      <c r="C92" t="s">
        <v>206</v>
      </c>
      <c r="D92" t="s">
        <v>207</v>
      </c>
      <c r="E92" t="s">
        <v>212</v>
      </c>
      <c r="F92">
        <v>14.4</v>
      </c>
      <c r="G92">
        <v>11.3</v>
      </c>
      <c r="H92">
        <v>27.2</v>
      </c>
    </row>
    <row r="93" spans="1:8">
      <c r="A93">
        <v>91</v>
      </c>
      <c r="B93">
        <v>377</v>
      </c>
      <c r="C93" t="s">
        <v>206</v>
      </c>
      <c r="D93" t="s">
        <v>207</v>
      </c>
      <c r="E93" t="s">
        <v>212</v>
      </c>
      <c r="F93">
        <v>15.7</v>
      </c>
      <c r="G93">
        <v>12.1</v>
      </c>
      <c r="H93">
        <v>36.9</v>
      </c>
    </row>
    <row r="94" spans="1:8">
      <c r="A94">
        <v>92</v>
      </c>
      <c r="B94">
        <v>377</v>
      </c>
      <c r="C94" t="s">
        <v>206</v>
      </c>
      <c r="D94" t="s">
        <v>207</v>
      </c>
      <c r="E94" t="s">
        <v>212</v>
      </c>
      <c r="F94">
        <v>15.1</v>
      </c>
      <c r="G94">
        <v>11.8</v>
      </c>
      <c r="H94">
        <v>31.3</v>
      </c>
    </row>
    <row r="95" spans="1:8">
      <c r="A95">
        <v>93</v>
      </c>
      <c r="B95">
        <v>377</v>
      </c>
      <c r="C95" t="s">
        <v>206</v>
      </c>
      <c r="D95" t="s">
        <v>207</v>
      </c>
      <c r="E95" t="s">
        <v>212</v>
      </c>
      <c r="F95">
        <v>9.9</v>
      </c>
      <c r="G95">
        <v>7.4</v>
      </c>
      <c r="H95">
        <v>7.1</v>
      </c>
    </row>
    <row r="96" spans="1:8">
      <c r="A96">
        <v>94</v>
      </c>
      <c r="B96">
        <v>377</v>
      </c>
      <c r="C96" t="s">
        <v>206</v>
      </c>
      <c r="D96" t="s">
        <v>207</v>
      </c>
      <c r="E96" t="s">
        <v>212</v>
      </c>
      <c r="F96">
        <v>12.7</v>
      </c>
      <c r="G96">
        <v>9.6999999999999993</v>
      </c>
      <c r="H96">
        <v>15.7</v>
      </c>
    </row>
    <row r="97" spans="1:8">
      <c r="A97">
        <v>95</v>
      </c>
      <c r="B97">
        <v>377</v>
      </c>
      <c r="C97" t="s">
        <v>206</v>
      </c>
      <c r="D97" t="s">
        <v>207</v>
      </c>
      <c r="E97" t="s">
        <v>212</v>
      </c>
      <c r="F97">
        <v>7.9</v>
      </c>
      <c r="G97">
        <v>5.7</v>
      </c>
      <c r="H97">
        <v>3.1</v>
      </c>
    </row>
    <row r="98" spans="1:8">
      <c r="A98">
        <v>96</v>
      </c>
      <c r="B98">
        <v>377</v>
      </c>
      <c r="C98" t="s">
        <v>206</v>
      </c>
      <c r="D98" t="s">
        <v>207</v>
      </c>
      <c r="E98" t="s">
        <v>212</v>
      </c>
      <c r="F98">
        <v>9</v>
      </c>
      <c r="G98">
        <v>7.1</v>
      </c>
      <c r="H98">
        <v>4.7</v>
      </c>
    </row>
    <row r="99" spans="1:8">
      <c r="A99">
        <v>97</v>
      </c>
      <c r="B99">
        <v>377</v>
      </c>
      <c r="C99" t="s">
        <v>206</v>
      </c>
      <c r="D99" t="s">
        <v>207</v>
      </c>
      <c r="E99" t="s">
        <v>212</v>
      </c>
      <c r="F99">
        <v>9.5</v>
      </c>
      <c r="G99">
        <v>7.3</v>
      </c>
      <c r="H99">
        <v>6.9</v>
      </c>
    </row>
    <row r="100" spans="1:8">
      <c r="A100">
        <v>98</v>
      </c>
      <c r="B100">
        <v>377</v>
      </c>
      <c r="C100" t="s">
        <v>206</v>
      </c>
      <c r="D100" t="s">
        <v>207</v>
      </c>
      <c r="E100" t="s">
        <v>212</v>
      </c>
      <c r="F100">
        <v>8.3000000000000007</v>
      </c>
      <c r="G100">
        <v>6.5</v>
      </c>
      <c r="H100">
        <v>4.7</v>
      </c>
    </row>
    <row r="101" spans="1:8">
      <c r="A101">
        <v>99</v>
      </c>
      <c r="B101">
        <v>377</v>
      </c>
      <c r="C101" t="s">
        <v>206</v>
      </c>
      <c r="D101" t="s">
        <v>207</v>
      </c>
      <c r="E101" t="s">
        <v>212</v>
      </c>
      <c r="F101">
        <v>9.1</v>
      </c>
      <c r="G101">
        <v>6.9</v>
      </c>
      <c r="H101">
        <v>6.4</v>
      </c>
    </row>
    <row r="102" spans="1:8">
      <c r="A102">
        <v>100</v>
      </c>
      <c r="B102">
        <v>377</v>
      </c>
      <c r="C102" t="s">
        <v>206</v>
      </c>
      <c r="D102" t="s">
        <v>207</v>
      </c>
      <c r="E102" t="s">
        <v>212</v>
      </c>
      <c r="F102">
        <v>10.199999999999999</v>
      </c>
      <c r="G102">
        <v>7.7</v>
      </c>
      <c r="H102">
        <v>7.7</v>
      </c>
    </row>
    <row r="103" spans="1:8">
      <c r="A103">
        <v>101</v>
      </c>
      <c r="B103">
        <v>377</v>
      </c>
      <c r="C103" t="s">
        <v>206</v>
      </c>
      <c r="D103" t="s">
        <v>207</v>
      </c>
      <c r="E103" t="s">
        <v>212</v>
      </c>
      <c r="F103">
        <v>9.5</v>
      </c>
      <c r="G103">
        <v>7.2</v>
      </c>
      <c r="H103">
        <v>6.7</v>
      </c>
    </row>
    <row r="104" spans="1:8">
      <c r="A104">
        <v>102</v>
      </c>
      <c r="B104">
        <v>377</v>
      </c>
      <c r="C104" t="s">
        <v>206</v>
      </c>
      <c r="D104" t="s">
        <v>207</v>
      </c>
      <c r="E104" t="s">
        <v>212</v>
      </c>
      <c r="F104">
        <v>8.6</v>
      </c>
      <c r="G104">
        <v>6.7</v>
      </c>
      <c r="H104">
        <v>4.9000000000000004</v>
      </c>
    </row>
    <row r="105" spans="1:8">
      <c r="A105">
        <v>103</v>
      </c>
      <c r="B105">
        <v>377</v>
      </c>
      <c r="C105" t="s">
        <v>206</v>
      </c>
      <c r="D105" t="s">
        <v>207</v>
      </c>
      <c r="E105" t="s">
        <v>212</v>
      </c>
      <c r="F105">
        <v>8.5</v>
      </c>
      <c r="G105">
        <v>6.6</v>
      </c>
      <c r="H105">
        <v>4.5</v>
      </c>
    </row>
    <row r="106" spans="1:8">
      <c r="A106">
        <v>104</v>
      </c>
      <c r="B106">
        <v>377</v>
      </c>
      <c r="C106" t="s">
        <v>206</v>
      </c>
      <c r="D106" t="s">
        <v>207</v>
      </c>
      <c r="E106" t="s">
        <v>212</v>
      </c>
      <c r="F106">
        <v>10.199999999999999</v>
      </c>
      <c r="G106">
        <v>7.7</v>
      </c>
      <c r="H106">
        <v>7.8</v>
      </c>
    </row>
    <row r="107" spans="1:8">
      <c r="A107">
        <v>105</v>
      </c>
      <c r="B107">
        <v>377</v>
      </c>
      <c r="C107" t="s">
        <v>206</v>
      </c>
      <c r="D107" t="s">
        <v>207</v>
      </c>
      <c r="E107" t="s">
        <v>212</v>
      </c>
      <c r="F107">
        <v>10.1</v>
      </c>
      <c r="G107">
        <v>7.7</v>
      </c>
      <c r="H107">
        <v>8.3000000000000007</v>
      </c>
    </row>
    <row r="108" spans="1:8">
      <c r="A108">
        <v>106</v>
      </c>
      <c r="B108">
        <v>377</v>
      </c>
      <c r="C108" t="s">
        <v>206</v>
      </c>
      <c r="D108" t="s">
        <v>207</v>
      </c>
      <c r="E108" t="s">
        <v>212</v>
      </c>
      <c r="F108">
        <v>11</v>
      </c>
      <c r="G108">
        <v>8.1999999999999993</v>
      </c>
      <c r="H108">
        <v>10.3</v>
      </c>
    </row>
    <row r="109" spans="1:8">
      <c r="A109">
        <v>107</v>
      </c>
      <c r="B109">
        <v>377</v>
      </c>
      <c r="C109" t="s">
        <v>206</v>
      </c>
      <c r="D109" t="s">
        <v>207</v>
      </c>
      <c r="E109" t="s">
        <v>212</v>
      </c>
      <c r="F109">
        <v>8.9</v>
      </c>
      <c r="G109">
        <v>6.8</v>
      </c>
      <c r="H109">
        <v>6</v>
      </c>
    </row>
    <row r="110" spans="1:8">
      <c r="A110">
        <v>108</v>
      </c>
      <c r="B110">
        <v>377</v>
      </c>
      <c r="C110" t="s">
        <v>206</v>
      </c>
      <c r="D110" t="s">
        <v>207</v>
      </c>
      <c r="E110" t="s">
        <v>212</v>
      </c>
      <c r="F110">
        <v>9.3000000000000007</v>
      </c>
      <c r="G110">
        <v>6.9</v>
      </c>
      <c r="H110">
        <v>6.2</v>
      </c>
    </row>
    <row r="111" spans="1:8">
      <c r="A111">
        <v>109</v>
      </c>
      <c r="B111">
        <v>377</v>
      </c>
      <c r="C111" t="s">
        <v>206</v>
      </c>
      <c r="D111" t="s">
        <v>207</v>
      </c>
      <c r="E111" t="s">
        <v>212</v>
      </c>
      <c r="F111">
        <v>6.9</v>
      </c>
      <c r="G111">
        <v>5.2</v>
      </c>
      <c r="H111">
        <v>2.7</v>
      </c>
    </row>
    <row r="112" spans="1:8">
      <c r="A112">
        <v>110</v>
      </c>
      <c r="B112">
        <v>377</v>
      </c>
      <c r="C112" t="s">
        <v>206</v>
      </c>
      <c r="D112" t="s">
        <v>207</v>
      </c>
      <c r="E112" t="s">
        <v>212</v>
      </c>
      <c r="F112">
        <v>7</v>
      </c>
      <c r="G112">
        <v>5.2</v>
      </c>
      <c r="H112">
        <v>2.7</v>
      </c>
    </row>
    <row r="113" spans="1:9">
      <c r="A113">
        <v>111</v>
      </c>
      <c r="B113">
        <v>377</v>
      </c>
      <c r="C113" t="s">
        <v>206</v>
      </c>
      <c r="D113" t="s">
        <v>207</v>
      </c>
      <c r="E113" t="s">
        <v>212</v>
      </c>
      <c r="F113">
        <v>8.3000000000000007</v>
      </c>
      <c r="G113">
        <v>6.2</v>
      </c>
      <c r="H113">
        <v>4.2</v>
      </c>
    </row>
    <row r="114" spans="1:9">
      <c r="A114">
        <v>112</v>
      </c>
      <c r="B114">
        <v>377</v>
      </c>
      <c r="C114" t="s">
        <v>206</v>
      </c>
      <c r="D114" t="s">
        <v>207</v>
      </c>
      <c r="E114" t="s">
        <v>212</v>
      </c>
      <c r="F114" t="s">
        <v>98</v>
      </c>
      <c r="G114" t="s">
        <v>98</v>
      </c>
      <c r="H114" t="s">
        <v>98</v>
      </c>
    </row>
    <row r="115" spans="1:9">
      <c r="A115">
        <v>113</v>
      </c>
      <c r="B115">
        <v>377</v>
      </c>
      <c r="C115" t="s">
        <v>206</v>
      </c>
      <c r="D115" t="s">
        <v>207</v>
      </c>
      <c r="E115" t="s">
        <v>212</v>
      </c>
      <c r="F115">
        <v>9.1</v>
      </c>
      <c r="G115">
        <v>6.9</v>
      </c>
      <c r="H115">
        <v>5.7</v>
      </c>
    </row>
    <row r="116" spans="1:9">
      <c r="A116">
        <v>114</v>
      </c>
      <c r="B116">
        <v>373</v>
      </c>
      <c r="C116" t="s">
        <v>206</v>
      </c>
      <c r="D116" t="s">
        <v>207</v>
      </c>
      <c r="E116" t="s">
        <v>212</v>
      </c>
      <c r="F116">
        <v>9.1</v>
      </c>
      <c r="G116">
        <v>7</v>
      </c>
      <c r="H116">
        <v>5.5</v>
      </c>
    </row>
    <row r="117" spans="1:9">
      <c r="A117">
        <v>115</v>
      </c>
      <c r="B117">
        <v>373</v>
      </c>
      <c r="C117" t="s">
        <v>206</v>
      </c>
      <c r="D117" t="s">
        <v>207</v>
      </c>
      <c r="E117" t="s">
        <v>212</v>
      </c>
      <c r="F117">
        <v>13.8</v>
      </c>
      <c r="G117">
        <v>10.6</v>
      </c>
      <c r="H117">
        <v>20.5</v>
      </c>
    </row>
    <row r="118" spans="1:9">
      <c r="A118">
        <v>116</v>
      </c>
      <c r="B118">
        <v>373</v>
      </c>
      <c r="C118" t="s">
        <v>206</v>
      </c>
      <c r="D118" t="s">
        <v>207</v>
      </c>
      <c r="E118" t="s">
        <v>212</v>
      </c>
      <c r="F118">
        <v>9.3000000000000007</v>
      </c>
      <c r="G118">
        <v>7.9</v>
      </c>
      <c r="H118">
        <v>6.4</v>
      </c>
    </row>
    <row r="119" spans="1:9">
      <c r="A119">
        <v>117</v>
      </c>
      <c r="B119">
        <v>374</v>
      </c>
      <c r="C119" t="s">
        <v>206</v>
      </c>
      <c r="D119" t="s">
        <v>207</v>
      </c>
      <c r="E119" t="s">
        <v>212</v>
      </c>
      <c r="F119">
        <v>14.7</v>
      </c>
      <c r="G119">
        <v>11.3</v>
      </c>
      <c r="H119">
        <v>25.4</v>
      </c>
    </row>
    <row r="120" spans="1:9">
      <c r="A120">
        <v>118</v>
      </c>
      <c r="B120">
        <v>390</v>
      </c>
      <c r="C120" t="s">
        <v>209</v>
      </c>
      <c r="D120" t="s">
        <v>207</v>
      </c>
      <c r="E120" t="s">
        <v>212</v>
      </c>
      <c r="F120" t="s">
        <v>98</v>
      </c>
      <c r="G120">
        <v>5.6</v>
      </c>
      <c r="H120">
        <v>3.2</v>
      </c>
    </row>
    <row r="121" spans="1:9">
      <c r="A121">
        <v>119</v>
      </c>
      <c r="B121">
        <v>373</v>
      </c>
      <c r="C121" t="s">
        <v>209</v>
      </c>
      <c r="D121" t="s">
        <v>207</v>
      </c>
      <c r="E121" t="s">
        <v>212</v>
      </c>
      <c r="F121" t="s">
        <v>98</v>
      </c>
      <c r="G121">
        <v>6.2</v>
      </c>
      <c r="H121">
        <v>3.9</v>
      </c>
    </row>
    <row r="122" spans="1:9">
      <c r="A122">
        <v>120</v>
      </c>
      <c r="B122">
        <v>373</v>
      </c>
      <c r="C122" t="s">
        <v>209</v>
      </c>
      <c r="D122" t="s">
        <v>207</v>
      </c>
      <c r="E122" t="s">
        <v>212</v>
      </c>
      <c r="F122" t="s">
        <v>98</v>
      </c>
      <c r="G122" t="s">
        <v>98</v>
      </c>
      <c r="H122">
        <v>4.7</v>
      </c>
    </row>
    <row r="123" spans="1:9">
      <c r="H123">
        <f>SUM(H115:H122,H53:H113,H34:H51,H3:H31)</f>
        <v>2116.1000000000004</v>
      </c>
      <c r="I123" t="s">
        <v>51</v>
      </c>
    </row>
    <row r="124" spans="1:9">
      <c r="F124" s="5">
        <f>AVERAGE(F115:F119,F82:F113,F78:F80,F70:F75,F64:F68,F57:F60,F55,F53,F34:F51,F22:F31,F13:F20,F3:F11)</f>
        <v>11.664705882352939</v>
      </c>
      <c r="G124" s="5"/>
      <c r="H124" s="5">
        <f>AVERAGE(H115:H122,H53:H113,H34:H51,H3:H31)</f>
        <v>18.242241379310347</v>
      </c>
      <c r="I124" t="s">
        <v>101</v>
      </c>
    </row>
    <row r="125" spans="1:9">
      <c r="F125" s="5">
        <f>STDEV(F115:F119,F82:F113,F78:F80,F70:F75,F64:F68,F57:F60,F55,F53,F34:F51,F22:F31,F13:F20,F3:F11)</f>
        <v>3.5876754673706266</v>
      </c>
      <c r="G125" s="5"/>
      <c r="H125" s="5">
        <f>STDEV(H115:H122,H53:H113,H34:H51,H3:H31)</f>
        <v>20.971691689604771</v>
      </c>
      <c r="I125" t="s">
        <v>102</v>
      </c>
    </row>
    <row r="126" spans="1:9">
      <c r="F126" s="5">
        <f>MAX(F115:F119,F82:F113,F78:F80,F70:F75,F64:F68,F57:F60,F55,F53,F34:F51,F22:F31,F13:F20,F3:F11)</f>
        <v>22.9</v>
      </c>
      <c r="G126" s="5"/>
      <c r="H126" s="5">
        <f>MAX(H115:H122,H53:H113,H34:H51,H3:H31)</f>
        <v>146.9</v>
      </c>
      <c r="I126" t="s">
        <v>213</v>
      </c>
    </row>
    <row r="127" spans="1:9">
      <c r="F127" s="5">
        <f>MIN(F115:F119,F82:F113,F78:F80,F70:F75,F64:F68,F57:F60,F55,F53,F34:F51,F22:F31,F13:F20,F3:F11)</f>
        <v>6.5</v>
      </c>
      <c r="G127" s="5"/>
      <c r="H127" s="5">
        <f>MIN(H115:H122,H53:H113,H34:H51,H3:H31)</f>
        <v>1.9</v>
      </c>
      <c r="I127" t="s">
        <v>214</v>
      </c>
    </row>
  </sheetData>
  <phoneticPr fontId="4" type="noConversion"/>
  <pageMargins left="0.75" right="0.75" top="1" bottom="1" header="0" footer="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29"/>
  <sheetViews>
    <sheetView workbookViewId="0">
      <selection activeCell="H25" sqref="H25"/>
    </sheetView>
  </sheetViews>
  <sheetFormatPr defaultColWidth="11" defaultRowHeight="12.95"/>
  <cols>
    <col min="1" max="1" width="4.375" customWidth="1"/>
  </cols>
  <sheetData>
    <row r="2" spans="1:8">
      <c r="A2" t="s">
        <v>198</v>
      </c>
      <c r="B2" t="s">
        <v>199</v>
      </c>
      <c r="C2" t="s">
        <v>200</v>
      </c>
      <c r="D2" t="s">
        <v>201</v>
      </c>
      <c r="E2" t="s">
        <v>202</v>
      </c>
      <c r="F2" t="s">
        <v>203</v>
      </c>
      <c r="G2" t="s">
        <v>204</v>
      </c>
      <c r="H2" t="s">
        <v>205</v>
      </c>
    </row>
    <row r="3" spans="1:8">
      <c r="A3">
        <v>1</v>
      </c>
      <c r="B3">
        <v>377</v>
      </c>
      <c r="C3" t="s">
        <v>206</v>
      </c>
      <c r="D3" t="s">
        <v>207</v>
      </c>
      <c r="E3" t="s">
        <v>208</v>
      </c>
      <c r="F3">
        <v>16.600000000000001</v>
      </c>
      <c r="G3">
        <v>12.7</v>
      </c>
      <c r="H3">
        <v>37.9</v>
      </c>
    </row>
    <row r="4" spans="1:8">
      <c r="A4">
        <v>2</v>
      </c>
      <c r="B4">
        <v>377</v>
      </c>
      <c r="C4" t="s">
        <v>206</v>
      </c>
      <c r="D4" t="s">
        <v>207</v>
      </c>
      <c r="E4" t="s">
        <v>208</v>
      </c>
      <c r="F4">
        <v>10.7</v>
      </c>
      <c r="G4">
        <v>8.1</v>
      </c>
      <c r="H4">
        <v>8.5</v>
      </c>
    </row>
    <row r="5" spans="1:8">
      <c r="A5">
        <v>3</v>
      </c>
      <c r="B5">
        <v>377</v>
      </c>
      <c r="C5" t="s">
        <v>209</v>
      </c>
      <c r="D5" t="s">
        <v>207</v>
      </c>
      <c r="E5" t="s">
        <v>208</v>
      </c>
      <c r="F5">
        <v>16.3</v>
      </c>
      <c r="G5">
        <v>12.4</v>
      </c>
      <c r="H5">
        <v>36.4</v>
      </c>
    </row>
    <row r="6" spans="1:8">
      <c r="A6">
        <v>4</v>
      </c>
      <c r="B6">
        <v>377</v>
      </c>
      <c r="C6" t="s">
        <v>209</v>
      </c>
      <c r="D6" t="s">
        <v>207</v>
      </c>
      <c r="E6" t="s">
        <v>208</v>
      </c>
      <c r="F6">
        <v>9.1999999999999993</v>
      </c>
      <c r="G6">
        <v>7</v>
      </c>
      <c r="H6">
        <v>5.4</v>
      </c>
    </row>
    <row r="7" spans="1:8">
      <c r="A7">
        <v>5</v>
      </c>
      <c r="B7">
        <v>377</v>
      </c>
      <c r="C7" t="s">
        <v>209</v>
      </c>
      <c r="D7" t="s">
        <v>207</v>
      </c>
      <c r="E7" t="s">
        <v>208</v>
      </c>
      <c r="F7">
        <v>19</v>
      </c>
      <c r="G7">
        <v>14.3</v>
      </c>
      <c r="H7">
        <v>57</v>
      </c>
    </row>
    <row r="8" spans="1:8">
      <c r="A8">
        <v>6</v>
      </c>
      <c r="B8">
        <v>377</v>
      </c>
      <c r="C8" t="s">
        <v>209</v>
      </c>
      <c r="D8" t="s">
        <v>207</v>
      </c>
      <c r="E8" t="s">
        <v>208</v>
      </c>
      <c r="F8">
        <v>11.2</v>
      </c>
      <c r="G8">
        <v>8.5</v>
      </c>
      <c r="H8">
        <v>10.199999999999999</v>
      </c>
    </row>
    <row r="9" spans="1:8">
      <c r="A9">
        <v>7</v>
      </c>
      <c r="B9">
        <v>377</v>
      </c>
      <c r="C9" t="s">
        <v>209</v>
      </c>
      <c r="D9" t="s">
        <v>207</v>
      </c>
      <c r="E9" t="s">
        <v>208</v>
      </c>
      <c r="F9">
        <v>17.7</v>
      </c>
      <c r="G9">
        <v>13.5</v>
      </c>
      <c r="H9">
        <v>42.2</v>
      </c>
    </row>
    <row r="10" spans="1:8">
      <c r="A10">
        <v>8</v>
      </c>
      <c r="B10">
        <v>377</v>
      </c>
      <c r="C10" t="s">
        <v>209</v>
      </c>
      <c r="D10" t="s">
        <v>207</v>
      </c>
      <c r="E10" t="s">
        <v>208</v>
      </c>
      <c r="F10" t="s">
        <v>98</v>
      </c>
      <c r="G10">
        <v>13.1</v>
      </c>
      <c r="H10">
        <v>43.2</v>
      </c>
    </row>
    <row r="11" spans="1:8">
      <c r="A11">
        <v>9</v>
      </c>
      <c r="B11">
        <v>377</v>
      </c>
      <c r="C11" t="s">
        <v>209</v>
      </c>
      <c r="D11" t="s">
        <v>207</v>
      </c>
      <c r="E11" t="s">
        <v>208</v>
      </c>
      <c r="F11">
        <v>10.8</v>
      </c>
      <c r="G11">
        <v>8.1</v>
      </c>
      <c r="H11">
        <v>9.6</v>
      </c>
    </row>
    <row r="12" spans="1:8">
      <c r="A12">
        <v>10</v>
      </c>
      <c r="B12">
        <v>377</v>
      </c>
      <c r="C12" t="s">
        <v>209</v>
      </c>
      <c r="D12" t="s">
        <v>207</v>
      </c>
      <c r="E12" t="s">
        <v>208</v>
      </c>
      <c r="F12">
        <v>17.7</v>
      </c>
      <c r="G12">
        <v>13.6</v>
      </c>
      <c r="H12">
        <v>45.9</v>
      </c>
    </row>
    <row r="13" spans="1:8">
      <c r="A13">
        <v>11</v>
      </c>
      <c r="B13">
        <v>377</v>
      </c>
      <c r="C13" t="s">
        <v>209</v>
      </c>
      <c r="D13" t="s">
        <v>207</v>
      </c>
      <c r="E13" t="s">
        <v>208</v>
      </c>
      <c r="F13">
        <v>8.8000000000000007</v>
      </c>
      <c r="G13">
        <v>6.5</v>
      </c>
      <c r="H13">
        <v>6.5</v>
      </c>
    </row>
    <row r="14" spans="1:8">
      <c r="A14">
        <v>12</v>
      </c>
      <c r="B14">
        <v>378</v>
      </c>
      <c r="C14" t="s">
        <v>206</v>
      </c>
      <c r="D14" t="s">
        <v>207</v>
      </c>
      <c r="E14" t="s">
        <v>208</v>
      </c>
      <c r="F14">
        <v>16</v>
      </c>
      <c r="G14">
        <v>12</v>
      </c>
      <c r="H14">
        <v>35.299999999999997</v>
      </c>
    </row>
    <row r="15" spans="1:8">
      <c r="A15">
        <v>13</v>
      </c>
      <c r="B15">
        <v>378</v>
      </c>
      <c r="C15" t="s">
        <v>209</v>
      </c>
      <c r="D15" t="s">
        <v>207</v>
      </c>
      <c r="E15" t="s">
        <v>208</v>
      </c>
      <c r="F15" t="s">
        <v>98</v>
      </c>
      <c r="G15" t="s">
        <v>98</v>
      </c>
      <c r="H15">
        <v>182</v>
      </c>
    </row>
    <row r="16" spans="1:8">
      <c r="A16">
        <v>14</v>
      </c>
      <c r="B16">
        <v>374</v>
      </c>
      <c r="C16" t="s">
        <v>206</v>
      </c>
      <c r="D16" t="s">
        <v>210</v>
      </c>
      <c r="E16" t="s">
        <v>211</v>
      </c>
      <c r="F16">
        <v>27.9</v>
      </c>
      <c r="G16">
        <v>21.2</v>
      </c>
      <c r="H16">
        <v>193</v>
      </c>
    </row>
    <row r="17" spans="1:9">
      <c r="A17">
        <v>15</v>
      </c>
      <c r="B17">
        <v>390</v>
      </c>
      <c r="C17" t="s">
        <v>206</v>
      </c>
      <c r="D17" t="s">
        <v>210</v>
      </c>
      <c r="E17" t="s">
        <v>211</v>
      </c>
      <c r="F17">
        <v>15.3</v>
      </c>
      <c r="G17">
        <v>11.6</v>
      </c>
      <c r="H17">
        <v>26.2</v>
      </c>
    </row>
    <row r="18" spans="1:9">
      <c r="A18">
        <v>16</v>
      </c>
      <c r="B18">
        <v>390</v>
      </c>
      <c r="C18" t="s">
        <v>206</v>
      </c>
      <c r="D18" t="s">
        <v>210</v>
      </c>
      <c r="E18" t="s">
        <v>211</v>
      </c>
      <c r="F18">
        <v>21.7</v>
      </c>
      <c r="G18">
        <v>16.600000000000001</v>
      </c>
      <c r="H18">
        <v>85.4</v>
      </c>
    </row>
    <row r="19" spans="1:9">
      <c r="A19">
        <v>17</v>
      </c>
      <c r="B19">
        <v>377</v>
      </c>
      <c r="C19" t="s">
        <v>209</v>
      </c>
      <c r="D19" t="s">
        <v>210</v>
      </c>
      <c r="E19" t="s">
        <v>211</v>
      </c>
      <c r="F19">
        <v>9.4</v>
      </c>
      <c r="G19">
        <v>6.7</v>
      </c>
      <c r="H19">
        <v>6.1</v>
      </c>
    </row>
    <row r="20" spans="1:9">
      <c r="A20">
        <v>18</v>
      </c>
      <c r="B20">
        <v>377</v>
      </c>
      <c r="C20" t="s">
        <v>209</v>
      </c>
      <c r="D20" t="s">
        <v>207</v>
      </c>
      <c r="E20" t="s">
        <v>212</v>
      </c>
      <c r="F20">
        <v>29.9</v>
      </c>
      <c r="G20">
        <v>23.2</v>
      </c>
      <c r="H20">
        <v>20.5</v>
      </c>
    </row>
    <row r="21" spans="1:9">
      <c r="A21">
        <v>19</v>
      </c>
      <c r="B21">
        <v>377</v>
      </c>
      <c r="C21" t="s">
        <v>209</v>
      </c>
      <c r="D21" t="s">
        <v>207</v>
      </c>
      <c r="E21" t="s">
        <v>212</v>
      </c>
      <c r="F21">
        <v>11.8</v>
      </c>
      <c r="G21">
        <v>9.1</v>
      </c>
      <c r="H21">
        <v>12.2</v>
      </c>
    </row>
    <row r="22" spans="1:9">
      <c r="A22">
        <v>20</v>
      </c>
      <c r="B22">
        <v>377</v>
      </c>
      <c r="C22" t="s">
        <v>209</v>
      </c>
      <c r="D22" t="s">
        <v>207</v>
      </c>
      <c r="E22" t="s">
        <v>212</v>
      </c>
      <c r="F22">
        <v>9.1</v>
      </c>
      <c r="G22">
        <v>6.9</v>
      </c>
      <c r="H22">
        <v>5.3</v>
      </c>
    </row>
    <row r="23" spans="1:9">
      <c r="A23">
        <v>21</v>
      </c>
      <c r="B23">
        <v>377</v>
      </c>
      <c r="C23" t="s">
        <v>209</v>
      </c>
      <c r="D23" t="s">
        <v>207</v>
      </c>
      <c r="E23" t="s">
        <v>212</v>
      </c>
      <c r="F23">
        <v>9.8000000000000007</v>
      </c>
      <c r="G23">
        <v>7.2</v>
      </c>
      <c r="H23">
        <v>6.4</v>
      </c>
    </row>
    <row r="24" spans="1:9">
      <c r="A24">
        <v>22</v>
      </c>
      <c r="B24">
        <v>377</v>
      </c>
      <c r="C24" t="s">
        <v>209</v>
      </c>
      <c r="D24" t="s">
        <v>207</v>
      </c>
      <c r="E24" t="s">
        <v>212</v>
      </c>
      <c r="F24">
        <v>10.4</v>
      </c>
      <c r="G24">
        <v>7.7</v>
      </c>
      <c r="H24">
        <v>7.2</v>
      </c>
    </row>
    <row r="25" spans="1:9">
      <c r="H25">
        <f>SUM(H3:H24)</f>
        <v>882.4</v>
      </c>
      <c r="I25" t="s">
        <v>51</v>
      </c>
    </row>
    <row r="26" spans="1:9">
      <c r="F26" s="5">
        <f>AVERAGE(F16:F24,F11:F14,F3:F9)</f>
        <v>14.964999999999998</v>
      </c>
      <c r="G26" s="5"/>
      <c r="H26" s="5">
        <f>AVERAGE(H3:H24)</f>
        <v>40.109090909090909</v>
      </c>
      <c r="I26" t="s">
        <v>101</v>
      </c>
    </row>
    <row r="27" spans="1:9">
      <c r="F27" s="5">
        <f>STDEV(F16:F24,F11:F14,F3:F9)</f>
        <v>6.1407418547204706</v>
      </c>
      <c r="G27" s="5"/>
      <c r="H27" s="5">
        <f>STDEV(H3:H24)</f>
        <v>52.116050987798097</v>
      </c>
      <c r="I27" t="s">
        <v>102</v>
      </c>
    </row>
    <row r="28" spans="1:9">
      <c r="F28" s="5">
        <f>MAX(F16:F24,F11:F14,F3:F9)</f>
        <v>29.9</v>
      </c>
      <c r="G28" s="5"/>
      <c r="H28" s="5">
        <f>MAX(H3:H24)</f>
        <v>193</v>
      </c>
      <c r="I28" t="s">
        <v>213</v>
      </c>
    </row>
    <row r="29" spans="1:9">
      <c r="F29" s="5">
        <f>MIN(F16:F24,F11:F14,F3:F9)</f>
        <v>8.8000000000000007</v>
      </c>
      <c r="G29" s="5"/>
      <c r="H29" s="5">
        <f>MIN(H3:H24)</f>
        <v>5.3</v>
      </c>
      <c r="I29" t="s">
        <v>214</v>
      </c>
    </row>
  </sheetData>
  <phoneticPr fontId="4" type="noConversion"/>
  <pageMargins left="0.75" right="0.75" top="1" bottom="1" header="0" footer="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3"/>
  <sheetViews>
    <sheetView workbookViewId="0">
      <selection activeCell="C69" sqref="C69"/>
    </sheetView>
  </sheetViews>
  <sheetFormatPr defaultColWidth="11" defaultRowHeight="12.95"/>
  <cols>
    <col min="1" max="1" width="4.375" customWidth="1"/>
  </cols>
  <sheetData>
    <row r="2" spans="1:8">
      <c r="A2" t="s">
        <v>198</v>
      </c>
      <c r="B2" t="s">
        <v>199</v>
      </c>
      <c r="C2" t="s">
        <v>200</v>
      </c>
      <c r="D2" t="s">
        <v>201</v>
      </c>
      <c r="E2" t="s">
        <v>202</v>
      </c>
      <c r="F2" t="s">
        <v>203</v>
      </c>
      <c r="G2" t="s">
        <v>204</v>
      </c>
      <c r="H2" t="s">
        <v>205</v>
      </c>
    </row>
    <row r="3" spans="1:8">
      <c r="A3">
        <v>1</v>
      </c>
      <c r="B3">
        <v>377</v>
      </c>
      <c r="C3" t="s">
        <v>206</v>
      </c>
      <c r="D3" t="s">
        <v>207</v>
      </c>
      <c r="E3" t="s">
        <v>208</v>
      </c>
      <c r="F3">
        <v>13.3</v>
      </c>
      <c r="G3">
        <v>10.5</v>
      </c>
      <c r="H3">
        <v>38.9</v>
      </c>
    </row>
    <row r="4" spans="1:8">
      <c r="A4">
        <v>2</v>
      </c>
      <c r="B4">
        <v>377</v>
      </c>
      <c r="C4" t="s">
        <v>206</v>
      </c>
      <c r="D4" t="s">
        <v>207</v>
      </c>
      <c r="E4" t="s">
        <v>208</v>
      </c>
      <c r="F4">
        <v>21.4</v>
      </c>
      <c r="G4">
        <v>16.2</v>
      </c>
      <c r="H4">
        <v>140.1</v>
      </c>
    </row>
    <row r="5" spans="1:8">
      <c r="A5">
        <v>3</v>
      </c>
      <c r="B5">
        <v>377</v>
      </c>
      <c r="C5" t="s">
        <v>206</v>
      </c>
      <c r="D5" t="s">
        <v>207</v>
      </c>
      <c r="E5" t="s">
        <v>208</v>
      </c>
      <c r="F5">
        <v>15.2</v>
      </c>
      <c r="G5">
        <v>12.3</v>
      </c>
      <c r="H5">
        <v>59.5</v>
      </c>
    </row>
    <row r="6" spans="1:8">
      <c r="A6">
        <v>4</v>
      </c>
      <c r="B6">
        <v>377</v>
      </c>
      <c r="C6" t="s">
        <v>206</v>
      </c>
      <c r="D6" t="s">
        <v>207</v>
      </c>
      <c r="E6" t="s">
        <v>208</v>
      </c>
      <c r="F6">
        <v>11.6</v>
      </c>
      <c r="G6">
        <v>9.1</v>
      </c>
      <c r="H6">
        <v>22.8</v>
      </c>
    </row>
    <row r="7" spans="1:8">
      <c r="A7">
        <v>5</v>
      </c>
      <c r="B7">
        <v>377</v>
      </c>
      <c r="C7" t="s">
        <v>206</v>
      </c>
      <c r="D7" t="s">
        <v>207</v>
      </c>
      <c r="E7" t="s">
        <v>208</v>
      </c>
      <c r="F7">
        <v>9</v>
      </c>
      <c r="G7">
        <v>7</v>
      </c>
      <c r="H7">
        <v>11.1</v>
      </c>
    </row>
    <row r="8" spans="1:8">
      <c r="A8">
        <v>6</v>
      </c>
      <c r="B8">
        <v>377</v>
      </c>
      <c r="C8" t="s">
        <v>209</v>
      </c>
      <c r="D8" t="s">
        <v>207</v>
      </c>
      <c r="E8" t="s">
        <v>208</v>
      </c>
      <c r="F8">
        <v>25.8</v>
      </c>
      <c r="G8">
        <v>20.7</v>
      </c>
      <c r="H8">
        <v>269.89999999999998</v>
      </c>
    </row>
    <row r="9" spans="1:8">
      <c r="A9">
        <v>7</v>
      </c>
      <c r="B9">
        <v>377</v>
      </c>
      <c r="C9" t="s">
        <v>209</v>
      </c>
      <c r="D9" t="s">
        <v>207</v>
      </c>
      <c r="E9" t="s">
        <v>208</v>
      </c>
      <c r="F9">
        <v>34.4</v>
      </c>
      <c r="G9">
        <v>27.8</v>
      </c>
      <c r="H9">
        <v>558</v>
      </c>
    </row>
    <row r="10" spans="1:8">
      <c r="A10">
        <v>8</v>
      </c>
      <c r="B10">
        <v>377</v>
      </c>
      <c r="C10" t="s">
        <v>209</v>
      </c>
      <c r="D10" t="s">
        <v>207</v>
      </c>
      <c r="E10" t="s">
        <v>208</v>
      </c>
      <c r="F10">
        <v>38.1</v>
      </c>
      <c r="G10">
        <v>30.5</v>
      </c>
      <c r="H10">
        <v>686</v>
      </c>
    </row>
    <row r="11" spans="1:8">
      <c r="A11">
        <v>9</v>
      </c>
      <c r="B11">
        <v>377</v>
      </c>
      <c r="C11" t="s">
        <v>209</v>
      </c>
      <c r="D11" t="s">
        <v>207</v>
      </c>
      <c r="E11" t="s">
        <v>208</v>
      </c>
      <c r="F11">
        <v>21</v>
      </c>
      <c r="G11">
        <v>17.399999999999999</v>
      </c>
      <c r="H11">
        <v>149.19999999999999</v>
      </c>
    </row>
    <row r="12" spans="1:8">
      <c r="A12">
        <v>10</v>
      </c>
      <c r="B12">
        <v>377</v>
      </c>
      <c r="C12" t="s">
        <v>209</v>
      </c>
      <c r="D12" t="s">
        <v>207</v>
      </c>
      <c r="E12" t="s">
        <v>208</v>
      </c>
      <c r="F12">
        <v>12.6</v>
      </c>
      <c r="G12">
        <v>10.199999999999999</v>
      </c>
      <c r="H12">
        <v>30.1</v>
      </c>
    </row>
    <row r="13" spans="1:8">
      <c r="A13">
        <v>11</v>
      </c>
      <c r="B13">
        <v>378</v>
      </c>
      <c r="C13" t="s">
        <v>206</v>
      </c>
      <c r="D13" t="s">
        <v>207</v>
      </c>
      <c r="E13" t="s">
        <v>208</v>
      </c>
      <c r="F13">
        <v>12.1</v>
      </c>
      <c r="G13">
        <v>9.8000000000000007</v>
      </c>
      <c r="H13">
        <v>22.7</v>
      </c>
    </row>
    <row r="14" spans="1:8">
      <c r="A14">
        <v>12</v>
      </c>
      <c r="B14">
        <v>378</v>
      </c>
      <c r="C14" t="s">
        <v>206</v>
      </c>
      <c r="D14" t="s">
        <v>207</v>
      </c>
      <c r="E14" t="s">
        <v>208</v>
      </c>
      <c r="F14">
        <v>12.5</v>
      </c>
      <c r="G14">
        <v>10.3</v>
      </c>
      <c r="H14">
        <v>31.9</v>
      </c>
    </row>
    <row r="15" spans="1:8">
      <c r="A15">
        <v>13</v>
      </c>
      <c r="B15">
        <v>378</v>
      </c>
      <c r="C15" t="s">
        <v>206</v>
      </c>
      <c r="D15" t="s">
        <v>207</v>
      </c>
      <c r="E15" t="s">
        <v>208</v>
      </c>
      <c r="F15">
        <v>12.7</v>
      </c>
      <c r="G15">
        <v>10.4</v>
      </c>
      <c r="H15">
        <v>33.1</v>
      </c>
    </row>
    <row r="16" spans="1:8">
      <c r="A16">
        <v>14</v>
      </c>
      <c r="B16">
        <v>378</v>
      </c>
      <c r="C16" t="s">
        <v>206</v>
      </c>
      <c r="D16" t="s">
        <v>207</v>
      </c>
      <c r="E16" t="s">
        <v>208</v>
      </c>
      <c r="F16">
        <v>12.2</v>
      </c>
      <c r="G16">
        <v>9.6999999999999993</v>
      </c>
      <c r="H16">
        <v>26.5</v>
      </c>
    </row>
    <row r="17" spans="1:8">
      <c r="A17">
        <v>15</v>
      </c>
      <c r="B17">
        <v>378</v>
      </c>
      <c r="C17" t="s">
        <v>206</v>
      </c>
      <c r="D17" t="s">
        <v>207</v>
      </c>
      <c r="E17" t="s">
        <v>208</v>
      </c>
      <c r="F17">
        <v>17.7</v>
      </c>
      <c r="G17">
        <v>14.6</v>
      </c>
      <c r="H17">
        <v>79.099999999999994</v>
      </c>
    </row>
    <row r="18" spans="1:8">
      <c r="A18">
        <v>16</v>
      </c>
      <c r="B18">
        <v>378</v>
      </c>
      <c r="C18" t="s">
        <v>206</v>
      </c>
      <c r="D18" t="s">
        <v>207</v>
      </c>
      <c r="E18" t="s">
        <v>208</v>
      </c>
      <c r="F18">
        <v>10.7</v>
      </c>
      <c r="G18">
        <v>8.6</v>
      </c>
      <c r="H18">
        <v>21.3</v>
      </c>
    </row>
    <row r="19" spans="1:8">
      <c r="A19">
        <v>17</v>
      </c>
      <c r="B19">
        <v>378</v>
      </c>
      <c r="C19" t="s">
        <v>206</v>
      </c>
      <c r="D19" t="s">
        <v>207</v>
      </c>
      <c r="E19" t="s">
        <v>208</v>
      </c>
      <c r="F19">
        <v>11.2</v>
      </c>
      <c r="G19">
        <v>9.1</v>
      </c>
      <c r="H19">
        <v>24.8</v>
      </c>
    </row>
    <row r="20" spans="1:8">
      <c r="A20">
        <v>18</v>
      </c>
      <c r="B20">
        <v>378</v>
      </c>
      <c r="C20" t="s">
        <v>206</v>
      </c>
      <c r="D20" t="s">
        <v>207</v>
      </c>
      <c r="E20" t="s">
        <v>208</v>
      </c>
      <c r="F20">
        <v>12.7</v>
      </c>
      <c r="G20">
        <v>10.5</v>
      </c>
      <c r="H20">
        <v>33.299999999999997</v>
      </c>
    </row>
    <row r="21" spans="1:8">
      <c r="A21">
        <v>19</v>
      </c>
      <c r="B21">
        <v>378</v>
      </c>
      <c r="C21" t="s">
        <v>206</v>
      </c>
      <c r="D21" t="s">
        <v>207</v>
      </c>
      <c r="E21" t="s">
        <v>208</v>
      </c>
      <c r="F21">
        <v>11</v>
      </c>
      <c r="G21">
        <v>8.5</v>
      </c>
      <c r="H21">
        <v>23.3</v>
      </c>
    </row>
    <row r="22" spans="1:8">
      <c r="A22">
        <v>20</v>
      </c>
      <c r="B22">
        <v>378</v>
      </c>
      <c r="C22" t="s">
        <v>206</v>
      </c>
      <c r="D22" t="s">
        <v>207</v>
      </c>
      <c r="E22" t="s">
        <v>208</v>
      </c>
      <c r="F22">
        <v>9.6999999999999993</v>
      </c>
      <c r="G22">
        <v>8.1999999999999993</v>
      </c>
      <c r="H22">
        <v>15.6</v>
      </c>
    </row>
    <row r="23" spans="1:8">
      <c r="A23">
        <v>21</v>
      </c>
      <c r="B23">
        <v>378</v>
      </c>
      <c r="C23" t="s">
        <v>206</v>
      </c>
      <c r="D23" t="s">
        <v>207</v>
      </c>
      <c r="E23" t="s">
        <v>208</v>
      </c>
      <c r="F23">
        <v>8.9</v>
      </c>
      <c r="G23">
        <v>6.6</v>
      </c>
      <c r="H23">
        <v>11.2</v>
      </c>
    </row>
    <row r="24" spans="1:8">
      <c r="A24">
        <v>22</v>
      </c>
      <c r="B24">
        <v>378</v>
      </c>
      <c r="C24" t="s">
        <v>209</v>
      </c>
      <c r="D24" t="s">
        <v>207</v>
      </c>
      <c r="E24" t="s">
        <v>208</v>
      </c>
      <c r="F24">
        <v>20</v>
      </c>
      <c r="G24">
        <v>16</v>
      </c>
      <c r="H24">
        <v>141.19999999999999</v>
      </c>
    </row>
    <row r="25" spans="1:8">
      <c r="A25">
        <v>23</v>
      </c>
      <c r="B25">
        <v>378</v>
      </c>
      <c r="C25" t="s">
        <v>209</v>
      </c>
      <c r="D25" t="s">
        <v>207</v>
      </c>
      <c r="E25" t="s">
        <v>208</v>
      </c>
      <c r="F25">
        <v>24.3</v>
      </c>
      <c r="G25">
        <v>20.3</v>
      </c>
      <c r="H25">
        <v>234.3</v>
      </c>
    </row>
    <row r="26" spans="1:8">
      <c r="A26">
        <v>24</v>
      </c>
      <c r="B26">
        <v>373</v>
      </c>
      <c r="C26" t="s">
        <v>206</v>
      </c>
      <c r="D26" t="s">
        <v>207</v>
      </c>
      <c r="E26" t="s">
        <v>208</v>
      </c>
      <c r="F26">
        <v>15.5</v>
      </c>
      <c r="G26">
        <v>12</v>
      </c>
      <c r="H26">
        <v>48.1</v>
      </c>
    </row>
    <row r="27" spans="1:8">
      <c r="A27">
        <v>25</v>
      </c>
      <c r="B27">
        <v>373</v>
      </c>
      <c r="C27" t="s">
        <v>206</v>
      </c>
      <c r="D27" t="s">
        <v>207</v>
      </c>
      <c r="E27" t="s">
        <v>208</v>
      </c>
      <c r="F27">
        <v>10.9</v>
      </c>
      <c r="G27">
        <v>8.6</v>
      </c>
      <c r="H27">
        <v>20.399999999999999</v>
      </c>
    </row>
    <row r="28" spans="1:8">
      <c r="A28">
        <v>26</v>
      </c>
      <c r="B28">
        <v>373</v>
      </c>
      <c r="C28" t="s">
        <v>206</v>
      </c>
      <c r="D28" t="s">
        <v>207</v>
      </c>
      <c r="E28" t="s">
        <v>208</v>
      </c>
      <c r="F28">
        <v>8.4</v>
      </c>
      <c r="G28">
        <v>6.8</v>
      </c>
      <c r="H28">
        <v>8.5</v>
      </c>
    </row>
    <row r="29" spans="1:8">
      <c r="A29">
        <v>27</v>
      </c>
      <c r="B29">
        <v>373</v>
      </c>
      <c r="C29" t="s">
        <v>206</v>
      </c>
      <c r="D29" t="s">
        <v>207</v>
      </c>
      <c r="E29" t="s">
        <v>208</v>
      </c>
      <c r="F29">
        <v>8.5</v>
      </c>
      <c r="G29">
        <v>6.8</v>
      </c>
      <c r="H29">
        <v>10.1</v>
      </c>
    </row>
    <row r="30" spans="1:8">
      <c r="A30">
        <v>28</v>
      </c>
      <c r="B30">
        <v>373</v>
      </c>
      <c r="C30" t="s">
        <v>206</v>
      </c>
      <c r="D30" t="s">
        <v>207</v>
      </c>
      <c r="E30" t="s">
        <v>208</v>
      </c>
      <c r="F30">
        <v>9.5</v>
      </c>
      <c r="G30">
        <v>7.8</v>
      </c>
      <c r="H30">
        <v>11.4</v>
      </c>
    </row>
    <row r="31" spans="1:8">
      <c r="A31">
        <v>29</v>
      </c>
      <c r="B31">
        <v>374</v>
      </c>
      <c r="C31" t="s">
        <v>206</v>
      </c>
      <c r="D31" t="s">
        <v>207</v>
      </c>
      <c r="E31" t="s">
        <v>208</v>
      </c>
      <c r="F31">
        <v>11.6</v>
      </c>
      <c r="G31">
        <v>9.4</v>
      </c>
      <c r="H31">
        <v>25.2</v>
      </c>
    </row>
    <row r="32" spans="1:8">
      <c r="A32">
        <v>30</v>
      </c>
      <c r="B32">
        <v>374</v>
      </c>
      <c r="C32" t="s">
        <v>206</v>
      </c>
      <c r="D32" t="s">
        <v>207</v>
      </c>
      <c r="E32" t="s">
        <v>208</v>
      </c>
      <c r="F32">
        <v>9.4</v>
      </c>
      <c r="G32">
        <v>7.4</v>
      </c>
      <c r="H32">
        <v>10.8</v>
      </c>
    </row>
    <row r="33" spans="1:8">
      <c r="A33">
        <v>31</v>
      </c>
      <c r="B33">
        <v>374</v>
      </c>
      <c r="C33" t="s">
        <v>206</v>
      </c>
      <c r="D33" t="s">
        <v>207</v>
      </c>
      <c r="E33" t="s">
        <v>208</v>
      </c>
      <c r="F33">
        <v>15.6</v>
      </c>
      <c r="G33">
        <v>12.6</v>
      </c>
      <c r="H33">
        <v>46.4</v>
      </c>
    </row>
    <row r="34" spans="1:8">
      <c r="A34">
        <v>32</v>
      </c>
      <c r="B34">
        <v>374</v>
      </c>
      <c r="C34" t="s">
        <v>209</v>
      </c>
      <c r="D34" t="s">
        <v>207</v>
      </c>
      <c r="E34" t="s">
        <v>208</v>
      </c>
      <c r="F34">
        <v>16.8</v>
      </c>
      <c r="G34">
        <v>13.7</v>
      </c>
      <c r="H34">
        <v>59.8</v>
      </c>
    </row>
    <row r="35" spans="1:8">
      <c r="A35">
        <v>33</v>
      </c>
      <c r="B35">
        <v>374</v>
      </c>
      <c r="C35" t="s">
        <v>209</v>
      </c>
      <c r="D35" t="s">
        <v>207</v>
      </c>
      <c r="E35" t="s">
        <v>208</v>
      </c>
      <c r="F35">
        <v>24.6</v>
      </c>
      <c r="G35">
        <v>19.7</v>
      </c>
      <c r="H35">
        <v>196.6</v>
      </c>
    </row>
    <row r="36" spans="1:8">
      <c r="A36">
        <v>34</v>
      </c>
      <c r="B36">
        <v>373</v>
      </c>
      <c r="C36" t="s">
        <v>209</v>
      </c>
      <c r="D36" t="s">
        <v>207</v>
      </c>
      <c r="E36" t="s">
        <v>208</v>
      </c>
      <c r="F36">
        <v>32.1</v>
      </c>
      <c r="G36">
        <v>25.9</v>
      </c>
      <c r="H36">
        <v>440.2</v>
      </c>
    </row>
    <row r="37" spans="1:8">
      <c r="A37">
        <v>35</v>
      </c>
      <c r="B37">
        <v>373</v>
      </c>
      <c r="C37" t="s">
        <v>209</v>
      </c>
      <c r="D37" t="s">
        <v>207</v>
      </c>
      <c r="E37" t="s">
        <v>208</v>
      </c>
      <c r="F37">
        <v>26.7</v>
      </c>
      <c r="G37">
        <v>21.2</v>
      </c>
      <c r="H37">
        <v>268.2</v>
      </c>
    </row>
    <row r="38" spans="1:8">
      <c r="A38">
        <v>36</v>
      </c>
      <c r="B38">
        <v>373</v>
      </c>
      <c r="C38" t="s">
        <v>209</v>
      </c>
      <c r="D38" t="s">
        <v>207</v>
      </c>
      <c r="E38" t="s">
        <v>208</v>
      </c>
      <c r="F38">
        <v>9.5</v>
      </c>
      <c r="G38">
        <v>7.5</v>
      </c>
      <c r="H38">
        <v>12.5</v>
      </c>
    </row>
    <row r="39" spans="1:8">
      <c r="A39">
        <v>37</v>
      </c>
      <c r="B39">
        <v>374</v>
      </c>
      <c r="C39" t="s">
        <v>206</v>
      </c>
      <c r="D39" t="s">
        <v>210</v>
      </c>
      <c r="E39" t="s">
        <v>211</v>
      </c>
      <c r="F39">
        <v>32.1</v>
      </c>
      <c r="G39">
        <v>26.8</v>
      </c>
      <c r="H39">
        <v>488.9</v>
      </c>
    </row>
    <row r="40" spans="1:8">
      <c r="A40">
        <v>38</v>
      </c>
      <c r="B40">
        <v>374</v>
      </c>
      <c r="C40" t="s">
        <v>206</v>
      </c>
      <c r="D40" t="s">
        <v>210</v>
      </c>
      <c r="E40" t="s">
        <v>211</v>
      </c>
      <c r="F40">
        <v>19.8</v>
      </c>
      <c r="G40">
        <v>16.2</v>
      </c>
      <c r="H40">
        <v>117.4</v>
      </c>
    </row>
    <row r="41" spans="1:8">
      <c r="A41">
        <v>39</v>
      </c>
      <c r="B41">
        <v>377</v>
      </c>
      <c r="C41" t="s">
        <v>206</v>
      </c>
      <c r="D41" t="s">
        <v>210</v>
      </c>
      <c r="E41" t="s">
        <v>211</v>
      </c>
      <c r="F41">
        <v>13.9</v>
      </c>
      <c r="G41">
        <v>10.9</v>
      </c>
      <c r="H41">
        <v>36.1</v>
      </c>
    </row>
    <row r="42" spans="1:8">
      <c r="A42">
        <v>40</v>
      </c>
      <c r="B42">
        <v>377</v>
      </c>
      <c r="C42" t="s">
        <v>206</v>
      </c>
      <c r="D42" t="s">
        <v>210</v>
      </c>
      <c r="E42" t="s">
        <v>211</v>
      </c>
      <c r="F42">
        <v>17.7</v>
      </c>
      <c r="G42">
        <v>14.4</v>
      </c>
      <c r="H42">
        <v>90.9</v>
      </c>
    </row>
    <row r="43" spans="1:8">
      <c r="A43">
        <v>41</v>
      </c>
      <c r="B43">
        <v>373</v>
      </c>
      <c r="C43" t="s">
        <v>206</v>
      </c>
      <c r="D43" t="s">
        <v>210</v>
      </c>
      <c r="E43" t="s">
        <v>211</v>
      </c>
      <c r="F43">
        <v>17.399999999999999</v>
      </c>
      <c r="G43">
        <v>13.9</v>
      </c>
      <c r="H43">
        <v>76.8</v>
      </c>
    </row>
    <row r="44" spans="1:8">
      <c r="A44">
        <v>42</v>
      </c>
      <c r="B44">
        <v>390</v>
      </c>
      <c r="C44" t="s">
        <v>206</v>
      </c>
      <c r="D44" t="s">
        <v>210</v>
      </c>
      <c r="E44" t="s">
        <v>211</v>
      </c>
      <c r="F44">
        <v>19.100000000000001</v>
      </c>
      <c r="G44">
        <v>15.1</v>
      </c>
      <c r="H44">
        <v>101.9</v>
      </c>
    </row>
    <row r="45" spans="1:8">
      <c r="A45">
        <v>43</v>
      </c>
      <c r="B45">
        <v>390</v>
      </c>
      <c r="C45" t="s">
        <v>206</v>
      </c>
      <c r="D45" t="s">
        <v>210</v>
      </c>
      <c r="E45" t="s">
        <v>211</v>
      </c>
      <c r="F45">
        <v>9.6999999999999993</v>
      </c>
      <c r="G45">
        <v>7.7</v>
      </c>
      <c r="H45">
        <v>13.3</v>
      </c>
    </row>
    <row r="46" spans="1:8">
      <c r="A46">
        <v>44</v>
      </c>
      <c r="B46">
        <v>390</v>
      </c>
      <c r="C46" t="s">
        <v>206</v>
      </c>
      <c r="D46" t="s">
        <v>210</v>
      </c>
      <c r="E46" t="s">
        <v>211</v>
      </c>
      <c r="F46">
        <v>20.2</v>
      </c>
      <c r="G46">
        <v>16.100000000000001</v>
      </c>
      <c r="H46">
        <v>123.7</v>
      </c>
    </row>
    <row r="47" spans="1:8">
      <c r="A47">
        <v>45</v>
      </c>
      <c r="B47">
        <v>390</v>
      </c>
      <c r="C47" t="s">
        <v>206</v>
      </c>
      <c r="D47" t="s">
        <v>210</v>
      </c>
      <c r="E47" t="s">
        <v>211</v>
      </c>
      <c r="F47">
        <v>20.399999999999999</v>
      </c>
      <c r="G47">
        <v>15.9</v>
      </c>
      <c r="H47">
        <v>134.19999999999999</v>
      </c>
    </row>
    <row r="48" spans="1:8">
      <c r="A48">
        <v>46</v>
      </c>
      <c r="B48">
        <v>390</v>
      </c>
      <c r="C48" t="s">
        <v>206</v>
      </c>
      <c r="D48" t="s">
        <v>210</v>
      </c>
      <c r="E48" t="s">
        <v>211</v>
      </c>
      <c r="F48">
        <v>14.2</v>
      </c>
      <c r="G48">
        <v>11.6</v>
      </c>
      <c r="H48">
        <v>45.5</v>
      </c>
    </row>
    <row r="49" spans="1:8">
      <c r="A49">
        <v>47</v>
      </c>
      <c r="B49">
        <v>390</v>
      </c>
      <c r="C49" t="s">
        <v>206</v>
      </c>
      <c r="D49" t="s">
        <v>210</v>
      </c>
      <c r="E49" t="s">
        <v>211</v>
      </c>
      <c r="F49">
        <v>12.4</v>
      </c>
      <c r="G49">
        <v>9.9</v>
      </c>
      <c r="H49">
        <v>25.9</v>
      </c>
    </row>
    <row r="50" spans="1:8">
      <c r="A50">
        <v>48</v>
      </c>
      <c r="B50">
        <v>390</v>
      </c>
      <c r="C50" t="s">
        <v>206</v>
      </c>
      <c r="D50" t="s">
        <v>210</v>
      </c>
      <c r="E50" t="s">
        <v>211</v>
      </c>
      <c r="F50">
        <v>11.8</v>
      </c>
      <c r="G50">
        <v>9.3000000000000007</v>
      </c>
      <c r="H50">
        <v>22.6</v>
      </c>
    </row>
    <row r="51" spans="1:8">
      <c r="A51">
        <v>49</v>
      </c>
      <c r="B51">
        <v>390</v>
      </c>
      <c r="C51" t="s">
        <v>206</v>
      </c>
      <c r="D51" t="s">
        <v>210</v>
      </c>
      <c r="E51" t="s">
        <v>211</v>
      </c>
      <c r="F51">
        <v>19.3</v>
      </c>
      <c r="G51">
        <v>16</v>
      </c>
      <c r="H51">
        <v>107.5</v>
      </c>
    </row>
    <row r="52" spans="1:8">
      <c r="A52">
        <v>50</v>
      </c>
      <c r="B52">
        <v>390</v>
      </c>
      <c r="C52" t="s">
        <v>206</v>
      </c>
      <c r="D52" t="s">
        <v>210</v>
      </c>
      <c r="E52" t="s">
        <v>211</v>
      </c>
      <c r="F52">
        <v>24.7</v>
      </c>
      <c r="G52">
        <v>19.7</v>
      </c>
      <c r="H52">
        <v>219.3</v>
      </c>
    </row>
    <row r="53" spans="1:8">
      <c r="A53">
        <v>51</v>
      </c>
      <c r="B53">
        <v>377</v>
      </c>
      <c r="C53" t="s">
        <v>209</v>
      </c>
      <c r="D53" t="s">
        <v>207</v>
      </c>
      <c r="E53" t="s">
        <v>212</v>
      </c>
      <c r="F53">
        <v>18.5</v>
      </c>
      <c r="G53">
        <v>15.2</v>
      </c>
      <c r="H53">
        <v>94.1</v>
      </c>
    </row>
    <row r="54" spans="1:8">
      <c r="A54">
        <v>52</v>
      </c>
      <c r="B54">
        <v>377</v>
      </c>
      <c r="C54" t="s">
        <v>209</v>
      </c>
      <c r="D54" t="s">
        <v>207</v>
      </c>
      <c r="E54" t="s">
        <v>212</v>
      </c>
      <c r="F54">
        <v>29.5</v>
      </c>
      <c r="G54">
        <v>24.2</v>
      </c>
      <c r="H54">
        <v>439.3</v>
      </c>
    </row>
    <row r="55" spans="1:8">
      <c r="A55">
        <v>53</v>
      </c>
      <c r="B55">
        <v>377</v>
      </c>
      <c r="C55" t="s">
        <v>209</v>
      </c>
      <c r="D55" t="s">
        <v>207</v>
      </c>
      <c r="E55" t="s">
        <v>212</v>
      </c>
      <c r="F55">
        <v>28</v>
      </c>
      <c r="G55">
        <v>22.7</v>
      </c>
      <c r="H55">
        <v>317.8</v>
      </c>
    </row>
    <row r="56" spans="1:8">
      <c r="A56">
        <v>54</v>
      </c>
      <c r="B56">
        <v>377</v>
      </c>
      <c r="C56" t="s">
        <v>209</v>
      </c>
      <c r="D56" t="s">
        <v>207</v>
      </c>
      <c r="E56" t="s">
        <v>212</v>
      </c>
      <c r="F56">
        <v>20.100000000000001</v>
      </c>
      <c r="G56">
        <v>16.2</v>
      </c>
      <c r="H56">
        <v>108.9</v>
      </c>
    </row>
    <row r="57" spans="1:8">
      <c r="A57">
        <v>55</v>
      </c>
      <c r="B57">
        <v>377</v>
      </c>
      <c r="C57" t="s">
        <v>209</v>
      </c>
      <c r="D57" t="s">
        <v>207</v>
      </c>
      <c r="E57" t="s">
        <v>212</v>
      </c>
      <c r="F57">
        <v>13.5</v>
      </c>
      <c r="G57">
        <v>10.9</v>
      </c>
      <c r="H57">
        <v>31.8</v>
      </c>
    </row>
    <row r="58" spans="1:8">
      <c r="A58">
        <v>56</v>
      </c>
      <c r="B58">
        <v>377</v>
      </c>
      <c r="C58" t="s">
        <v>209</v>
      </c>
      <c r="D58" t="s">
        <v>207</v>
      </c>
      <c r="E58" t="s">
        <v>212</v>
      </c>
      <c r="F58">
        <v>14.2</v>
      </c>
      <c r="G58">
        <v>11.2</v>
      </c>
      <c r="H58">
        <v>36.1</v>
      </c>
    </row>
    <row r="59" spans="1:8">
      <c r="A59">
        <v>57</v>
      </c>
      <c r="B59">
        <v>377</v>
      </c>
      <c r="C59" t="s">
        <v>209</v>
      </c>
      <c r="D59" t="s">
        <v>207</v>
      </c>
      <c r="E59" t="s">
        <v>212</v>
      </c>
      <c r="F59">
        <v>11.3</v>
      </c>
      <c r="G59">
        <v>9.1</v>
      </c>
      <c r="H59">
        <v>20.6</v>
      </c>
    </row>
    <row r="60" spans="1:8">
      <c r="A60">
        <v>58</v>
      </c>
      <c r="B60">
        <v>377</v>
      </c>
      <c r="C60" t="s">
        <v>209</v>
      </c>
      <c r="D60" t="s">
        <v>207</v>
      </c>
      <c r="E60" t="s">
        <v>212</v>
      </c>
      <c r="F60">
        <v>17.399999999999999</v>
      </c>
      <c r="G60">
        <v>14.1</v>
      </c>
      <c r="H60">
        <v>68.3</v>
      </c>
    </row>
    <row r="61" spans="1:8">
      <c r="A61">
        <v>59</v>
      </c>
      <c r="B61">
        <v>377</v>
      </c>
      <c r="C61" t="s">
        <v>209</v>
      </c>
      <c r="D61" t="s">
        <v>207</v>
      </c>
      <c r="E61" t="s">
        <v>212</v>
      </c>
      <c r="F61">
        <v>23.2</v>
      </c>
      <c r="G61">
        <v>18.7</v>
      </c>
      <c r="H61">
        <v>200.8</v>
      </c>
    </row>
    <row r="62" spans="1:8">
      <c r="A62">
        <v>60</v>
      </c>
      <c r="B62">
        <v>377</v>
      </c>
      <c r="C62" t="s">
        <v>209</v>
      </c>
      <c r="D62" t="s">
        <v>207</v>
      </c>
      <c r="E62" t="s">
        <v>212</v>
      </c>
      <c r="F62">
        <v>14.5</v>
      </c>
      <c r="G62">
        <v>11.7</v>
      </c>
      <c r="H62">
        <v>40.799999999999997</v>
      </c>
    </row>
    <row r="63" spans="1:8">
      <c r="A63">
        <v>61</v>
      </c>
      <c r="B63">
        <v>377</v>
      </c>
      <c r="C63" t="s">
        <v>209</v>
      </c>
      <c r="D63" t="s">
        <v>207</v>
      </c>
      <c r="E63" t="s">
        <v>212</v>
      </c>
      <c r="F63">
        <v>10.1</v>
      </c>
      <c r="G63">
        <v>8.1</v>
      </c>
      <c r="H63">
        <v>14.4</v>
      </c>
    </row>
    <row r="64" spans="1:8">
      <c r="A64">
        <v>62</v>
      </c>
      <c r="B64">
        <v>377</v>
      </c>
      <c r="C64" t="s">
        <v>209</v>
      </c>
      <c r="D64" t="s">
        <v>207</v>
      </c>
      <c r="E64" t="s">
        <v>212</v>
      </c>
      <c r="F64">
        <v>8.8000000000000007</v>
      </c>
      <c r="G64">
        <v>7</v>
      </c>
      <c r="H64">
        <v>8.9</v>
      </c>
    </row>
    <row r="65" spans="1:9">
      <c r="A65">
        <v>63</v>
      </c>
      <c r="B65">
        <v>374</v>
      </c>
      <c r="C65" t="s">
        <v>209</v>
      </c>
      <c r="D65" t="s">
        <v>207</v>
      </c>
      <c r="E65" t="s">
        <v>212</v>
      </c>
      <c r="F65">
        <v>19.899999999999999</v>
      </c>
      <c r="G65">
        <v>16.3</v>
      </c>
      <c r="H65">
        <v>95.9</v>
      </c>
    </row>
    <row r="66" spans="1:9">
      <c r="A66">
        <v>64</v>
      </c>
      <c r="B66">
        <v>374</v>
      </c>
      <c r="C66" t="s">
        <v>209</v>
      </c>
      <c r="D66" t="s">
        <v>207</v>
      </c>
      <c r="E66" t="s">
        <v>212</v>
      </c>
      <c r="F66">
        <v>15</v>
      </c>
      <c r="G66">
        <v>12.1</v>
      </c>
      <c r="H66">
        <v>41.5</v>
      </c>
    </row>
    <row r="67" spans="1:9">
      <c r="A67">
        <v>65</v>
      </c>
      <c r="B67">
        <v>373</v>
      </c>
      <c r="C67" t="s">
        <v>209</v>
      </c>
      <c r="D67" t="s">
        <v>207</v>
      </c>
      <c r="E67" t="s">
        <v>212</v>
      </c>
      <c r="F67">
        <v>10.199999999999999</v>
      </c>
      <c r="G67">
        <v>7.9</v>
      </c>
      <c r="H67">
        <v>12.9</v>
      </c>
    </row>
    <row r="68" spans="1:9">
      <c r="A68">
        <v>66</v>
      </c>
      <c r="B68">
        <v>377</v>
      </c>
      <c r="C68" t="s">
        <v>206</v>
      </c>
      <c r="D68" t="s">
        <v>207</v>
      </c>
      <c r="E68" t="s">
        <v>212</v>
      </c>
      <c r="F68">
        <v>25.6</v>
      </c>
      <c r="G68">
        <v>21.1</v>
      </c>
      <c r="H68">
        <v>261.10000000000002</v>
      </c>
    </row>
    <row r="69" spans="1:9">
      <c r="A69">
        <v>67</v>
      </c>
      <c r="B69">
        <v>377</v>
      </c>
      <c r="C69" t="s">
        <v>206</v>
      </c>
      <c r="D69" t="s">
        <v>207</v>
      </c>
      <c r="E69" t="s">
        <v>212</v>
      </c>
      <c r="F69">
        <v>15</v>
      </c>
      <c r="G69">
        <v>12</v>
      </c>
      <c r="H69">
        <v>44.6</v>
      </c>
    </row>
    <row r="70" spans="1:9">
      <c r="A70">
        <v>68</v>
      </c>
      <c r="B70">
        <v>377</v>
      </c>
      <c r="C70" t="s">
        <v>206</v>
      </c>
      <c r="D70" t="s">
        <v>207</v>
      </c>
      <c r="E70" t="s">
        <v>212</v>
      </c>
      <c r="F70">
        <v>14.3</v>
      </c>
      <c r="G70">
        <v>11.8</v>
      </c>
      <c r="H70">
        <v>48.2</v>
      </c>
    </row>
    <row r="71" spans="1:9">
      <c r="A71">
        <v>69</v>
      </c>
      <c r="B71">
        <v>377</v>
      </c>
      <c r="C71" t="s">
        <v>206</v>
      </c>
      <c r="D71" t="s">
        <v>207</v>
      </c>
      <c r="E71" t="s">
        <v>212</v>
      </c>
      <c r="F71">
        <v>15.1</v>
      </c>
      <c r="G71">
        <v>12.2</v>
      </c>
      <c r="H71">
        <v>49.3</v>
      </c>
    </row>
    <row r="72" spans="1:9">
      <c r="A72">
        <v>70</v>
      </c>
      <c r="B72">
        <v>377</v>
      </c>
      <c r="C72" t="s">
        <v>206</v>
      </c>
      <c r="D72" t="s">
        <v>207</v>
      </c>
      <c r="E72" t="s">
        <v>212</v>
      </c>
      <c r="F72">
        <v>14.4</v>
      </c>
      <c r="G72">
        <v>11.8</v>
      </c>
      <c r="H72">
        <v>43.7</v>
      </c>
    </row>
    <row r="73" spans="1:9">
      <c r="A73">
        <v>71</v>
      </c>
      <c r="B73">
        <v>377</v>
      </c>
      <c r="C73" t="s">
        <v>206</v>
      </c>
      <c r="D73" t="s">
        <v>207</v>
      </c>
      <c r="E73" t="s">
        <v>212</v>
      </c>
      <c r="F73">
        <v>10.1</v>
      </c>
      <c r="G73">
        <v>8.1999999999999993</v>
      </c>
      <c r="H73">
        <v>14.8</v>
      </c>
    </row>
    <row r="74" spans="1:9">
      <c r="A74">
        <v>72</v>
      </c>
      <c r="B74">
        <v>374</v>
      </c>
      <c r="C74" t="s">
        <v>206</v>
      </c>
      <c r="D74" t="s">
        <v>207</v>
      </c>
      <c r="E74" t="s">
        <v>212</v>
      </c>
      <c r="F74">
        <v>30.8</v>
      </c>
      <c r="G74">
        <v>24.6</v>
      </c>
      <c r="H74">
        <v>403</v>
      </c>
    </row>
    <row r="75" spans="1:9">
      <c r="A75">
        <v>73</v>
      </c>
      <c r="B75">
        <v>374</v>
      </c>
      <c r="C75" t="s">
        <v>206</v>
      </c>
      <c r="D75" t="s">
        <v>207</v>
      </c>
      <c r="E75" t="s">
        <v>212</v>
      </c>
      <c r="F75">
        <v>12.8</v>
      </c>
      <c r="G75">
        <v>10.1</v>
      </c>
      <c r="H75">
        <v>26.2</v>
      </c>
    </row>
    <row r="76" spans="1:9">
      <c r="A76">
        <v>74</v>
      </c>
      <c r="B76">
        <v>374</v>
      </c>
      <c r="C76" t="s">
        <v>206</v>
      </c>
      <c r="D76" t="s">
        <v>207</v>
      </c>
      <c r="E76" t="s">
        <v>212</v>
      </c>
      <c r="F76">
        <v>14.9</v>
      </c>
      <c r="G76">
        <v>11.5</v>
      </c>
      <c r="H76">
        <v>52.9</v>
      </c>
    </row>
    <row r="77" spans="1:9">
      <c r="A77">
        <v>75</v>
      </c>
      <c r="B77">
        <v>373</v>
      </c>
      <c r="C77" t="s">
        <v>206</v>
      </c>
      <c r="D77" t="s">
        <v>207</v>
      </c>
      <c r="E77" t="s">
        <v>212</v>
      </c>
      <c r="F77">
        <v>23.6</v>
      </c>
      <c r="G77">
        <v>19.5</v>
      </c>
      <c r="H77">
        <v>201.4</v>
      </c>
    </row>
    <row r="78" spans="1:9">
      <c r="A78">
        <v>76</v>
      </c>
      <c r="B78">
        <v>373</v>
      </c>
      <c r="C78" t="s">
        <v>206</v>
      </c>
      <c r="D78" t="s">
        <v>207</v>
      </c>
      <c r="E78" t="s">
        <v>212</v>
      </c>
      <c r="F78">
        <v>6.8</v>
      </c>
      <c r="G78">
        <v>5.5</v>
      </c>
      <c r="H78">
        <v>4.2</v>
      </c>
    </row>
    <row r="79" spans="1:9">
      <c r="H79">
        <f>SUM(H3:H78)</f>
        <v>8107.5999999999995</v>
      </c>
      <c r="I79" t="s">
        <v>51</v>
      </c>
    </row>
    <row r="80" spans="1:9">
      <c r="F80" s="5">
        <f>AVERAGE(F3:F78)</f>
        <v>16.677631578947366</v>
      </c>
      <c r="G80" s="5"/>
      <c r="H80" s="5">
        <f>AVERAGE(H3:H78)</f>
        <v>106.67894736842105</v>
      </c>
      <c r="I80" t="s">
        <v>101</v>
      </c>
    </row>
    <row r="81" spans="6:9">
      <c r="F81" s="5">
        <f>STDEV(F3:F78)</f>
        <v>6.9801164972935412</v>
      </c>
      <c r="G81" s="5"/>
      <c r="H81" s="5">
        <f>STDEV(H3:H78)</f>
        <v>140.18772111307464</v>
      </c>
      <c r="I81" t="s">
        <v>102</v>
      </c>
    </row>
    <row r="82" spans="6:9">
      <c r="F82" s="5">
        <f>MAX(F3:F78)</f>
        <v>38.1</v>
      </c>
      <c r="G82" s="5"/>
      <c r="H82" s="5">
        <f>MAX(H3:H78)</f>
        <v>686</v>
      </c>
      <c r="I82" t="s">
        <v>213</v>
      </c>
    </row>
    <row r="83" spans="6:9">
      <c r="F83" s="5">
        <f>MIN(F3:F78)</f>
        <v>6.8</v>
      </c>
      <c r="G83" s="5"/>
      <c r="H83" s="5">
        <f>MIN(H3:H78)</f>
        <v>4.2</v>
      </c>
      <c r="I83" t="s">
        <v>214</v>
      </c>
    </row>
  </sheetData>
  <phoneticPr fontId="4" type="noConversion"/>
  <pageMargins left="0.75" right="0.75" top="1" bottom="1" header="0" footer="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580"/>
  <sheetViews>
    <sheetView workbookViewId="0">
      <selection activeCell="H576" sqref="H576"/>
    </sheetView>
  </sheetViews>
  <sheetFormatPr defaultColWidth="11" defaultRowHeight="12.95"/>
  <sheetData>
    <row r="2" spans="1:8">
      <c r="A2" t="s">
        <v>198</v>
      </c>
      <c r="B2" t="s">
        <v>199</v>
      </c>
      <c r="C2" t="s">
        <v>200</v>
      </c>
      <c r="D2" t="s">
        <v>201</v>
      </c>
      <c r="E2" t="s">
        <v>202</v>
      </c>
      <c r="F2" t="s">
        <v>203</v>
      </c>
      <c r="G2" t="s">
        <v>204</v>
      </c>
      <c r="H2" t="s">
        <v>205</v>
      </c>
    </row>
    <row r="3" spans="1:8">
      <c r="A3">
        <v>1</v>
      </c>
      <c r="B3">
        <v>377</v>
      </c>
      <c r="C3" t="s">
        <v>206</v>
      </c>
      <c r="D3" t="s">
        <v>215</v>
      </c>
      <c r="E3" t="s">
        <v>208</v>
      </c>
      <c r="F3">
        <v>9</v>
      </c>
      <c r="G3">
        <v>7.2</v>
      </c>
      <c r="H3">
        <v>5.0999999999999996</v>
      </c>
    </row>
    <row r="4" spans="1:8">
      <c r="A4">
        <v>2</v>
      </c>
      <c r="B4">
        <v>377</v>
      </c>
      <c r="C4" t="s">
        <v>206</v>
      </c>
      <c r="D4" t="s">
        <v>215</v>
      </c>
      <c r="E4" t="s">
        <v>208</v>
      </c>
      <c r="F4">
        <v>8.8000000000000007</v>
      </c>
      <c r="G4">
        <v>6.9</v>
      </c>
      <c r="H4">
        <v>5.0999999999999996</v>
      </c>
    </row>
    <row r="5" spans="1:8">
      <c r="A5">
        <v>3</v>
      </c>
      <c r="B5">
        <v>377</v>
      </c>
      <c r="C5" t="s">
        <v>206</v>
      </c>
      <c r="D5" t="s">
        <v>215</v>
      </c>
      <c r="E5" t="s">
        <v>208</v>
      </c>
      <c r="F5">
        <v>9.4</v>
      </c>
      <c r="G5">
        <v>7.5</v>
      </c>
      <c r="H5">
        <v>6.2</v>
      </c>
    </row>
    <row r="6" spans="1:8">
      <c r="A6">
        <v>4</v>
      </c>
      <c r="B6">
        <v>377</v>
      </c>
      <c r="C6" t="s">
        <v>206</v>
      </c>
      <c r="D6" t="s">
        <v>215</v>
      </c>
      <c r="E6" t="s">
        <v>208</v>
      </c>
      <c r="F6">
        <v>8.3000000000000007</v>
      </c>
      <c r="G6">
        <v>6.6</v>
      </c>
      <c r="H6">
        <v>4.5999999999999996</v>
      </c>
    </row>
    <row r="7" spans="1:8">
      <c r="A7">
        <v>5</v>
      </c>
      <c r="B7">
        <v>377</v>
      </c>
      <c r="C7" t="s">
        <v>206</v>
      </c>
      <c r="D7" t="s">
        <v>215</v>
      </c>
      <c r="E7" t="s">
        <v>208</v>
      </c>
      <c r="F7">
        <v>9.5</v>
      </c>
      <c r="G7">
        <v>7.7</v>
      </c>
      <c r="H7">
        <v>5.8</v>
      </c>
    </row>
    <row r="8" spans="1:8">
      <c r="A8">
        <v>6</v>
      </c>
      <c r="B8">
        <v>377</v>
      </c>
      <c r="C8" t="s">
        <v>206</v>
      </c>
      <c r="D8" t="s">
        <v>215</v>
      </c>
      <c r="E8" t="s">
        <v>208</v>
      </c>
      <c r="F8">
        <v>10.5</v>
      </c>
      <c r="G8">
        <v>8.6</v>
      </c>
      <c r="H8">
        <v>7</v>
      </c>
    </row>
    <row r="9" spans="1:8">
      <c r="A9">
        <v>7</v>
      </c>
      <c r="B9">
        <v>377</v>
      </c>
      <c r="C9" t="s">
        <v>206</v>
      </c>
      <c r="D9" t="s">
        <v>215</v>
      </c>
      <c r="E9" t="s">
        <v>208</v>
      </c>
      <c r="F9">
        <v>8.5</v>
      </c>
      <c r="G9">
        <v>7</v>
      </c>
      <c r="H9">
        <v>5.0999999999999996</v>
      </c>
    </row>
    <row r="10" spans="1:8">
      <c r="A10">
        <v>8</v>
      </c>
      <c r="B10">
        <v>377</v>
      </c>
      <c r="C10" t="s">
        <v>206</v>
      </c>
      <c r="D10" t="s">
        <v>215</v>
      </c>
      <c r="E10" t="s">
        <v>208</v>
      </c>
      <c r="F10">
        <v>8.6</v>
      </c>
      <c r="G10">
        <v>6.9</v>
      </c>
      <c r="H10">
        <v>4.3</v>
      </c>
    </row>
    <row r="11" spans="1:8">
      <c r="A11">
        <v>9</v>
      </c>
      <c r="B11">
        <v>377</v>
      </c>
      <c r="C11" t="s">
        <v>206</v>
      </c>
      <c r="D11" t="s">
        <v>215</v>
      </c>
      <c r="E11" t="s">
        <v>208</v>
      </c>
      <c r="F11">
        <v>10.3</v>
      </c>
      <c r="G11">
        <v>8.5</v>
      </c>
      <c r="H11">
        <v>7.1</v>
      </c>
    </row>
    <row r="12" spans="1:8">
      <c r="A12">
        <v>10</v>
      </c>
      <c r="B12">
        <v>377</v>
      </c>
      <c r="C12" t="s">
        <v>206</v>
      </c>
      <c r="D12" t="s">
        <v>215</v>
      </c>
      <c r="E12" t="s">
        <v>208</v>
      </c>
      <c r="F12">
        <v>8.8000000000000007</v>
      </c>
      <c r="G12">
        <v>7.1</v>
      </c>
      <c r="H12">
        <v>5.3</v>
      </c>
    </row>
    <row r="13" spans="1:8">
      <c r="A13">
        <v>11</v>
      </c>
      <c r="B13">
        <v>377</v>
      </c>
      <c r="C13" t="s">
        <v>206</v>
      </c>
      <c r="D13" t="s">
        <v>215</v>
      </c>
      <c r="E13" t="s">
        <v>208</v>
      </c>
      <c r="F13">
        <v>8.9</v>
      </c>
      <c r="G13">
        <v>7</v>
      </c>
      <c r="H13">
        <v>5.0999999999999996</v>
      </c>
    </row>
    <row r="14" spans="1:8">
      <c r="A14">
        <v>12</v>
      </c>
      <c r="B14">
        <v>377</v>
      </c>
      <c r="C14" t="s">
        <v>206</v>
      </c>
      <c r="D14" t="s">
        <v>215</v>
      </c>
      <c r="E14" t="s">
        <v>208</v>
      </c>
      <c r="F14">
        <v>8.6999999999999993</v>
      </c>
      <c r="G14">
        <v>6.9</v>
      </c>
      <c r="H14">
        <v>4.5</v>
      </c>
    </row>
    <row r="15" spans="1:8">
      <c r="A15">
        <v>13</v>
      </c>
      <c r="B15">
        <v>377</v>
      </c>
      <c r="C15" t="s">
        <v>206</v>
      </c>
      <c r="D15" t="s">
        <v>215</v>
      </c>
      <c r="E15" t="s">
        <v>208</v>
      </c>
      <c r="F15">
        <v>10</v>
      </c>
      <c r="G15">
        <v>8.1</v>
      </c>
      <c r="H15">
        <v>7.4</v>
      </c>
    </row>
    <row r="16" spans="1:8">
      <c r="A16">
        <v>14</v>
      </c>
      <c r="B16">
        <v>377</v>
      </c>
      <c r="C16" t="s">
        <v>206</v>
      </c>
      <c r="D16" t="s">
        <v>215</v>
      </c>
      <c r="E16" t="s">
        <v>208</v>
      </c>
      <c r="F16">
        <v>9.3000000000000007</v>
      </c>
      <c r="G16">
        <v>7.4</v>
      </c>
      <c r="H16">
        <v>5.5</v>
      </c>
    </row>
    <row r="17" spans="1:8">
      <c r="A17">
        <v>15</v>
      </c>
      <c r="B17">
        <v>377</v>
      </c>
      <c r="C17" t="s">
        <v>206</v>
      </c>
      <c r="D17" t="s">
        <v>215</v>
      </c>
      <c r="E17" t="s">
        <v>208</v>
      </c>
      <c r="F17">
        <v>9.1999999999999993</v>
      </c>
      <c r="G17">
        <v>7.4</v>
      </c>
      <c r="H17">
        <v>4.8</v>
      </c>
    </row>
    <row r="18" spans="1:8">
      <c r="A18">
        <v>16</v>
      </c>
      <c r="B18">
        <v>377</v>
      </c>
      <c r="C18" t="s">
        <v>206</v>
      </c>
      <c r="D18" t="s">
        <v>215</v>
      </c>
      <c r="E18" t="s">
        <v>208</v>
      </c>
      <c r="F18">
        <v>9.3000000000000007</v>
      </c>
      <c r="G18">
        <v>7.5</v>
      </c>
      <c r="H18">
        <v>4.8</v>
      </c>
    </row>
    <row r="19" spans="1:8">
      <c r="A19">
        <v>17</v>
      </c>
      <c r="B19">
        <v>377</v>
      </c>
      <c r="C19" t="s">
        <v>206</v>
      </c>
      <c r="D19" t="s">
        <v>215</v>
      </c>
      <c r="E19" t="s">
        <v>208</v>
      </c>
      <c r="F19">
        <v>8.6</v>
      </c>
      <c r="G19">
        <v>6.9</v>
      </c>
      <c r="H19">
        <v>4.2</v>
      </c>
    </row>
    <row r="20" spans="1:8">
      <c r="A20">
        <v>18</v>
      </c>
      <c r="B20">
        <v>377</v>
      </c>
      <c r="C20" t="s">
        <v>206</v>
      </c>
      <c r="D20" t="s">
        <v>215</v>
      </c>
      <c r="E20" t="s">
        <v>208</v>
      </c>
      <c r="F20">
        <v>9</v>
      </c>
      <c r="G20">
        <v>7.1</v>
      </c>
      <c r="H20">
        <v>4.7</v>
      </c>
    </row>
    <row r="21" spans="1:8">
      <c r="A21">
        <v>19</v>
      </c>
      <c r="B21">
        <v>377</v>
      </c>
      <c r="C21" t="s">
        <v>206</v>
      </c>
      <c r="D21" t="s">
        <v>215</v>
      </c>
      <c r="E21" t="s">
        <v>208</v>
      </c>
      <c r="F21">
        <v>10.199999999999999</v>
      </c>
      <c r="G21">
        <v>8.1999999999999993</v>
      </c>
      <c r="H21">
        <v>6.2</v>
      </c>
    </row>
    <row r="22" spans="1:8">
      <c r="A22">
        <v>20</v>
      </c>
      <c r="B22">
        <v>377</v>
      </c>
      <c r="C22" t="s">
        <v>206</v>
      </c>
      <c r="D22" t="s">
        <v>215</v>
      </c>
      <c r="E22" t="s">
        <v>208</v>
      </c>
      <c r="F22">
        <v>9</v>
      </c>
      <c r="G22">
        <v>7.2</v>
      </c>
      <c r="H22">
        <v>5.3</v>
      </c>
    </row>
    <row r="23" spans="1:8">
      <c r="A23">
        <v>21</v>
      </c>
      <c r="B23">
        <v>377</v>
      </c>
      <c r="C23" t="s">
        <v>206</v>
      </c>
      <c r="D23" t="s">
        <v>215</v>
      </c>
      <c r="E23" t="s">
        <v>208</v>
      </c>
      <c r="F23">
        <v>9.4</v>
      </c>
      <c r="G23">
        <v>7.6</v>
      </c>
      <c r="H23">
        <v>5.0999999999999996</v>
      </c>
    </row>
    <row r="24" spans="1:8">
      <c r="A24">
        <v>22</v>
      </c>
      <c r="B24">
        <v>377</v>
      </c>
      <c r="C24" t="s">
        <v>206</v>
      </c>
      <c r="D24" t="s">
        <v>215</v>
      </c>
      <c r="E24" t="s">
        <v>208</v>
      </c>
      <c r="F24">
        <v>9.3000000000000007</v>
      </c>
      <c r="G24">
        <v>7.5</v>
      </c>
      <c r="H24">
        <v>5.6</v>
      </c>
    </row>
    <row r="25" spans="1:8">
      <c r="A25">
        <v>23</v>
      </c>
      <c r="B25">
        <v>377</v>
      </c>
      <c r="C25" t="s">
        <v>206</v>
      </c>
      <c r="D25" t="s">
        <v>215</v>
      </c>
      <c r="E25" t="s">
        <v>208</v>
      </c>
      <c r="F25">
        <v>9.1</v>
      </c>
      <c r="G25">
        <v>7.3</v>
      </c>
      <c r="H25">
        <v>5.2</v>
      </c>
    </row>
    <row r="26" spans="1:8">
      <c r="A26">
        <v>24</v>
      </c>
      <c r="B26">
        <v>377</v>
      </c>
      <c r="C26" t="s">
        <v>206</v>
      </c>
      <c r="D26" t="s">
        <v>215</v>
      </c>
      <c r="E26" t="s">
        <v>208</v>
      </c>
      <c r="F26">
        <v>8.6</v>
      </c>
      <c r="G26">
        <v>7</v>
      </c>
      <c r="H26">
        <v>4.5</v>
      </c>
    </row>
    <row r="27" spans="1:8">
      <c r="A27">
        <v>25</v>
      </c>
      <c r="B27">
        <v>377</v>
      </c>
      <c r="C27" t="s">
        <v>206</v>
      </c>
      <c r="D27" t="s">
        <v>215</v>
      </c>
      <c r="E27" t="s">
        <v>208</v>
      </c>
      <c r="F27">
        <v>9.1</v>
      </c>
      <c r="G27">
        <v>7.2</v>
      </c>
      <c r="H27">
        <v>6</v>
      </c>
    </row>
    <row r="28" spans="1:8">
      <c r="A28">
        <v>26</v>
      </c>
      <c r="B28">
        <v>377</v>
      </c>
      <c r="C28" t="s">
        <v>206</v>
      </c>
      <c r="D28" t="s">
        <v>215</v>
      </c>
      <c r="E28" t="s">
        <v>208</v>
      </c>
      <c r="F28">
        <v>9.1999999999999993</v>
      </c>
      <c r="G28">
        <v>7.4</v>
      </c>
      <c r="H28">
        <v>5.0999999999999996</v>
      </c>
    </row>
    <row r="29" spans="1:8">
      <c r="A29">
        <v>27</v>
      </c>
      <c r="B29">
        <v>377</v>
      </c>
      <c r="C29" t="s">
        <v>206</v>
      </c>
      <c r="D29" t="s">
        <v>215</v>
      </c>
      <c r="E29" t="s">
        <v>208</v>
      </c>
      <c r="F29">
        <v>9.3000000000000007</v>
      </c>
      <c r="G29">
        <v>7.5</v>
      </c>
      <c r="H29">
        <v>6.6</v>
      </c>
    </row>
    <row r="30" spans="1:8">
      <c r="A30">
        <v>28</v>
      </c>
      <c r="B30">
        <v>377</v>
      </c>
      <c r="C30" t="s">
        <v>206</v>
      </c>
      <c r="D30" t="s">
        <v>215</v>
      </c>
      <c r="E30" t="s">
        <v>208</v>
      </c>
      <c r="F30">
        <v>8.6</v>
      </c>
      <c r="G30">
        <v>6.7</v>
      </c>
      <c r="H30">
        <v>4.0999999999999996</v>
      </c>
    </row>
    <row r="31" spans="1:8">
      <c r="A31">
        <v>29</v>
      </c>
      <c r="B31">
        <v>377</v>
      </c>
      <c r="C31" t="s">
        <v>206</v>
      </c>
      <c r="D31" t="s">
        <v>215</v>
      </c>
      <c r="E31" t="s">
        <v>208</v>
      </c>
      <c r="F31">
        <v>8.9</v>
      </c>
      <c r="G31">
        <v>7</v>
      </c>
      <c r="H31">
        <v>4.3</v>
      </c>
    </row>
    <row r="32" spans="1:8">
      <c r="A32">
        <v>30</v>
      </c>
      <c r="B32">
        <v>377</v>
      </c>
      <c r="C32" t="s">
        <v>206</v>
      </c>
      <c r="D32" t="s">
        <v>215</v>
      </c>
      <c r="E32" t="s">
        <v>208</v>
      </c>
      <c r="F32">
        <v>8.9</v>
      </c>
      <c r="G32">
        <v>7.1</v>
      </c>
      <c r="H32">
        <v>5.6</v>
      </c>
    </row>
    <row r="33" spans="1:8">
      <c r="A33">
        <v>31</v>
      </c>
      <c r="B33">
        <v>377</v>
      </c>
      <c r="C33" t="s">
        <v>206</v>
      </c>
      <c r="D33" t="s">
        <v>215</v>
      </c>
      <c r="E33" t="s">
        <v>208</v>
      </c>
      <c r="F33">
        <v>10</v>
      </c>
      <c r="G33">
        <v>8.1</v>
      </c>
      <c r="H33">
        <v>6.2</v>
      </c>
    </row>
    <row r="34" spans="1:8">
      <c r="A34">
        <v>32</v>
      </c>
      <c r="B34">
        <v>377</v>
      </c>
      <c r="C34" t="s">
        <v>206</v>
      </c>
      <c r="D34" t="s">
        <v>215</v>
      </c>
      <c r="E34" t="s">
        <v>208</v>
      </c>
      <c r="F34">
        <v>9.1999999999999993</v>
      </c>
      <c r="G34">
        <v>7.5</v>
      </c>
      <c r="H34">
        <v>5.2</v>
      </c>
    </row>
    <row r="35" spans="1:8">
      <c r="A35">
        <v>33</v>
      </c>
      <c r="B35">
        <v>377</v>
      </c>
      <c r="C35" t="s">
        <v>206</v>
      </c>
      <c r="D35" t="s">
        <v>215</v>
      </c>
      <c r="E35" t="s">
        <v>208</v>
      </c>
      <c r="F35">
        <v>9.9</v>
      </c>
      <c r="G35">
        <v>8</v>
      </c>
      <c r="H35">
        <v>6.4</v>
      </c>
    </row>
    <row r="36" spans="1:8">
      <c r="A36">
        <v>34</v>
      </c>
      <c r="B36">
        <v>377</v>
      </c>
      <c r="C36" t="s">
        <v>206</v>
      </c>
      <c r="D36" t="s">
        <v>215</v>
      </c>
      <c r="E36" t="s">
        <v>208</v>
      </c>
      <c r="F36">
        <v>9.1</v>
      </c>
      <c r="G36">
        <v>7.1</v>
      </c>
      <c r="H36">
        <v>5.3</v>
      </c>
    </row>
    <row r="37" spans="1:8">
      <c r="A37">
        <v>35</v>
      </c>
      <c r="B37">
        <v>377</v>
      </c>
      <c r="C37" t="s">
        <v>206</v>
      </c>
      <c r="D37" t="s">
        <v>215</v>
      </c>
      <c r="E37" t="s">
        <v>208</v>
      </c>
      <c r="F37">
        <v>8.8000000000000007</v>
      </c>
      <c r="G37">
        <v>7.2</v>
      </c>
      <c r="H37">
        <v>4.5</v>
      </c>
    </row>
    <row r="38" spans="1:8">
      <c r="A38">
        <v>36</v>
      </c>
      <c r="B38">
        <v>377</v>
      </c>
      <c r="C38" t="s">
        <v>206</v>
      </c>
      <c r="D38" t="s">
        <v>215</v>
      </c>
      <c r="E38" t="s">
        <v>208</v>
      </c>
      <c r="F38">
        <v>8.6</v>
      </c>
      <c r="G38">
        <v>6.9</v>
      </c>
      <c r="H38">
        <v>4.5</v>
      </c>
    </row>
    <row r="39" spans="1:8">
      <c r="A39">
        <v>37</v>
      </c>
      <c r="B39">
        <v>377</v>
      </c>
      <c r="C39" t="s">
        <v>206</v>
      </c>
      <c r="D39" t="s">
        <v>215</v>
      </c>
      <c r="E39" t="s">
        <v>208</v>
      </c>
      <c r="F39">
        <v>10.3</v>
      </c>
      <c r="G39">
        <v>8.1</v>
      </c>
      <c r="H39">
        <v>7.3</v>
      </c>
    </row>
    <row r="40" spans="1:8">
      <c r="A40">
        <v>38</v>
      </c>
      <c r="B40">
        <v>377</v>
      </c>
      <c r="C40" t="s">
        <v>206</v>
      </c>
      <c r="D40" t="s">
        <v>215</v>
      </c>
      <c r="E40" t="s">
        <v>208</v>
      </c>
      <c r="F40">
        <v>8.8000000000000007</v>
      </c>
      <c r="G40">
        <v>7.1</v>
      </c>
      <c r="H40">
        <v>4.5</v>
      </c>
    </row>
    <row r="41" spans="1:8">
      <c r="A41">
        <v>39</v>
      </c>
      <c r="B41">
        <v>377</v>
      </c>
      <c r="C41" t="s">
        <v>206</v>
      </c>
      <c r="D41" t="s">
        <v>215</v>
      </c>
      <c r="E41" t="s">
        <v>208</v>
      </c>
      <c r="F41">
        <v>8.9</v>
      </c>
      <c r="G41">
        <v>7.2</v>
      </c>
      <c r="H41">
        <v>4.8</v>
      </c>
    </row>
    <row r="42" spans="1:8">
      <c r="A42">
        <v>40</v>
      </c>
      <c r="B42">
        <v>377</v>
      </c>
      <c r="C42" t="s">
        <v>206</v>
      </c>
      <c r="D42" t="s">
        <v>215</v>
      </c>
      <c r="E42" t="s">
        <v>208</v>
      </c>
      <c r="F42">
        <v>10.3</v>
      </c>
      <c r="G42">
        <v>8.3000000000000007</v>
      </c>
      <c r="H42">
        <v>8</v>
      </c>
    </row>
    <row r="43" spans="1:8">
      <c r="A43">
        <v>41</v>
      </c>
      <c r="B43">
        <v>377</v>
      </c>
      <c r="C43" t="s">
        <v>206</v>
      </c>
      <c r="D43" t="s">
        <v>215</v>
      </c>
      <c r="E43" t="s">
        <v>208</v>
      </c>
      <c r="F43">
        <v>10</v>
      </c>
      <c r="G43">
        <v>8.3000000000000007</v>
      </c>
      <c r="H43">
        <v>6.1</v>
      </c>
    </row>
    <row r="44" spans="1:8">
      <c r="A44">
        <v>42</v>
      </c>
      <c r="B44">
        <v>377</v>
      </c>
      <c r="C44" t="s">
        <v>206</v>
      </c>
      <c r="D44" t="s">
        <v>215</v>
      </c>
      <c r="E44" t="s">
        <v>208</v>
      </c>
      <c r="F44">
        <v>9</v>
      </c>
      <c r="G44">
        <v>7.1</v>
      </c>
      <c r="H44">
        <v>6.6</v>
      </c>
    </row>
    <row r="45" spans="1:8">
      <c r="A45">
        <v>43</v>
      </c>
      <c r="B45">
        <v>377</v>
      </c>
      <c r="C45" t="s">
        <v>206</v>
      </c>
      <c r="D45" t="s">
        <v>215</v>
      </c>
      <c r="E45" t="s">
        <v>208</v>
      </c>
      <c r="F45">
        <v>8.6999999999999993</v>
      </c>
      <c r="G45">
        <v>6.9</v>
      </c>
      <c r="H45">
        <v>4.9000000000000004</v>
      </c>
    </row>
    <row r="46" spans="1:8">
      <c r="A46">
        <v>44</v>
      </c>
      <c r="B46">
        <v>377</v>
      </c>
      <c r="C46" t="s">
        <v>206</v>
      </c>
      <c r="D46" t="s">
        <v>215</v>
      </c>
      <c r="E46" t="s">
        <v>208</v>
      </c>
      <c r="F46">
        <v>9.4</v>
      </c>
      <c r="G46">
        <v>7.5</v>
      </c>
      <c r="H46">
        <v>5.5</v>
      </c>
    </row>
    <row r="47" spans="1:8">
      <c r="A47">
        <v>45</v>
      </c>
      <c r="B47">
        <v>377</v>
      </c>
      <c r="C47" t="s">
        <v>206</v>
      </c>
      <c r="D47" t="s">
        <v>215</v>
      </c>
      <c r="E47" t="s">
        <v>208</v>
      </c>
      <c r="F47">
        <v>9.8000000000000007</v>
      </c>
      <c r="G47">
        <v>7.8</v>
      </c>
      <c r="H47">
        <v>6.6</v>
      </c>
    </row>
    <row r="48" spans="1:8">
      <c r="A48">
        <v>46</v>
      </c>
      <c r="B48">
        <v>377</v>
      </c>
      <c r="C48" t="s">
        <v>206</v>
      </c>
      <c r="D48" t="s">
        <v>215</v>
      </c>
      <c r="E48" t="s">
        <v>208</v>
      </c>
      <c r="F48">
        <v>8.9</v>
      </c>
      <c r="G48">
        <v>7.1</v>
      </c>
      <c r="H48">
        <v>4.4000000000000004</v>
      </c>
    </row>
    <row r="49" spans="1:8">
      <c r="A49">
        <v>47</v>
      </c>
      <c r="B49">
        <v>377</v>
      </c>
      <c r="C49" t="s">
        <v>206</v>
      </c>
      <c r="D49" t="s">
        <v>215</v>
      </c>
      <c r="E49" t="s">
        <v>208</v>
      </c>
      <c r="F49">
        <v>9.1</v>
      </c>
      <c r="G49">
        <v>7.3</v>
      </c>
      <c r="H49">
        <v>5.2</v>
      </c>
    </row>
    <row r="50" spans="1:8">
      <c r="A50">
        <v>48</v>
      </c>
      <c r="B50">
        <v>377</v>
      </c>
      <c r="C50" t="s">
        <v>206</v>
      </c>
      <c r="D50" t="s">
        <v>215</v>
      </c>
      <c r="E50" t="s">
        <v>208</v>
      </c>
      <c r="F50">
        <v>9.1</v>
      </c>
      <c r="G50">
        <v>7</v>
      </c>
      <c r="H50">
        <v>4.9000000000000004</v>
      </c>
    </row>
    <row r="51" spans="1:8">
      <c r="A51">
        <v>49</v>
      </c>
      <c r="B51">
        <v>377</v>
      </c>
      <c r="C51" t="s">
        <v>206</v>
      </c>
      <c r="D51" t="s">
        <v>215</v>
      </c>
      <c r="E51" t="s">
        <v>208</v>
      </c>
      <c r="F51">
        <v>9.1</v>
      </c>
      <c r="G51">
        <v>7.4</v>
      </c>
      <c r="H51">
        <v>6</v>
      </c>
    </row>
    <row r="52" spans="1:8">
      <c r="A52">
        <v>50</v>
      </c>
      <c r="B52">
        <v>377</v>
      </c>
      <c r="C52" t="s">
        <v>206</v>
      </c>
      <c r="D52" t="s">
        <v>215</v>
      </c>
      <c r="E52" t="s">
        <v>208</v>
      </c>
      <c r="F52">
        <v>8.9</v>
      </c>
      <c r="G52">
        <v>7.2</v>
      </c>
      <c r="H52">
        <v>4.7</v>
      </c>
    </row>
    <row r="53" spans="1:8">
      <c r="A53">
        <v>51</v>
      </c>
      <c r="B53">
        <v>377</v>
      </c>
      <c r="C53" t="s">
        <v>206</v>
      </c>
      <c r="D53" t="s">
        <v>215</v>
      </c>
      <c r="E53" t="s">
        <v>208</v>
      </c>
      <c r="F53">
        <v>8.6</v>
      </c>
      <c r="G53">
        <v>6.8</v>
      </c>
      <c r="H53">
        <v>5.2</v>
      </c>
    </row>
    <row r="54" spans="1:8">
      <c r="A54">
        <v>52</v>
      </c>
      <c r="B54">
        <v>377</v>
      </c>
      <c r="C54" t="s">
        <v>206</v>
      </c>
      <c r="D54" t="s">
        <v>215</v>
      </c>
      <c r="E54" t="s">
        <v>208</v>
      </c>
      <c r="F54">
        <v>9.3000000000000007</v>
      </c>
      <c r="G54">
        <v>7.4</v>
      </c>
      <c r="H54">
        <v>5.4</v>
      </c>
    </row>
    <row r="55" spans="1:8">
      <c r="A55">
        <v>53</v>
      </c>
      <c r="B55">
        <v>377</v>
      </c>
      <c r="C55" t="s">
        <v>206</v>
      </c>
      <c r="D55" t="s">
        <v>215</v>
      </c>
      <c r="E55" t="s">
        <v>208</v>
      </c>
      <c r="F55">
        <v>8.4</v>
      </c>
      <c r="G55">
        <v>6.5</v>
      </c>
      <c r="H55">
        <v>3.7</v>
      </c>
    </row>
    <row r="56" spans="1:8">
      <c r="A56">
        <v>54</v>
      </c>
      <c r="B56">
        <v>377</v>
      </c>
      <c r="C56" t="s">
        <v>206</v>
      </c>
      <c r="D56" t="s">
        <v>215</v>
      </c>
      <c r="E56" t="s">
        <v>208</v>
      </c>
      <c r="F56">
        <v>9.1999999999999993</v>
      </c>
      <c r="G56">
        <v>7.2</v>
      </c>
      <c r="H56">
        <v>6</v>
      </c>
    </row>
    <row r="57" spans="1:8">
      <c r="A57">
        <v>55</v>
      </c>
      <c r="B57">
        <v>377</v>
      </c>
      <c r="C57" t="s">
        <v>206</v>
      </c>
      <c r="D57" t="s">
        <v>215</v>
      </c>
      <c r="E57" t="s">
        <v>208</v>
      </c>
      <c r="F57">
        <v>8.6999999999999993</v>
      </c>
      <c r="G57">
        <v>7</v>
      </c>
      <c r="H57">
        <v>4.5999999999999996</v>
      </c>
    </row>
    <row r="58" spans="1:8">
      <c r="A58">
        <v>56</v>
      </c>
      <c r="B58">
        <v>377</v>
      </c>
      <c r="C58" t="s">
        <v>206</v>
      </c>
      <c r="D58" t="s">
        <v>215</v>
      </c>
      <c r="E58" t="s">
        <v>208</v>
      </c>
      <c r="F58">
        <v>10.6</v>
      </c>
      <c r="G58">
        <v>8.5</v>
      </c>
      <c r="H58">
        <v>8.6999999999999993</v>
      </c>
    </row>
    <row r="59" spans="1:8">
      <c r="A59">
        <v>57</v>
      </c>
      <c r="B59">
        <v>377</v>
      </c>
      <c r="C59" t="s">
        <v>206</v>
      </c>
      <c r="D59" t="s">
        <v>215</v>
      </c>
      <c r="E59" t="s">
        <v>208</v>
      </c>
      <c r="F59">
        <v>8.6999999999999993</v>
      </c>
      <c r="G59">
        <v>6.8</v>
      </c>
      <c r="H59">
        <v>4.5</v>
      </c>
    </row>
    <row r="60" spans="1:8">
      <c r="A60">
        <v>58</v>
      </c>
      <c r="B60">
        <v>377</v>
      </c>
      <c r="C60" t="s">
        <v>206</v>
      </c>
      <c r="D60" t="s">
        <v>215</v>
      </c>
      <c r="E60" t="s">
        <v>208</v>
      </c>
      <c r="F60">
        <v>8.9</v>
      </c>
      <c r="G60">
        <v>7</v>
      </c>
      <c r="H60">
        <v>4.7</v>
      </c>
    </row>
    <row r="61" spans="1:8">
      <c r="A61">
        <v>59</v>
      </c>
      <c r="B61">
        <v>377</v>
      </c>
      <c r="C61" t="s">
        <v>206</v>
      </c>
      <c r="D61" t="s">
        <v>215</v>
      </c>
      <c r="E61" t="s">
        <v>208</v>
      </c>
      <c r="F61">
        <v>8.6</v>
      </c>
      <c r="G61">
        <v>6.8</v>
      </c>
      <c r="H61">
        <v>5.0999999999999996</v>
      </c>
    </row>
    <row r="62" spans="1:8">
      <c r="A62">
        <v>60</v>
      </c>
      <c r="B62">
        <v>377</v>
      </c>
      <c r="C62" t="s">
        <v>206</v>
      </c>
      <c r="D62" t="s">
        <v>215</v>
      </c>
      <c r="E62" t="s">
        <v>208</v>
      </c>
      <c r="F62">
        <v>9.1</v>
      </c>
      <c r="G62">
        <v>7.4</v>
      </c>
      <c r="H62">
        <v>4.8</v>
      </c>
    </row>
    <row r="63" spans="1:8">
      <c r="A63">
        <v>61</v>
      </c>
      <c r="B63">
        <v>377</v>
      </c>
      <c r="C63" t="s">
        <v>206</v>
      </c>
      <c r="D63" t="s">
        <v>215</v>
      </c>
      <c r="E63" t="s">
        <v>208</v>
      </c>
      <c r="F63">
        <v>8.9</v>
      </c>
      <c r="G63">
        <v>7.2</v>
      </c>
      <c r="H63">
        <v>5.5</v>
      </c>
    </row>
    <row r="64" spans="1:8">
      <c r="A64">
        <v>62</v>
      </c>
      <c r="B64">
        <v>377</v>
      </c>
      <c r="C64" t="s">
        <v>206</v>
      </c>
      <c r="D64" t="s">
        <v>215</v>
      </c>
      <c r="E64" t="s">
        <v>208</v>
      </c>
      <c r="F64" t="s">
        <v>98</v>
      </c>
      <c r="G64" t="s">
        <v>98</v>
      </c>
      <c r="H64" t="s">
        <v>98</v>
      </c>
    </row>
    <row r="65" spans="1:8">
      <c r="A65">
        <v>63</v>
      </c>
      <c r="B65">
        <v>377</v>
      </c>
      <c r="C65" t="s">
        <v>206</v>
      </c>
      <c r="D65" t="s">
        <v>215</v>
      </c>
      <c r="E65" t="s">
        <v>208</v>
      </c>
      <c r="F65" t="s">
        <v>98</v>
      </c>
      <c r="G65" t="s">
        <v>98</v>
      </c>
      <c r="H65" t="s">
        <v>98</v>
      </c>
    </row>
    <row r="66" spans="1:8">
      <c r="A66">
        <v>64</v>
      </c>
      <c r="B66">
        <v>377</v>
      </c>
      <c r="C66" t="s">
        <v>206</v>
      </c>
      <c r="D66" t="s">
        <v>215</v>
      </c>
      <c r="E66" t="s">
        <v>208</v>
      </c>
      <c r="F66" t="s">
        <v>98</v>
      </c>
      <c r="G66" t="s">
        <v>98</v>
      </c>
      <c r="H66" t="s">
        <v>98</v>
      </c>
    </row>
    <row r="67" spans="1:8">
      <c r="A67">
        <v>65</v>
      </c>
      <c r="B67">
        <v>377</v>
      </c>
      <c r="C67" t="s">
        <v>209</v>
      </c>
      <c r="D67" t="s">
        <v>215</v>
      </c>
      <c r="E67" t="s">
        <v>208</v>
      </c>
      <c r="F67">
        <v>8.8000000000000007</v>
      </c>
      <c r="G67">
        <v>7</v>
      </c>
      <c r="H67">
        <v>5.2</v>
      </c>
    </row>
    <row r="68" spans="1:8">
      <c r="A68">
        <v>66</v>
      </c>
      <c r="B68">
        <v>377</v>
      </c>
      <c r="C68" t="s">
        <v>209</v>
      </c>
      <c r="D68" t="s">
        <v>215</v>
      </c>
      <c r="E68" t="s">
        <v>208</v>
      </c>
      <c r="F68">
        <v>9.9</v>
      </c>
      <c r="G68">
        <v>7.8</v>
      </c>
      <c r="H68">
        <v>7</v>
      </c>
    </row>
    <row r="69" spans="1:8">
      <c r="A69">
        <v>67</v>
      </c>
      <c r="B69">
        <v>377</v>
      </c>
      <c r="C69" t="s">
        <v>209</v>
      </c>
      <c r="D69" t="s">
        <v>215</v>
      </c>
      <c r="E69" t="s">
        <v>208</v>
      </c>
      <c r="F69">
        <v>9.1999999999999993</v>
      </c>
      <c r="G69">
        <v>7.4</v>
      </c>
      <c r="H69">
        <v>5.2</v>
      </c>
    </row>
    <row r="70" spans="1:8">
      <c r="A70">
        <v>68</v>
      </c>
      <c r="B70">
        <v>377</v>
      </c>
      <c r="C70" t="s">
        <v>209</v>
      </c>
      <c r="D70" t="s">
        <v>215</v>
      </c>
      <c r="E70" t="s">
        <v>208</v>
      </c>
      <c r="F70">
        <v>9.1999999999999993</v>
      </c>
      <c r="G70">
        <v>7.2</v>
      </c>
      <c r="H70">
        <v>5.2</v>
      </c>
    </row>
    <row r="71" spans="1:8">
      <c r="A71">
        <v>69</v>
      </c>
      <c r="B71">
        <v>377</v>
      </c>
      <c r="C71" t="s">
        <v>209</v>
      </c>
      <c r="D71" t="s">
        <v>215</v>
      </c>
      <c r="E71" t="s">
        <v>208</v>
      </c>
      <c r="F71">
        <v>6.8</v>
      </c>
      <c r="G71">
        <v>8.6</v>
      </c>
      <c r="H71">
        <v>4.7</v>
      </c>
    </row>
    <row r="72" spans="1:8">
      <c r="A72">
        <v>70</v>
      </c>
      <c r="B72">
        <v>377</v>
      </c>
      <c r="C72" t="s">
        <v>209</v>
      </c>
      <c r="D72" t="s">
        <v>215</v>
      </c>
      <c r="E72" t="s">
        <v>208</v>
      </c>
      <c r="F72">
        <v>9.9</v>
      </c>
      <c r="G72">
        <v>8</v>
      </c>
      <c r="H72">
        <v>7.3</v>
      </c>
    </row>
    <row r="73" spans="1:8">
      <c r="A73">
        <v>71</v>
      </c>
      <c r="B73">
        <v>377</v>
      </c>
      <c r="C73" t="s">
        <v>209</v>
      </c>
      <c r="D73" t="s">
        <v>215</v>
      </c>
      <c r="E73" t="s">
        <v>208</v>
      </c>
      <c r="F73">
        <v>9.5</v>
      </c>
      <c r="G73">
        <v>7.5</v>
      </c>
      <c r="H73">
        <v>5.5</v>
      </c>
    </row>
    <row r="74" spans="1:8">
      <c r="A74">
        <v>72</v>
      </c>
      <c r="B74">
        <v>377</v>
      </c>
      <c r="C74" t="s">
        <v>209</v>
      </c>
      <c r="D74" t="s">
        <v>215</v>
      </c>
      <c r="E74" t="s">
        <v>208</v>
      </c>
      <c r="F74">
        <v>9.3000000000000007</v>
      </c>
      <c r="G74">
        <v>7.3</v>
      </c>
      <c r="H74">
        <v>5.6</v>
      </c>
    </row>
    <row r="75" spans="1:8">
      <c r="A75">
        <v>73</v>
      </c>
      <c r="B75">
        <v>377</v>
      </c>
      <c r="C75" t="s">
        <v>209</v>
      </c>
      <c r="D75" t="s">
        <v>215</v>
      </c>
      <c r="E75" t="s">
        <v>208</v>
      </c>
      <c r="F75">
        <v>9.1999999999999993</v>
      </c>
      <c r="G75">
        <v>7.6</v>
      </c>
      <c r="H75">
        <v>5.0999999999999996</v>
      </c>
    </row>
    <row r="76" spans="1:8">
      <c r="A76">
        <v>74</v>
      </c>
      <c r="B76">
        <v>377</v>
      </c>
      <c r="C76" t="s">
        <v>209</v>
      </c>
      <c r="D76" t="s">
        <v>215</v>
      </c>
      <c r="E76" t="s">
        <v>208</v>
      </c>
      <c r="F76">
        <v>9.8000000000000007</v>
      </c>
      <c r="G76">
        <v>8</v>
      </c>
      <c r="H76">
        <v>6.4</v>
      </c>
    </row>
    <row r="77" spans="1:8">
      <c r="A77">
        <v>75</v>
      </c>
      <c r="B77">
        <v>377</v>
      </c>
      <c r="C77" t="s">
        <v>209</v>
      </c>
      <c r="D77" t="s">
        <v>215</v>
      </c>
      <c r="E77" t="s">
        <v>208</v>
      </c>
      <c r="F77">
        <v>8.8000000000000007</v>
      </c>
      <c r="G77">
        <v>7.1</v>
      </c>
      <c r="H77">
        <v>4.8</v>
      </c>
    </row>
    <row r="78" spans="1:8">
      <c r="A78">
        <v>76</v>
      </c>
      <c r="B78">
        <v>377</v>
      </c>
      <c r="C78" t="s">
        <v>209</v>
      </c>
      <c r="D78" t="s">
        <v>215</v>
      </c>
      <c r="E78" t="s">
        <v>208</v>
      </c>
      <c r="F78">
        <v>9</v>
      </c>
      <c r="G78">
        <v>7.3</v>
      </c>
      <c r="H78">
        <v>5.3</v>
      </c>
    </row>
    <row r="79" spans="1:8">
      <c r="A79">
        <v>77</v>
      </c>
      <c r="B79">
        <v>377</v>
      </c>
      <c r="C79" t="s">
        <v>209</v>
      </c>
      <c r="D79" t="s">
        <v>215</v>
      </c>
      <c r="E79" t="s">
        <v>208</v>
      </c>
      <c r="F79">
        <v>8.6999999999999993</v>
      </c>
      <c r="G79">
        <v>7</v>
      </c>
      <c r="H79">
        <v>4.5</v>
      </c>
    </row>
    <row r="80" spans="1:8">
      <c r="A80">
        <v>78</v>
      </c>
      <c r="B80">
        <v>377</v>
      </c>
      <c r="C80" t="s">
        <v>209</v>
      </c>
      <c r="D80" t="s">
        <v>215</v>
      </c>
      <c r="E80" t="s">
        <v>208</v>
      </c>
      <c r="F80">
        <v>9.8000000000000007</v>
      </c>
      <c r="G80">
        <v>8</v>
      </c>
      <c r="H80">
        <v>7</v>
      </c>
    </row>
    <row r="81" spans="1:8">
      <c r="A81">
        <v>79</v>
      </c>
      <c r="B81">
        <v>377</v>
      </c>
      <c r="C81" t="s">
        <v>209</v>
      </c>
      <c r="D81" t="s">
        <v>215</v>
      </c>
      <c r="E81" t="s">
        <v>208</v>
      </c>
      <c r="F81">
        <v>9</v>
      </c>
      <c r="G81">
        <v>7.3</v>
      </c>
      <c r="H81">
        <v>5</v>
      </c>
    </row>
    <row r="82" spans="1:8">
      <c r="A82">
        <v>80</v>
      </c>
      <c r="B82">
        <v>377</v>
      </c>
      <c r="C82" t="s">
        <v>209</v>
      </c>
      <c r="D82" t="s">
        <v>215</v>
      </c>
      <c r="E82" t="s">
        <v>208</v>
      </c>
      <c r="F82">
        <v>10</v>
      </c>
      <c r="G82">
        <v>8</v>
      </c>
      <c r="H82">
        <v>7.3</v>
      </c>
    </row>
    <row r="83" spans="1:8">
      <c r="A83">
        <v>81</v>
      </c>
      <c r="B83">
        <v>377</v>
      </c>
      <c r="C83" t="s">
        <v>209</v>
      </c>
      <c r="D83" t="s">
        <v>215</v>
      </c>
      <c r="E83" t="s">
        <v>208</v>
      </c>
      <c r="F83">
        <v>9.1999999999999993</v>
      </c>
      <c r="G83">
        <v>7.3</v>
      </c>
      <c r="H83">
        <v>5.5</v>
      </c>
    </row>
    <row r="84" spans="1:8">
      <c r="A84">
        <v>82</v>
      </c>
      <c r="B84">
        <v>377</v>
      </c>
      <c r="C84" t="s">
        <v>209</v>
      </c>
      <c r="D84" t="s">
        <v>215</v>
      </c>
      <c r="E84" t="s">
        <v>208</v>
      </c>
      <c r="F84">
        <v>9</v>
      </c>
      <c r="G84">
        <v>7</v>
      </c>
      <c r="H84">
        <v>4.9000000000000004</v>
      </c>
    </row>
    <row r="85" spans="1:8">
      <c r="A85">
        <v>83</v>
      </c>
      <c r="B85">
        <v>377</v>
      </c>
      <c r="C85" t="s">
        <v>209</v>
      </c>
      <c r="D85" t="s">
        <v>215</v>
      </c>
      <c r="E85" t="s">
        <v>208</v>
      </c>
      <c r="F85">
        <v>9.1</v>
      </c>
      <c r="G85">
        <v>7.2</v>
      </c>
      <c r="H85">
        <v>5.2</v>
      </c>
    </row>
    <row r="86" spans="1:8">
      <c r="A86">
        <v>84</v>
      </c>
      <c r="B86">
        <v>377</v>
      </c>
      <c r="C86" t="s">
        <v>209</v>
      </c>
      <c r="D86" t="s">
        <v>215</v>
      </c>
      <c r="E86" t="s">
        <v>208</v>
      </c>
      <c r="F86">
        <v>9</v>
      </c>
      <c r="G86">
        <v>7.3</v>
      </c>
      <c r="H86">
        <v>4.5</v>
      </c>
    </row>
    <row r="87" spans="1:8">
      <c r="A87">
        <v>85</v>
      </c>
      <c r="B87">
        <v>377</v>
      </c>
      <c r="C87" t="s">
        <v>209</v>
      </c>
      <c r="D87" t="s">
        <v>215</v>
      </c>
      <c r="E87" t="s">
        <v>208</v>
      </c>
      <c r="F87">
        <v>10</v>
      </c>
      <c r="G87">
        <v>8.3000000000000007</v>
      </c>
      <c r="H87">
        <v>5.8</v>
      </c>
    </row>
    <row r="88" spans="1:8">
      <c r="A88">
        <v>86</v>
      </c>
      <c r="B88">
        <v>377</v>
      </c>
      <c r="C88" t="s">
        <v>209</v>
      </c>
      <c r="D88" t="s">
        <v>215</v>
      </c>
      <c r="E88" t="s">
        <v>208</v>
      </c>
      <c r="F88">
        <v>8.8000000000000007</v>
      </c>
      <c r="G88">
        <v>7.1</v>
      </c>
      <c r="H88">
        <v>5.3</v>
      </c>
    </row>
    <row r="89" spans="1:8">
      <c r="A89">
        <v>87</v>
      </c>
      <c r="B89">
        <v>377</v>
      </c>
      <c r="C89" t="s">
        <v>209</v>
      </c>
      <c r="D89" t="s">
        <v>215</v>
      </c>
      <c r="E89" t="s">
        <v>208</v>
      </c>
      <c r="F89">
        <v>8.6999999999999993</v>
      </c>
      <c r="G89">
        <v>7.1</v>
      </c>
      <c r="H89">
        <v>4.5999999999999996</v>
      </c>
    </row>
    <row r="90" spans="1:8">
      <c r="A90">
        <v>88</v>
      </c>
      <c r="B90">
        <v>377</v>
      </c>
      <c r="C90" t="s">
        <v>209</v>
      </c>
      <c r="D90" t="s">
        <v>215</v>
      </c>
      <c r="E90" t="s">
        <v>208</v>
      </c>
      <c r="F90">
        <v>9.5</v>
      </c>
      <c r="G90">
        <v>7.6</v>
      </c>
      <c r="H90">
        <v>5.6</v>
      </c>
    </row>
    <row r="91" spans="1:8">
      <c r="A91">
        <v>89</v>
      </c>
      <c r="B91">
        <v>377</v>
      </c>
      <c r="C91" t="s">
        <v>209</v>
      </c>
      <c r="D91" t="s">
        <v>215</v>
      </c>
      <c r="E91" t="s">
        <v>208</v>
      </c>
      <c r="F91">
        <v>8.5</v>
      </c>
      <c r="G91">
        <v>6.7</v>
      </c>
      <c r="H91">
        <v>4.7</v>
      </c>
    </row>
    <row r="92" spans="1:8">
      <c r="A92">
        <v>90</v>
      </c>
      <c r="B92">
        <v>377</v>
      </c>
      <c r="C92" t="s">
        <v>209</v>
      </c>
      <c r="D92" t="s">
        <v>215</v>
      </c>
      <c r="E92" t="s">
        <v>208</v>
      </c>
      <c r="F92">
        <v>9.1</v>
      </c>
      <c r="G92">
        <v>7.1</v>
      </c>
      <c r="H92">
        <v>6</v>
      </c>
    </row>
    <row r="93" spans="1:8">
      <c r="A93">
        <v>91</v>
      </c>
      <c r="B93">
        <v>377</v>
      </c>
      <c r="C93" t="s">
        <v>209</v>
      </c>
      <c r="D93" t="s">
        <v>215</v>
      </c>
      <c r="E93" t="s">
        <v>208</v>
      </c>
      <c r="F93">
        <v>9.3000000000000007</v>
      </c>
      <c r="G93">
        <v>7.6</v>
      </c>
      <c r="H93">
        <v>5.7</v>
      </c>
    </row>
    <row r="94" spans="1:8">
      <c r="A94">
        <v>92</v>
      </c>
      <c r="B94">
        <v>377</v>
      </c>
      <c r="C94" t="s">
        <v>209</v>
      </c>
      <c r="D94" t="s">
        <v>215</v>
      </c>
      <c r="E94" t="s">
        <v>208</v>
      </c>
      <c r="F94">
        <v>9</v>
      </c>
      <c r="G94">
        <v>7.1</v>
      </c>
      <c r="H94">
        <v>5.6</v>
      </c>
    </row>
    <row r="95" spans="1:8">
      <c r="A95">
        <v>93</v>
      </c>
      <c r="B95">
        <v>377</v>
      </c>
      <c r="C95" t="s">
        <v>209</v>
      </c>
      <c r="D95" t="s">
        <v>215</v>
      </c>
      <c r="E95" t="s">
        <v>208</v>
      </c>
      <c r="F95">
        <v>9.1</v>
      </c>
      <c r="G95">
        <v>7.3</v>
      </c>
      <c r="H95">
        <v>5.5</v>
      </c>
    </row>
    <row r="96" spans="1:8">
      <c r="A96">
        <v>94</v>
      </c>
      <c r="B96">
        <v>377</v>
      </c>
      <c r="C96" t="s">
        <v>209</v>
      </c>
      <c r="D96" t="s">
        <v>215</v>
      </c>
      <c r="E96" t="s">
        <v>208</v>
      </c>
      <c r="F96">
        <v>8.8000000000000007</v>
      </c>
      <c r="G96">
        <v>7.1</v>
      </c>
      <c r="H96">
        <v>4.7</v>
      </c>
    </row>
    <row r="97" spans="1:8">
      <c r="A97">
        <v>95</v>
      </c>
      <c r="B97">
        <v>377</v>
      </c>
      <c r="C97" t="s">
        <v>209</v>
      </c>
      <c r="D97" t="s">
        <v>215</v>
      </c>
      <c r="E97" t="s">
        <v>208</v>
      </c>
      <c r="F97">
        <v>9.4</v>
      </c>
      <c r="G97">
        <v>7.4</v>
      </c>
      <c r="H97">
        <v>5.3</v>
      </c>
    </row>
    <row r="98" spans="1:8">
      <c r="A98">
        <v>96</v>
      </c>
      <c r="B98">
        <v>377</v>
      </c>
      <c r="C98" t="s">
        <v>209</v>
      </c>
      <c r="D98" t="s">
        <v>215</v>
      </c>
      <c r="E98" t="s">
        <v>208</v>
      </c>
      <c r="F98">
        <v>9.1999999999999993</v>
      </c>
      <c r="G98">
        <v>7.3</v>
      </c>
      <c r="H98">
        <v>5.2</v>
      </c>
    </row>
    <row r="99" spans="1:8">
      <c r="A99">
        <v>97</v>
      </c>
      <c r="B99">
        <v>377</v>
      </c>
      <c r="C99" t="s">
        <v>209</v>
      </c>
      <c r="D99" t="s">
        <v>215</v>
      </c>
      <c r="E99" t="s">
        <v>208</v>
      </c>
      <c r="F99" t="s">
        <v>98</v>
      </c>
      <c r="G99">
        <v>7.2</v>
      </c>
      <c r="H99">
        <v>5.0999999999999996</v>
      </c>
    </row>
    <row r="100" spans="1:8">
      <c r="A100">
        <v>98</v>
      </c>
      <c r="B100">
        <v>378</v>
      </c>
      <c r="C100" t="s">
        <v>206</v>
      </c>
      <c r="D100" t="s">
        <v>215</v>
      </c>
      <c r="E100" t="s">
        <v>208</v>
      </c>
      <c r="F100">
        <v>8.3000000000000007</v>
      </c>
      <c r="G100">
        <v>6.5</v>
      </c>
      <c r="H100">
        <v>4.4000000000000004</v>
      </c>
    </row>
    <row r="101" spans="1:8">
      <c r="A101">
        <v>99</v>
      </c>
      <c r="B101">
        <v>378</v>
      </c>
      <c r="C101" t="s">
        <v>206</v>
      </c>
      <c r="D101" t="s">
        <v>215</v>
      </c>
      <c r="E101" t="s">
        <v>208</v>
      </c>
      <c r="F101">
        <v>10</v>
      </c>
      <c r="G101">
        <v>7.8</v>
      </c>
      <c r="H101">
        <v>7.5</v>
      </c>
    </row>
    <row r="102" spans="1:8">
      <c r="A102">
        <v>100</v>
      </c>
      <c r="B102">
        <v>378</v>
      </c>
      <c r="C102" t="s">
        <v>206</v>
      </c>
      <c r="D102" t="s">
        <v>215</v>
      </c>
      <c r="E102" t="s">
        <v>208</v>
      </c>
      <c r="F102">
        <v>9.5</v>
      </c>
      <c r="G102">
        <v>7.5</v>
      </c>
      <c r="H102">
        <v>6.4</v>
      </c>
    </row>
    <row r="103" spans="1:8">
      <c r="A103">
        <v>101</v>
      </c>
      <c r="B103">
        <v>378</v>
      </c>
      <c r="C103" t="s">
        <v>206</v>
      </c>
      <c r="D103" t="s">
        <v>215</v>
      </c>
      <c r="E103" t="s">
        <v>208</v>
      </c>
      <c r="F103">
        <v>9.5</v>
      </c>
      <c r="G103">
        <v>7.6</v>
      </c>
      <c r="H103">
        <v>5.3</v>
      </c>
    </row>
    <row r="104" spans="1:8">
      <c r="A104">
        <v>102</v>
      </c>
      <c r="B104">
        <v>378</v>
      </c>
      <c r="C104" t="s">
        <v>206</v>
      </c>
      <c r="D104" t="s">
        <v>215</v>
      </c>
      <c r="E104" t="s">
        <v>208</v>
      </c>
      <c r="F104">
        <v>9.4</v>
      </c>
      <c r="G104">
        <v>7.5</v>
      </c>
      <c r="H104">
        <v>5.7</v>
      </c>
    </row>
    <row r="105" spans="1:8">
      <c r="A105">
        <v>103</v>
      </c>
      <c r="B105">
        <v>378</v>
      </c>
      <c r="C105" t="s">
        <v>206</v>
      </c>
      <c r="D105" t="s">
        <v>215</v>
      </c>
      <c r="E105" t="s">
        <v>208</v>
      </c>
      <c r="F105">
        <v>8.5</v>
      </c>
      <c r="G105">
        <v>6.8</v>
      </c>
      <c r="H105">
        <v>4.0999999999999996</v>
      </c>
    </row>
    <row r="106" spans="1:8">
      <c r="A106">
        <v>104</v>
      </c>
      <c r="B106">
        <v>378</v>
      </c>
      <c r="C106" t="s">
        <v>206</v>
      </c>
      <c r="D106" t="s">
        <v>215</v>
      </c>
      <c r="E106" t="s">
        <v>208</v>
      </c>
      <c r="F106">
        <v>8.6999999999999993</v>
      </c>
      <c r="G106">
        <v>6.9</v>
      </c>
      <c r="H106">
        <v>4.9000000000000004</v>
      </c>
    </row>
    <row r="107" spans="1:8">
      <c r="A107">
        <v>105</v>
      </c>
      <c r="B107">
        <v>378</v>
      </c>
      <c r="C107" t="s">
        <v>206</v>
      </c>
      <c r="D107" t="s">
        <v>215</v>
      </c>
      <c r="E107" t="s">
        <v>208</v>
      </c>
      <c r="F107">
        <v>9.6</v>
      </c>
      <c r="G107">
        <v>7.5</v>
      </c>
      <c r="H107">
        <v>7.9</v>
      </c>
    </row>
    <row r="108" spans="1:8">
      <c r="A108">
        <v>106</v>
      </c>
      <c r="B108">
        <v>378</v>
      </c>
      <c r="C108" t="s">
        <v>206</v>
      </c>
      <c r="D108" t="s">
        <v>215</v>
      </c>
      <c r="E108" t="s">
        <v>208</v>
      </c>
      <c r="F108">
        <v>9.6</v>
      </c>
      <c r="G108">
        <v>7.6</v>
      </c>
      <c r="H108">
        <v>7.1</v>
      </c>
    </row>
    <row r="109" spans="1:8">
      <c r="A109">
        <v>107</v>
      </c>
      <c r="B109">
        <v>378</v>
      </c>
      <c r="C109" t="s">
        <v>206</v>
      </c>
      <c r="D109" t="s">
        <v>215</v>
      </c>
      <c r="E109" t="s">
        <v>208</v>
      </c>
      <c r="F109">
        <v>9.3000000000000007</v>
      </c>
      <c r="G109">
        <v>7.4</v>
      </c>
      <c r="H109">
        <v>5.5</v>
      </c>
    </row>
    <row r="110" spans="1:8">
      <c r="A110">
        <v>108</v>
      </c>
      <c r="B110">
        <v>378</v>
      </c>
      <c r="C110" t="s">
        <v>206</v>
      </c>
      <c r="D110" t="s">
        <v>215</v>
      </c>
      <c r="E110" t="s">
        <v>208</v>
      </c>
      <c r="F110">
        <v>9</v>
      </c>
      <c r="G110">
        <v>7.1</v>
      </c>
      <c r="H110">
        <v>5.0999999999999996</v>
      </c>
    </row>
    <row r="111" spans="1:8">
      <c r="A111">
        <v>109</v>
      </c>
      <c r="B111">
        <v>378</v>
      </c>
      <c r="C111" t="s">
        <v>206</v>
      </c>
      <c r="D111" t="s">
        <v>215</v>
      </c>
      <c r="E111" t="s">
        <v>208</v>
      </c>
      <c r="F111">
        <v>10</v>
      </c>
      <c r="G111">
        <v>7.8</v>
      </c>
      <c r="H111">
        <v>6.9</v>
      </c>
    </row>
    <row r="112" spans="1:8">
      <c r="A112">
        <v>110</v>
      </c>
      <c r="B112">
        <v>378</v>
      </c>
      <c r="C112" t="s">
        <v>206</v>
      </c>
      <c r="D112" t="s">
        <v>215</v>
      </c>
      <c r="E112" t="s">
        <v>208</v>
      </c>
      <c r="F112">
        <v>9.1</v>
      </c>
      <c r="G112">
        <v>7.4</v>
      </c>
      <c r="H112">
        <v>6.2</v>
      </c>
    </row>
    <row r="113" spans="1:8">
      <c r="A113">
        <v>111</v>
      </c>
      <c r="B113">
        <v>378</v>
      </c>
      <c r="C113" t="s">
        <v>206</v>
      </c>
      <c r="D113" t="s">
        <v>215</v>
      </c>
      <c r="E113" t="s">
        <v>208</v>
      </c>
      <c r="F113">
        <v>9.4</v>
      </c>
      <c r="G113">
        <v>7.5</v>
      </c>
      <c r="H113">
        <v>5.3</v>
      </c>
    </row>
    <row r="114" spans="1:8">
      <c r="A114">
        <v>112</v>
      </c>
      <c r="B114">
        <v>378</v>
      </c>
      <c r="C114" t="s">
        <v>206</v>
      </c>
      <c r="D114" t="s">
        <v>215</v>
      </c>
      <c r="E114" t="s">
        <v>208</v>
      </c>
      <c r="F114">
        <v>9.1</v>
      </c>
      <c r="G114">
        <v>7.3</v>
      </c>
      <c r="H114">
        <v>4.9000000000000004</v>
      </c>
    </row>
    <row r="115" spans="1:8">
      <c r="A115">
        <v>113</v>
      </c>
      <c r="B115">
        <v>378</v>
      </c>
      <c r="C115" t="s">
        <v>206</v>
      </c>
      <c r="D115" t="s">
        <v>215</v>
      </c>
      <c r="E115" t="s">
        <v>208</v>
      </c>
      <c r="F115">
        <v>9.5</v>
      </c>
      <c r="G115">
        <v>7.6</v>
      </c>
      <c r="H115">
        <v>5.9</v>
      </c>
    </row>
    <row r="116" spans="1:8">
      <c r="A116">
        <v>114</v>
      </c>
      <c r="B116">
        <v>378</v>
      </c>
      <c r="C116" t="s">
        <v>206</v>
      </c>
      <c r="D116" t="s">
        <v>215</v>
      </c>
      <c r="E116" t="s">
        <v>208</v>
      </c>
      <c r="F116">
        <v>9.6999999999999993</v>
      </c>
      <c r="G116">
        <v>7.7</v>
      </c>
      <c r="H116">
        <v>6</v>
      </c>
    </row>
    <row r="117" spans="1:8">
      <c r="A117">
        <v>115</v>
      </c>
      <c r="B117">
        <v>378</v>
      </c>
      <c r="C117" t="s">
        <v>206</v>
      </c>
      <c r="D117" t="s">
        <v>215</v>
      </c>
      <c r="E117" t="s">
        <v>208</v>
      </c>
      <c r="F117">
        <v>10.3</v>
      </c>
      <c r="G117">
        <v>8.1</v>
      </c>
      <c r="H117">
        <v>7.2</v>
      </c>
    </row>
    <row r="118" spans="1:8">
      <c r="A118">
        <v>116</v>
      </c>
      <c r="B118">
        <v>378</v>
      </c>
      <c r="C118" t="s">
        <v>206</v>
      </c>
      <c r="D118" t="s">
        <v>215</v>
      </c>
      <c r="E118" t="s">
        <v>208</v>
      </c>
      <c r="F118">
        <v>9</v>
      </c>
      <c r="G118">
        <v>7.2</v>
      </c>
      <c r="H118">
        <v>5.5</v>
      </c>
    </row>
    <row r="119" spans="1:8">
      <c r="A119">
        <v>117</v>
      </c>
      <c r="B119">
        <v>378</v>
      </c>
      <c r="C119" t="s">
        <v>206</v>
      </c>
      <c r="D119" t="s">
        <v>215</v>
      </c>
      <c r="E119" t="s">
        <v>208</v>
      </c>
      <c r="F119">
        <v>10.5</v>
      </c>
      <c r="G119">
        <v>8.3000000000000007</v>
      </c>
      <c r="H119">
        <v>8</v>
      </c>
    </row>
    <row r="120" spans="1:8">
      <c r="A120">
        <v>118</v>
      </c>
      <c r="B120">
        <v>378</v>
      </c>
      <c r="C120" t="s">
        <v>206</v>
      </c>
      <c r="D120" t="s">
        <v>215</v>
      </c>
      <c r="E120" t="s">
        <v>208</v>
      </c>
      <c r="F120">
        <v>9.6</v>
      </c>
      <c r="G120">
        <v>7.6</v>
      </c>
      <c r="H120">
        <v>5.4</v>
      </c>
    </row>
    <row r="121" spans="1:8">
      <c r="A121">
        <v>119</v>
      </c>
      <c r="B121">
        <v>378</v>
      </c>
      <c r="C121" t="s">
        <v>206</v>
      </c>
      <c r="D121" t="s">
        <v>215</v>
      </c>
      <c r="E121" t="s">
        <v>208</v>
      </c>
      <c r="F121">
        <v>9</v>
      </c>
      <c r="G121">
        <v>6.8</v>
      </c>
      <c r="H121">
        <v>4.8</v>
      </c>
    </row>
    <row r="122" spans="1:8">
      <c r="A122">
        <v>120</v>
      </c>
      <c r="B122">
        <v>378</v>
      </c>
      <c r="C122" t="s">
        <v>206</v>
      </c>
      <c r="D122" t="s">
        <v>215</v>
      </c>
      <c r="E122" t="s">
        <v>208</v>
      </c>
      <c r="F122">
        <v>10</v>
      </c>
      <c r="G122">
        <v>7.9</v>
      </c>
      <c r="H122">
        <v>6</v>
      </c>
    </row>
    <row r="123" spans="1:8">
      <c r="A123">
        <v>121</v>
      </c>
      <c r="B123">
        <v>378</v>
      </c>
      <c r="C123" t="s">
        <v>206</v>
      </c>
      <c r="D123" t="s">
        <v>215</v>
      </c>
      <c r="E123" t="s">
        <v>208</v>
      </c>
      <c r="F123">
        <v>8.9</v>
      </c>
      <c r="G123">
        <v>7</v>
      </c>
      <c r="H123">
        <v>4.5999999999999996</v>
      </c>
    </row>
    <row r="124" spans="1:8">
      <c r="A124">
        <v>122</v>
      </c>
      <c r="B124">
        <v>378</v>
      </c>
      <c r="C124" t="s">
        <v>206</v>
      </c>
      <c r="D124" t="s">
        <v>215</v>
      </c>
      <c r="E124" t="s">
        <v>208</v>
      </c>
      <c r="F124">
        <v>10.199999999999999</v>
      </c>
      <c r="G124">
        <v>8.1</v>
      </c>
      <c r="H124">
        <v>7.4</v>
      </c>
    </row>
    <row r="125" spans="1:8">
      <c r="A125">
        <v>123</v>
      </c>
      <c r="B125">
        <v>378</v>
      </c>
      <c r="C125" t="s">
        <v>206</v>
      </c>
      <c r="D125" t="s">
        <v>215</v>
      </c>
      <c r="E125" t="s">
        <v>208</v>
      </c>
      <c r="F125">
        <v>10.199999999999999</v>
      </c>
      <c r="G125">
        <v>8.1999999999999993</v>
      </c>
      <c r="H125">
        <v>7</v>
      </c>
    </row>
    <row r="126" spans="1:8">
      <c r="A126">
        <v>124</v>
      </c>
      <c r="B126">
        <v>378</v>
      </c>
      <c r="C126" t="s">
        <v>206</v>
      </c>
      <c r="D126" t="s">
        <v>215</v>
      </c>
      <c r="E126" t="s">
        <v>208</v>
      </c>
      <c r="F126">
        <v>9.3000000000000007</v>
      </c>
      <c r="G126">
        <v>7.2</v>
      </c>
      <c r="H126">
        <v>5.6</v>
      </c>
    </row>
    <row r="127" spans="1:8">
      <c r="A127">
        <v>125</v>
      </c>
      <c r="B127">
        <v>378</v>
      </c>
      <c r="C127" t="s">
        <v>206</v>
      </c>
      <c r="D127" t="s">
        <v>215</v>
      </c>
      <c r="E127" t="s">
        <v>208</v>
      </c>
      <c r="F127">
        <v>9</v>
      </c>
      <c r="G127">
        <v>7.2</v>
      </c>
      <c r="H127">
        <v>5.4</v>
      </c>
    </row>
    <row r="128" spans="1:8">
      <c r="A128">
        <v>126</v>
      </c>
      <c r="B128">
        <v>378</v>
      </c>
      <c r="C128" t="s">
        <v>206</v>
      </c>
      <c r="D128" t="s">
        <v>215</v>
      </c>
      <c r="E128" t="s">
        <v>208</v>
      </c>
      <c r="F128">
        <v>9.3000000000000007</v>
      </c>
      <c r="G128">
        <v>7.3</v>
      </c>
      <c r="H128">
        <v>5.3</v>
      </c>
    </row>
    <row r="129" spans="1:8">
      <c r="A129">
        <v>127</v>
      </c>
      <c r="B129">
        <v>378</v>
      </c>
      <c r="C129" t="s">
        <v>206</v>
      </c>
      <c r="D129" t="s">
        <v>215</v>
      </c>
      <c r="E129" t="s">
        <v>208</v>
      </c>
      <c r="F129">
        <v>9.5</v>
      </c>
      <c r="G129">
        <v>7.7</v>
      </c>
      <c r="H129">
        <v>6.1</v>
      </c>
    </row>
    <row r="130" spans="1:8">
      <c r="A130">
        <v>128</v>
      </c>
      <c r="B130">
        <v>378</v>
      </c>
      <c r="C130" t="s">
        <v>206</v>
      </c>
      <c r="D130" t="s">
        <v>215</v>
      </c>
      <c r="E130" t="s">
        <v>208</v>
      </c>
      <c r="F130">
        <v>9.4</v>
      </c>
      <c r="G130">
        <v>7.4</v>
      </c>
      <c r="H130">
        <v>6</v>
      </c>
    </row>
    <row r="131" spans="1:8">
      <c r="A131">
        <v>129</v>
      </c>
      <c r="B131">
        <v>378</v>
      </c>
      <c r="C131" t="s">
        <v>206</v>
      </c>
      <c r="D131" t="s">
        <v>215</v>
      </c>
      <c r="E131" t="s">
        <v>208</v>
      </c>
      <c r="F131">
        <v>9.1</v>
      </c>
      <c r="G131">
        <v>7.2</v>
      </c>
      <c r="H131">
        <v>5.3</v>
      </c>
    </row>
    <row r="132" spans="1:8">
      <c r="A132">
        <v>130</v>
      </c>
      <c r="B132">
        <v>378</v>
      </c>
      <c r="C132" t="s">
        <v>206</v>
      </c>
      <c r="D132" t="s">
        <v>215</v>
      </c>
      <c r="E132" t="s">
        <v>208</v>
      </c>
      <c r="F132">
        <v>8.4</v>
      </c>
      <c r="G132">
        <v>6.6</v>
      </c>
      <c r="H132">
        <v>3.5</v>
      </c>
    </row>
    <row r="133" spans="1:8">
      <c r="A133">
        <v>131</v>
      </c>
      <c r="B133">
        <v>378</v>
      </c>
      <c r="C133" t="s">
        <v>206</v>
      </c>
      <c r="D133" t="s">
        <v>215</v>
      </c>
      <c r="E133" t="s">
        <v>208</v>
      </c>
      <c r="F133">
        <v>9.1</v>
      </c>
      <c r="G133">
        <v>7.2</v>
      </c>
      <c r="H133">
        <v>5.4</v>
      </c>
    </row>
    <row r="134" spans="1:8">
      <c r="A134">
        <v>132</v>
      </c>
      <c r="B134">
        <v>378</v>
      </c>
      <c r="C134" t="s">
        <v>206</v>
      </c>
      <c r="D134" t="s">
        <v>215</v>
      </c>
      <c r="E134" t="s">
        <v>208</v>
      </c>
      <c r="F134">
        <v>8</v>
      </c>
      <c r="G134">
        <v>6.4</v>
      </c>
      <c r="H134">
        <v>3.5</v>
      </c>
    </row>
    <row r="135" spans="1:8">
      <c r="A135">
        <v>133</v>
      </c>
      <c r="B135">
        <v>378</v>
      </c>
      <c r="C135" t="s">
        <v>206</v>
      </c>
      <c r="D135" t="s">
        <v>215</v>
      </c>
      <c r="E135" t="s">
        <v>208</v>
      </c>
      <c r="F135">
        <v>8.5</v>
      </c>
      <c r="G135">
        <v>6.6</v>
      </c>
      <c r="H135">
        <v>4.7</v>
      </c>
    </row>
    <row r="136" spans="1:8">
      <c r="A136">
        <v>134</v>
      </c>
      <c r="B136">
        <v>378</v>
      </c>
      <c r="C136" t="s">
        <v>206</v>
      </c>
      <c r="D136" t="s">
        <v>215</v>
      </c>
      <c r="E136" t="s">
        <v>208</v>
      </c>
      <c r="F136">
        <v>8.9</v>
      </c>
      <c r="G136">
        <v>7.1</v>
      </c>
      <c r="H136">
        <v>5</v>
      </c>
    </row>
    <row r="137" spans="1:8">
      <c r="A137">
        <v>135</v>
      </c>
      <c r="B137">
        <v>378</v>
      </c>
      <c r="C137" t="s">
        <v>206</v>
      </c>
      <c r="D137" t="s">
        <v>215</v>
      </c>
      <c r="E137" t="s">
        <v>208</v>
      </c>
      <c r="F137">
        <v>9.5</v>
      </c>
      <c r="G137">
        <v>7.5</v>
      </c>
      <c r="H137">
        <v>6</v>
      </c>
    </row>
    <row r="138" spans="1:8">
      <c r="A138">
        <v>136</v>
      </c>
      <c r="B138">
        <v>378</v>
      </c>
      <c r="C138" t="s">
        <v>206</v>
      </c>
      <c r="D138" t="s">
        <v>215</v>
      </c>
      <c r="E138" t="s">
        <v>208</v>
      </c>
      <c r="F138">
        <v>9.3000000000000007</v>
      </c>
      <c r="G138">
        <v>7.4</v>
      </c>
      <c r="H138">
        <v>5.7</v>
      </c>
    </row>
    <row r="139" spans="1:8">
      <c r="A139">
        <v>137</v>
      </c>
      <c r="B139">
        <v>378</v>
      </c>
      <c r="C139" t="s">
        <v>206</v>
      </c>
      <c r="D139" t="s">
        <v>215</v>
      </c>
      <c r="E139" t="s">
        <v>208</v>
      </c>
      <c r="F139">
        <v>9.1</v>
      </c>
      <c r="G139">
        <v>7.1</v>
      </c>
      <c r="H139">
        <v>4.9000000000000004</v>
      </c>
    </row>
    <row r="140" spans="1:8">
      <c r="A140">
        <v>138</v>
      </c>
      <c r="B140">
        <v>378</v>
      </c>
      <c r="C140" t="s">
        <v>206</v>
      </c>
      <c r="D140" t="s">
        <v>215</v>
      </c>
      <c r="E140" t="s">
        <v>208</v>
      </c>
      <c r="F140">
        <v>9</v>
      </c>
      <c r="G140">
        <v>7.3</v>
      </c>
      <c r="H140">
        <v>5.3</v>
      </c>
    </row>
    <row r="141" spans="1:8">
      <c r="A141">
        <v>139</v>
      </c>
      <c r="B141">
        <v>378</v>
      </c>
      <c r="C141" t="s">
        <v>206</v>
      </c>
      <c r="D141" t="s">
        <v>215</v>
      </c>
      <c r="E141" t="s">
        <v>208</v>
      </c>
      <c r="F141">
        <v>9</v>
      </c>
      <c r="G141">
        <v>7.3</v>
      </c>
      <c r="H141">
        <v>6</v>
      </c>
    </row>
    <row r="142" spans="1:8">
      <c r="A142">
        <v>140</v>
      </c>
      <c r="B142">
        <v>378</v>
      </c>
      <c r="C142" t="s">
        <v>206</v>
      </c>
      <c r="D142" t="s">
        <v>215</v>
      </c>
      <c r="E142" t="s">
        <v>208</v>
      </c>
      <c r="F142">
        <v>8.9</v>
      </c>
      <c r="G142">
        <v>7</v>
      </c>
      <c r="H142">
        <v>4.9000000000000004</v>
      </c>
    </row>
    <row r="143" spans="1:8">
      <c r="A143">
        <v>141</v>
      </c>
      <c r="B143">
        <v>378</v>
      </c>
      <c r="C143" t="s">
        <v>206</v>
      </c>
      <c r="D143" t="s">
        <v>215</v>
      </c>
      <c r="E143" t="s">
        <v>208</v>
      </c>
      <c r="F143">
        <v>8</v>
      </c>
      <c r="G143">
        <v>6.3</v>
      </c>
      <c r="H143">
        <v>2.8</v>
      </c>
    </row>
    <row r="144" spans="1:8">
      <c r="A144">
        <v>142</v>
      </c>
      <c r="B144">
        <v>378</v>
      </c>
      <c r="C144" t="s">
        <v>206</v>
      </c>
      <c r="D144" t="s">
        <v>215</v>
      </c>
      <c r="E144" t="s">
        <v>208</v>
      </c>
      <c r="F144">
        <v>9.3000000000000007</v>
      </c>
      <c r="G144">
        <v>7.4</v>
      </c>
      <c r="H144">
        <v>5.2</v>
      </c>
    </row>
    <row r="145" spans="1:8">
      <c r="A145">
        <v>143</v>
      </c>
      <c r="B145">
        <v>378</v>
      </c>
      <c r="C145" t="s">
        <v>206</v>
      </c>
      <c r="D145" t="s">
        <v>215</v>
      </c>
      <c r="E145" t="s">
        <v>208</v>
      </c>
      <c r="F145">
        <v>8.9</v>
      </c>
      <c r="G145">
        <v>7.1</v>
      </c>
      <c r="H145">
        <v>4.9000000000000004</v>
      </c>
    </row>
    <row r="146" spans="1:8">
      <c r="A146">
        <v>144</v>
      </c>
      <c r="B146">
        <v>378</v>
      </c>
      <c r="C146" t="s">
        <v>206</v>
      </c>
      <c r="D146" t="s">
        <v>215</v>
      </c>
      <c r="E146" t="s">
        <v>208</v>
      </c>
      <c r="F146">
        <v>8.8000000000000007</v>
      </c>
      <c r="G146">
        <v>7</v>
      </c>
      <c r="H146">
        <v>5.3</v>
      </c>
    </row>
    <row r="147" spans="1:8">
      <c r="A147">
        <v>145</v>
      </c>
      <c r="B147">
        <v>378</v>
      </c>
      <c r="C147" t="s">
        <v>206</v>
      </c>
      <c r="D147" t="s">
        <v>215</v>
      </c>
      <c r="E147" t="s">
        <v>208</v>
      </c>
      <c r="F147">
        <v>10.199999999999999</v>
      </c>
      <c r="G147">
        <v>8.1</v>
      </c>
      <c r="H147">
        <v>7.2</v>
      </c>
    </row>
    <row r="148" spans="1:8">
      <c r="A148">
        <v>146</v>
      </c>
      <c r="B148">
        <v>378</v>
      </c>
      <c r="C148" t="s">
        <v>206</v>
      </c>
      <c r="D148" t="s">
        <v>215</v>
      </c>
      <c r="E148" t="s">
        <v>208</v>
      </c>
      <c r="F148">
        <v>8.6</v>
      </c>
      <c r="G148">
        <v>6.6</v>
      </c>
      <c r="H148">
        <v>4</v>
      </c>
    </row>
    <row r="149" spans="1:8">
      <c r="A149">
        <v>147</v>
      </c>
      <c r="B149">
        <v>378</v>
      </c>
      <c r="C149" t="s">
        <v>206</v>
      </c>
      <c r="D149" t="s">
        <v>215</v>
      </c>
      <c r="E149" t="s">
        <v>208</v>
      </c>
      <c r="F149">
        <v>8.6999999999999993</v>
      </c>
      <c r="G149">
        <v>7</v>
      </c>
      <c r="H149">
        <v>4.5999999999999996</v>
      </c>
    </row>
    <row r="150" spans="1:8">
      <c r="A150">
        <v>148</v>
      </c>
      <c r="B150">
        <v>378</v>
      </c>
      <c r="C150" t="s">
        <v>206</v>
      </c>
      <c r="D150" t="s">
        <v>215</v>
      </c>
      <c r="E150" t="s">
        <v>208</v>
      </c>
      <c r="F150">
        <v>9.5</v>
      </c>
      <c r="G150">
        <v>7.4</v>
      </c>
      <c r="H150">
        <v>6.2</v>
      </c>
    </row>
    <row r="151" spans="1:8">
      <c r="A151">
        <v>149</v>
      </c>
      <c r="B151">
        <v>378</v>
      </c>
      <c r="C151" t="s">
        <v>206</v>
      </c>
      <c r="D151" t="s">
        <v>215</v>
      </c>
      <c r="E151" t="s">
        <v>208</v>
      </c>
      <c r="F151">
        <v>8.8000000000000007</v>
      </c>
      <c r="G151">
        <v>6.9</v>
      </c>
      <c r="H151">
        <v>5.3</v>
      </c>
    </row>
    <row r="152" spans="1:8">
      <c r="A152">
        <v>150</v>
      </c>
      <c r="B152">
        <v>378</v>
      </c>
      <c r="C152" t="s">
        <v>206</v>
      </c>
      <c r="D152" t="s">
        <v>215</v>
      </c>
      <c r="E152" t="s">
        <v>208</v>
      </c>
      <c r="F152">
        <v>8.9</v>
      </c>
      <c r="G152">
        <v>7.2</v>
      </c>
      <c r="H152">
        <v>4.8</v>
      </c>
    </row>
    <row r="153" spans="1:8">
      <c r="A153">
        <v>151</v>
      </c>
      <c r="B153">
        <v>378</v>
      </c>
      <c r="C153" t="s">
        <v>206</v>
      </c>
      <c r="D153" t="s">
        <v>215</v>
      </c>
      <c r="E153" t="s">
        <v>208</v>
      </c>
      <c r="F153">
        <v>9.4</v>
      </c>
      <c r="G153">
        <v>7.5</v>
      </c>
      <c r="H153">
        <v>6.4</v>
      </c>
    </row>
    <row r="154" spans="1:8">
      <c r="A154">
        <v>152</v>
      </c>
      <c r="B154">
        <v>378</v>
      </c>
      <c r="C154" t="s">
        <v>206</v>
      </c>
      <c r="D154" t="s">
        <v>215</v>
      </c>
      <c r="E154" t="s">
        <v>208</v>
      </c>
      <c r="F154">
        <v>8.8000000000000007</v>
      </c>
      <c r="G154">
        <v>7.1</v>
      </c>
      <c r="H154">
        <v>5.0999999999999996</v>
      </c>
    </row>
    <row r="155" spans="1:8">
      <c r="A155">
        <v>153</v>
      </c>
      <c r="B155">
        <v>378</v>
      </c>
      <c r="C155" t="s">
        <v>206</v>
      </c>
      <c r="D155" t="s">
        <v>215</v>
      </c>
      <c r="E155" t="s">
        <v>208</v>
      </c>
      <c r="F155">
        <v>10.4</v>
      </c>
      <c r="G155">
        <v>8.1999999999999993</v>
      </c>
      <c r="H155">
        <v>7.2</v>
      </c>
    </row>
    <row r="156" spans="1:8">
      <c r="A156">
        <v>154</v>
      </c>
      <c r="B156">
        <v>378</v>
      </c>
      <c r="C156" t="s">
        <v>206</v>
      </c>
      <c r="D156" t="s">
        <v>215</v>
      </c>
      <c r="E156" t="s">
        <v>208</v>
      </c>
      <c r="F156">
        <v>8.4</v>
      </c>
      <c r="G156">
        <v>6.5</v>
      </c>
      <c r="H156">
        <v>4.5999999999999996</v>
      </c>
    </row>
    <row r="157" spans="1:8">
      <c r="A157">
        <v>155</v>
      </c>
      <c r="B157">
        <v>378</v>
      </c>
      <c r="C157" t="s">
        <v>206</v>
      </c>
      <c r="D157" t="s">
        <v>215</v>
      </c>
      <c r="E157" t="s">
        <v>208</v>
      </c>
      <c r="F157">
        <v>9.6999999999999993</v>
      </c>
      <c r="G157">
        <v>7.8</v>
      </c>
      <c r="H157">
        <v>6.4</v>
      </c>
    </row>
    <row r="158" spans="1:8">
      <c r="A158">
        <v>156</v>
      </c>
      <c r="B158">
        <v>378</v>
      </c>
      <c r="C158" t="s">
        <v>206</v>
      </c>
      <c r="D158" t="s">
        <v>215</v>
      </c>
      <c r="E158" t="s">
        <v>208</v>
      </c>
      <c r="F158">
        <v>8.6999999999999993</v>
      </c>
      <c r="G158">
        <v>7</v>
      </c>
      <c r="H158">
        <v>4.8</v>
      </c>
    </row>
    <row r="159" spans="1:8">
      <c r="A159">
        <v>157</v>
      </c>
      <c r="B159">
        <v>378</v>
      </c>
      <c r="C159" t="s">
        <v>206</v>
      </c>
      <c r="D159" t="s">
        <v>215</v>
      </c>
      <c r="E159" t="s">
        <v>208</v>
      </c>
      <c r="F159">
        <v>9.3000000000000007</v>
      </c>
      <c r="G159">
        <v>7.3</v>
      </c>
      <c r="H159">
        <v>4.5</v>
      </c>
    </row>
    <row r="160" spans="1:8">
      <c r="A160">
        <v>158</v>
      </c>
      <c r="B160">
        <v>378</v>
      </c>
      <c r="C160" t="s">
        <v>206</v>
      </c>
      <c r="D160" t="s">
        <v>215</v>
      </c>
      <c r="E160" t="s">
        <v>208</v>
      </c>
      <c r="F160">
        <v>8.8000000000000007</v>
      </c>
      <c r="G160">
        <v>7.1</v>
      </c>
      <c r="H160">
        <v>4.8</v>
      </c>
    </row>
    <row r="161" spans="1:8">
      <c r="A161">
        <v>159</v>
      </c>
      <c r="B161">
        <v>378</v>
      </c>
      <c r="C161" t="s">
        <v>206</v>
      </c>
      <c r="D161" t="s">
        <v>215</v>
      </c>
      <c r="E161" t="s">
        <v>208</v>
      </c>
      <c r="F161">
        <v>8.8000000000000007</v>
      </c>
      <c r="G161">
        <v>7</v>
      </c>
      <c r="H161">
        <v>5.3</v>
      </c>
    </row>
    <row r="162" spans="1:8">
      <c r="A162">
        <v>160</v>
      </c>
      <c r="B162">
        <v>378</v>
      </c>
      <c r="C162" t="s">
        <v>206</v>
      </c>
      <c r="D162" t="s">
        <v>215</v>
      </c>
      <c r="E162" t="s">
        <v>208</v>
      </c>
      <c r="F162">
        <v>8.6999999999999993</v>
      </c>
      <c r="G162">
        <v>7</v>
      </c>
      <c r="H162">
        <v>4.5999999999999996</v>
      </c>
    </row>
    <row r="163" spans="1:8">
      <c r="A163">
        <v>161</v>
      </c>
      <c r="B163">
        <v>378</v>
      </c>
      <c r="C163" t="s">
        <v>206</v>
      </c>
      <c r="D163" t="s">
        <v>215</v>
      </c>
      <c r="E163" t="s">
        <v>208</v>
      </c>
      <c r="F163">
        <v>10.7</v>
      </c>
      <c r="G163">
        <v>8.5</v>
      </c>
      <c r="H163">
        <v>8.1999999999999993</v>
      </c>
    </row>
    <row r="164" spans="1:8">
      <c r="A164">
        <v>162</v>
      </c>
      <c r="B164">
        <v>378</v>
      </c>
      <c r="C164" t="s">
        <v>206</v>
      </c>
      <c r="D164" t="s">
        <v>215</v>
      </c>
      <c r="E164" t="s">
        <v>208</v>
      </c>
      <c r="F164">
        <v>9</v>
      </c>
      <c r="G164">
        <v>7.2</v>
      </c>
      <c r="H164">
        <v>5.2</v>
      </c>
    </row>
    <row r="165" spans="1:8">
      <c r="A165">
        <v>163</v>
      </c>
      <c r="B165">
        <v>378</v>
      </c>
      <c r="C165" t="s">
        <v>206</v>
      </c>
      <c r="D165" t="s">
        <v>215</v>
      </c>
      <c r="E165" t="s">
        <v>208</v>
      </c>
      <c r="F165">
        <v>9.1</v>
      </c>
      <c r="G165">
        <v>7.1</v>
      </c>
      <c r="H165">
        <v>5.6</v>
      </c>
    </row>
    <row r="166" spans="1:8">
      <c r="A166">
        <v>164</v>
      </c>
      <c r="B166">
        <v>378</v>
      </c>
      <c r="C166" t="s">
        <v>206</v>
      </c>
      <c r="D166" t="s">
        <v>215</v>
      </c>
      <c r="E166" t="s">
        <v>208</v>
      </c>
      <c r="F166">
        <v>8.9</v>
      </c>
      <c r="G166">
        <v>7</v>
      </c>
      <c r="H166">
        <v>4.7</v>
      </c>
    </row>
    <row r="167" spans="1:8">
      <c r="A167">
        <v>165</v>
      </c>
      <c r="B167">
        <v>378</v>
      </c>
      <c r="C167" t="s">
        <v>206</v>
      </c>
      <c r="D167" t="s">
        <v>215</v>
      </c>
      <c r="E167" t="s">
        <v>208</v>
      </c>
      <c r="F167">
        <v>9.1</v>
      </c>
      <c r="G167">
        <v>7.3</v>
      </c>
      <c r="H167">
        <v>4.7</v>
      </c>
    </row>
    <row r="168" spans="1:8">
      <c r="A168">
        <v>166</v>
      </c>
      <c r="B168">
        <v>378</v>
      </c>
      <c r="C168" t="s">
        <v>206</v>
      </c>
      <c r="D168" t="s">
        <v>215</v>
      </c>
      <c r="E168" t="s">
        <v>208</v>
      </c>
      <c r="F168">
        <v>9</v>
      </c>
      <c r="G168">
        <v>7.3</v>
      </c>
      <c r="H168">
        <v>5.7</v>
      </c>
    </row>
    <row r="169" spans="1:8">
      <c r="A169">
        <v>167</v>
      </c>
      <c r="B169">
        <v>378</v>
      </c>
      <c r="C169" t="s">
        <v>206</v>
      </c>
      <c r="D169" t="s">
        <v>215</v>
      </c>
      <c r="E169" t="s">
        <v>208</v>
      </c>
      <c r="F169">
        <v>10.6</v>
      </c>
      <c r="G169">
        <v>8.4</v>
      </c>
      <c r="H169">
        <v>7.5</v>
      </c>
    </row>
    <row r="170" spans="1:8">
      <c r="A170">
        <v>168</v>
      </c>
      <c r="B170">
        <v>378</v>
      </c>
      <c r="C170" t="s">
        <v>206</v>
      </c>
      <c r="D170" t="s">
        <v>215</v>
      </c>
      <c r="E170" t="s">
        <v>208</v>
      </c>
      <c r="F170">
        <v>9.3000000000000007</v>
      </c>
      <c r="G170">
        <v>7.3</v>
      </c>
      <c r="H170">
        <v>6.4</v>
      </c>
    </row>
    <row r="171" spans="1:8">
      <c r="A171">
        <v>169</v>
      </c>
      <c r="B171">
        <v>378</v>
      </c>
      <c r="C171" t="s">
        <v>206</v>
      </c>
      <c r="D171" t="s">
        <v>215</v>
      </c>
      <c r="E171" t="s">
        <v>208</v>
      </c>
      <c r="F171">
        <v>9.9</v>
      </c>
      <c r="G171">
        <v>8</v>
      </c>
      <c r="H171">
        <v>7.1</v>
      </c>
    </row>
    <row r="172" spans="1:8">
      <c r="A172">
        <v>170</v>
      </c>
      <c r="B172">
        <v>378</v>
      </c>
      <c r="C172" t="s">
        <v>206</v>
      </c>
      <c r="D172" t="s">
        <v>215</v>
      </c>
      <c r="E172" t="s">
        <v>208</v>
      </c>
      <c r="F172">
        <v>10.8</v>
      </c>
      <c r="G172">
        <v>8.6999999999999993</v>
      </c>
      <c r="H172">
        <v>6.5</v>
      </c>
    </row>
    <row r="173" spans="1:8">
      <c r="A173">
        <v>171</v>
      </c>
      <c r="B173">
        <v>378</v>
      </c>
      <c r="C173" t="s">
        <v>206</v>
      </c>
      <c r="D173" t="s">
        <v>215</v>
      </c>
      <c r="E173" t="s">
        <v>208</v>
      </c>
      <c r="F173">
        <v>10.6</v>
      </c>
      <c r="G173">
        <v>8.6999999999999993</v>
      </c>
      <c r="H173">
        <v>14.8</v>
      </c>
    </row>
    <row r="174" spans="1:8">
      <c r="A174">
        <v>172</v>
      </c>
      <c r="B174">
        <v>378</v>
      </c>
      <c r="C174" t="s">
        <v>206</v>
      </c>
      <c r="D174" t="s">
        <v>215</v>
      </c>
      <c r="E174" t="s">
        <v>208</v>
      </c>
      <c r="F174" t="s">
        <v>98</v>
      </c>
      <c r="G174" t="s">
        <v>98</v>
      </c>
      <c r="H174" t="s">
        <v>98</v>
      </c>
    </row>
    <row r="175" spans="1:8">
      <c r="A175">
        <v>173</v>
      </c>
      <c r="B175">
        <v>378</v>
      </c>
      <c r="C175" t="s">
        <v>206</v>
      </c>
      <c r="D175" t="s">
        <v>215</v>
      </c>
      <c r="E175" t="s">
        <v>208</v>
      </c>
      <c r="F175" t="s">
        <v>98</v>
      </c>
      <c r="G175" t="s">
        <v>98</v>
      </c>
      <c r="H175" t="s">
        <v>98</v>
      </c>
    </row>
    <row r="176" spans="1:8">
      <c r="A176">
        <v>174</v>
      </c>
      <c r="B176">
        <v>378</v>
      </c>
      <c r="C176" t="s">
        <v>206</v>
      </c>
      <c r="D176" t="s">
        <v>215</v>
      </c>
      <c r="E176" t="s">
        <v>208</v>
      </c>
      <c r="F176" t="s">
        <v>98</v>
      </c>
      <c r="G176" t="s">
        <v>98</v>
      </c>
      <c r="H176" t="s">
        <v>98</v>
      </c>
    </row>
    <row r="177" spans="1:8">
      <c r="A177">
        <v>175</v>
      </c>
      <c r="B177">
        <v>378</v>
      </c>
      <c r="C177" t="s">
        <v>206</v>
      </c>
      <c r="D177" t="s">
        <v>215</v>
      </c>
      <c r="E177" t="s">
        <v>208</v>
      </c>
      <c r="F177" t="s">
        <v>98</v>
      </c>
      <c r="G177" t="s">
        <v>98</v>
      </c>
      <c r="H177" t="s">
        <v>98</v>
      </c>
    </row>
    <row r="178" spans="1:8">
      <c r="A178">
        <v>176</v>
      </c>
      <c r="B178">
        <v>378</v>
      </c>
      <c r="C178" t="s">
        <v>209</v>
      </c>
      <c r="D178" t="s">
        <v>215</v>
      </c>
      <c r="E178" t="s">
        <v>208</v>
      </c>
      <c r="F178">
        <v>9</v>
      </c>
      <c r="G178">
        <v>7.3</v>
      </c>
      <c r="H178">
        <v>4.9000000000000004</v>
      </c>
    </row>
    <row r="179" spans="1:8">
      <c r="A179">
        <v>177</v>
      </c>
      <c r="B179">
        <v>378</v>
      </c>
      <c r="C179" t="s">
        <v>209</v>
      </c>
      <c r="D179" t="s">
        <v>215</v>
      </c>
      <c r="E179" t="s">
        <v>208</v>
      </c>
      <c r="F179">
        <v>10.199999999999999</v>
      </c>
      <c r="G179">
        <v>8.1</v>
      </c>
      <c r="H179">
        <v>6.6</v>
      </c>
    </row>
    <row r="180" spans="1:8">
      <c r="A180">
        <v>178</v>
      </c>
      <c r="B180">
        <v>378</v>
      </c>
      <c r="C180" t="s">
        <v>209</v>
      </c>
      <c r="D180" t="s">
        <v>215</v>
      </c>
      <c r="E180" t="s">
        <v>208</v>
      </c>
      <c r="F180">
        <v>9.5</v>
      </c>
      <c r="G180">
        <v>7.6</v>
      </c>
      <c r="H180">
        <v>4.5</v>
      </c>
    </row>
    <row r="181" spans="1:8">
      <c r="A181">
        <v>179</v>
      </c>
      <c r="B181">
        <v>378</v>
      </c>
      <c r="C181" t="s">
        <v>209</v>
      </c>
      <c r="D181" t="s">
        <v>215</v>
      </c>
      <c r="E181" t="s">
        <v>208</v>
      </c>
      <c r="F181">
        <v>10.7</v>
      </c>
      <c r="G181">
        <v>8.6999999999999993</v>
      </c>
      <c r="H181">
        <v>7.9</v>
      </c>
    </row>
    <row r="182" spans="1:8">
      <c r="A182">
        <v>180</v>
      </c>
      <c r="B182">
        <v>378</v>
      </c>
      <c r="C182" t="s">
        <v>209</v>
      </c>
      <c r="D182" t="s">
        <v>215</v>
      </c>
      <c r="E182" t="s">
        <v>208</v>
      </c>
      <c r="F182">
        <v>9.3000000000000007</v>
      </c>
      <c r="G182">
        <v>7.7</v>
      </c>
      <c r="H182">
        <v>5.9</v>
      </c>
    </row>
    <row r="183" spans="1:8">
      <c r="A183">
        <v>181</v>
      </c>
      <c r="B183">
        <v>378</v>
      </c>
      <c r="C183" t="s">
        <v>209</v>
      </c>
      <c r="D183" t="s">
        <v>215</v>
      </c>
      <c r="E183" t="s">
        <v>208</v>
      </c>
      <c r="F183">
        <v>9.6</v>
      </c>
      <c r="G183">
        <v>7.8</v>
      </c>
      <c r="H183">
        <v>6.8</v>
      </c>
    </row>
    <row r="184" spans="1:8">
      <c r="A184">
        <v>182</v>
      </c>
      <c r="B184">
        <v>378</v>
      </c>
      <c r="C184" t="s">
        <v>209</v>
      </c>
      <c r="D184" t="s">
        <v>215</v>
      </c>
      <c r="E184" t="s">
        <v>208</v>
      </c>
      <c r="F184">
        <v>8.9</v>
      </c>
      <c r="G184">
        <v>7.2</v>
      </c>
      <c r="H184">
        <v>5.4</v>
      </c>
    </row>
    <row r="185" spans="1:8">
      <c r="A185">
        <v>183</v>
      </c>
      <c r="B185">
        <v>378</v>
      </c>
      <c r="C185" t="s">
        <v>209</v>
      </c>
      <c r="D185" t="s">
        <v>215</v>
      </c>
      <c r="E185" t="s">
        <v>208</v>
      </c>
      <c r="F185">
        <v>9.3000000000000007</v>
      </c>
      <c r="G185">
        <v>7.8</v>
      </c>
      <c r="H185">
        <v>6</v>
      </c>
    </row>
    <row r="186" spans="1:8">
      <c r="A186">
        <v>184</v>
      </c>
      <c r="B186">
        <v>378</v>
      </c>
      <c r="C186" t="s">
        <v>209</v>
      </c>
      <c r="D186" t="s">
        <v>215</v>
      </c>
      <c r="E186" t="s">
        <v>208</v>
      </c>
      <c r="F186">
        <v>9.1</v>
      </c>
      <c r="G186">
        <v>7.2</v>
      </c>
      <c r="H186">
        <v>5.0999999999999996</v>
      </c>
    </row>
    <row r="187" spans="1:8">
      <c r="A187">
        <v>185</v>
      </c>
      <c r="B187">
        <v>378</v>
      </c>
      <c r="C187" t="s">
        <v>209</v>
      </c>
      <c r="D187" t="s">
        <v>215</v>
      </c>
      <c r="E187" t="s">
        <v>208</v>
      </c>
      <c r="F187">
        <v>9.3000000000000007</v>
      </c>
      <c r="G187">
        <v>7.5</v>
      </c>
      <c r="H187">
        <v>5.6</v>
      </c>
    </row>
    <row r="188" spans="1:8">
      <c r="A188">
        <v>186</v>
      </c>
      <c r="B188">
        <v>378</v>
      </c>
      <c r="C188" t="s">
        <v>209</v>
      </c>
      <c r="D188" t="s">
        <v>215</v>
      </c>
      <c r="E188" t="s">
        <v>208</v>
      </c>
      <c r="F188">
        <v>9.3000000000000007</v>
      </c>
      <c r="G188">
        <v>7.5</v>
      </c>
      <c r="H188">
        <v>6</v>
      </c>
    </row>
    <row r="189" spans="1:8">
      <c r="A189">
        <v>187</v>
      </c>
      <c r="B189">
        <v>378</v>
      </c>
      <c r="C189" t="s">
        <v>209</v>
      </c>
      <c r="D189" t="s">
        <v>215</v>
      </c>
      <c r="E189" t="s">
        <v>208</v>
      </c>
      <c r="F189">
        <v>9</v>
      </c>
      <c r="G189">
        <v>7.2</v>
      </c>
      <c r="H189">
        <v>5.2</v>
      </c>
    </row>
    <row r="190" spans="1:8">
      <c r="A190">
        <v>188</v>
      </c>
      <c r="B190">
        <v>378</v>
      </c>
      <c r="C190" t="s">
        <v>209</v>
      </c>
      <c r="D190" t="s">
        <v>215</v>
      </c>
      <c r="E190" t="s">
        <v>208</v>
      </c>
      <c r="F190">
        <v>9</v>
      </c>
      <c r="G190">
        <v>7.2</v>
      </c>
      <c r="H190">
        <v>5</v>
      </c>
    </row>
    <row r="191" spans="1:8">
      <c r="A191">
        <v>189</v>
      </c>
      <c r="B191">
        <v>378</v>
      </c>
      <c r="C191" t="s">
        <v>209</v>
      </c>
      <c r="D191" t="s">
        <v>215</v>
      </c>
      <c r="E191" t="s">
        <v>208</v>
      </c>
      <c r="F191">
        <v>9.1</v>
      </c>
      <c r="G191">
        <v>7.3</v>
      </c>
      <c r="H191">
        <v>5.0999999999999996</v>
      </c>
    </row>
    <row r="192" spans="1:8">
      <c r="A192">
        <v>190</v>
      </c>
      <c r="B192">
        <v>378</v>
      </c>
      <c r="C192" t="s">
        <v>209</v>
      </c>
      <c r="D192" t="s">
        <v>215</v>
      </c>
      <c r="E192" t="s">
        <v>208</v>
      </c>
      <c r="F192">
        <v>8.9</v>
      </c>
      <c r="G192">
        <v>7</v>
      </c>
      <c r="H192">
        <v>4.9000000000000004</v>
      </c>
    </row>
    <row r="193" spans="1:8">
      <c r="A193">
        <v>191</v>
      </c>
      <c r="B193">
        <v>378</v>
      </c>
      <c r="C193" t="s">
        <v>209</v>
      </c>
      <c r="D193" t="s">
        <v>215</v>
      </c>
      <c r="E193" t="s">
        <v>208</v>
      </c>
      <c r="F193">
        <v>8.8000000000000007</v>
      </c>
      <c r="G193">
        <v>7</v>
      </c>
      <c r="H193">
        <v>4.8</v>
      </c>
    </row>
    <row r="194" spans="1:8">
      <c r="A194">
        <v>192</v>
      </c>
      <c r="B194">
        <v>378</v>
      </c>
      <c r="C194" t="s">
        <v>209</v>
      </c>
      <c r="D194" t="s">
        <v>215</v>
      </c>
      <c r="E194" t="s">
        <v>208</v>
      </c>
      <c r="F194">
        <v>9.1999999999999993</v>
      </c>
      <c r="G194">
        <v>7.1</v>
      </c>
      <c r="H194">
        <v>5.9</v>
      </c>
    </row>
    <row r="195" spans="1:8">
      <c r="A195">
        <v>193</v>
      </c>
      <c r="B195">
        <v>378</v>
      </c>
      <c r="C195" t="s">
        <v>209</v>
      </c>
      <c r="D195" t="s">
        <v>215</v>
      </c>
      <c r="E195" t="s">
        <v>208</v>
      </c>
      <c r="F195">
        <v>8.9</v>
      </c>
      <c r="G195">
        <v>7.1</v>
      </c>
      <c r="H195">
        <v>5.0999999999999996</v>
      </c>
    </row>
    <row r="196" spans="1:8">
      <c r="A196">
        <v>194</v>
      </c>
      <c r="B196">
        <v>378</v>
      </c>
      <c r="C196" t="s">
        <v>209</v>
      </c>
      <c r="D196" t="s">
        <v>215</v>
      </c>
      <c r="E196" t="s">
        <v>208</v>
      </c>
      <c r="F196">
        <v>8.9</v>
      </c>
      <c r="G196">
        <v>7.2</v>
      </c>
      <c r="H196">
        <v>4.8</v>
      </c>
    </row>
    <row r="197" spans="1:8">
      <c r="A197">
        <v>195</v>
      </c>
      <c r="B197">
        <v>378</v>
      </c>
      <c r="C197" t="s">
        <v>209</v>
      </c>
      <c r="D197" t="s">
        <v>215</v>
      </c>
      <c r="E197" t="s">
        <v>208</v>
      </c>
      <c r="F197">
        <v>8.5</v>
      </c>
      <c r="G197">
        <v>6.6</v>
      </c>
      <c r="H197">
        <v>5.0999999999999996</v>
      </c>
    </row>
    <row r="198" spans="1:8">
      <c r="A198">
        <v>196</v>
      </c>
      <c r="B198">
        <v>378</v>
      </c>
      <c r="C198" t="s">
        <v>209</v>
      </c>
      <c r="D198" t="s">
        <v>215</v>
      </c>
      <c r="E198" t="s">
        <v>208</v>
      </c>
      <c r="F198">
        <v>8.4</v>
      </c>
      <c r="G198">
        <v>6.7</v>
      </c>
      <c r="H198">
        <v>4.3</v>
      </c>
    </row>
    <row r="199" spans="1:8">
      <c r="A199">
        <v>197</v>
      </c>
      <c r="B199">
        <v>378</v>
      </c>
      <c r="C199" t="s">
        <v>209</v>
      </c>
      <c r="D199" t="s">
        <v>215</v>
      </c>
      <c r="E199" t="s">
        <v>208</v>
      </c>
      <c r="F199">
        <v>10.199999999999999</v>
      </c>
      <c r="G199">
        <v>8.1999999999999993</v>
      </c>
      <c r="H199">
        <v>7.7</v>
      </c>
    </row>
    <row r="200" spans="1:8">
      <c r="A200">
        <v>198</v>
      </c>
      <c r="B200">
        <v>378</v>
      </c>
      <c r="C200" t="s">
        <v>209</v>
      </c>
      <c r="D200" t="s">
        <v>215</v>
      </c>
      <c r="E200" t="s">
        <v>208</v>
      </c>
      <c r="F200">
        <v>9.9</v>
      </c>
      <c r="G200">
        <v>8</v>
      </c>
      <c r="H200">
        <v>6.5</v>
      </c>
    </row>
    <row r="201" spans="1:8">
      <c r="A201">
        <v>199</v>
      </c>
      <c r="B201">
        <v>378</v>
      </c>
      <c r="C201" t="s">
        <v>209</v>
      </c>
      <c r="D201" t="s">
        <v>215</v>
      </c>
      <c r="E201" t="s">
        <v>208</v>
      </c>
      <c r="F201">
        <v>9.6</v>
      </c>
      <c r="G201">
        <v>7.9</v>
      </c>
      <c r="H201">
        <v>5.2</v>
      </c>
    </row>
    <row r="202" spans="1:8">
      <c r="A202">
        <v>200</v>
      </c>
      <c r="B202">
        <v>378</v>
      </c>
      <c r="C202" t="s">
        <v>209</v>
      </c>
      <c r="D202" t="s">
        <v>215</v>
      </c>
      <c r="E202" t="s">
        <v>208</v>
      </c>
      <c r="F202">
        <v>9.5</v>
      </c>
      <c r="G202">
        <v>8</v>
      </c>
      <c r="H202">
        <v>6.1</v>
      </c>
    </row>
    <row r="203" spans="1:8">
      <c r="A203">
        <v>201</v>
      </c>
      <c r="B203">
        <v>378</v>
      </c>
      <c r="C203" t="s">
        <v>209</v>
      </c>
      <c r="D203" t="s">
        <v>215</v>
      </c>
      <c r="E203" t="s">
        <v>208</v>
      </c>
      <c r="F203">
        <v>9.8000000000000007</v>
      </c>
      <c r="G203">
        <v>8</v>
      </c>
      <c r="H203">
        <v>6.1</v>
      </c>
    </row>
    <row r="204" spans="1:8">
      <c r="A204">
        <v>202</v>
      </c>
      <c r="B204">
        <v>378</v>
      </c>
      <c r="C204" t="s">
        <v>209</v>
      </c>
      <c r="D204" t="s">
        <v>215</v>
      </c>
      <c r="E204" t="s">
        <v>208</v>
      </c>
      <c r="F204">
        <v>10.3</v>
      </c>
      <c r="G204">
        <v>8.1999999999999993</v>
      </c>
      <c r="H204">
        <v>7</v>
      </c>
    </row>
    <row r="205" spans="1:8">
      <c r="A205">
        <v>203</v>
      </c>
      <c r="B205">
        <v>378</v>
      </c>
      <c r="C205" t="s">
        <v>209</v>
      </c>
      <c r="D205" t="s">
        <v>215</v>
      </c>
      <c r="E205" t="s">
        <v>208</v>
      </c>
      <c r="F205">
        <v>10</v>
      </c>
      <c r="G205">
        <v>8.5</v>
      </c>
      <c r="H205">
        <v>7.1</v>
      </c>
    </row>
    <row r="206" spans="1:8">
      <c r="A206">
        <v>204</v>
      </c>
      <c r="B206">
        <v>378</v>
      </c>
      <c r="C206" t="s">
        <v>209</v>
      </c>
      <c r="D206" t="s">
        <v>215</v>
      </c>
      <c r="E206" t="s">
        <v>208</v>
      </c>
      <c r="F206">
        <v>9.9</v>
      </c>
      <c r="G206">
        <v>8.1999999999999993</v>
      </c>
      <c r="H206">
        <v>5</v>
      </c>
    </row>
    <row r="207" spans="1:8">
      <c r="A207">
        <v>205</v>
      </c>
      <c r="B207">
        <v>378</v>
      </c>
      <c r="C207" t="s">
        <v>209</v>
      </c>
      <c r="D207" t="s">
        <v>215</v>
      </c>
      <c r="E207" t="s">
        <v>208</v>
      </c>
      <c r="F207">
        <v>9.1999999999999993</v>
      </c>
      <c r="G207">
        <v>7.5</v>
      </c>
      <c r="H207">
        <v>5.8</v>
      </c>
    </row>
    <row r="208" spans="1:8">
      <c r="A208">
        <v>206</v>
      </c>
      <c r="B208">
        <v>378</v>
      </c>
      <c r="C208" t="s">
        <v>209</v>
      </c>
      <c r="D208" t="s">
        <v>215</v>
      </c>
      <c r="E208" t="s">
        <v>208</v>
      </c>
      <c r="F208">
        <v>8.8000000000000007</v>
      </c>
      <c r="G208">
        <v>7.2</v>
      </c>
      <c r="H208">
        <v>4.5999999999999996</v>
      </c>
    </row>
    <row r="209" spans="1:8">
      <c r="A209">
        <v>207</v>
      </c>
      <c r="B209">
        <v>378</v>
      </c>
      <c r="C209" t="s">
        <v>209</v>
      </c>
      <c r="D209" t="s">
        <v>215</v>
      </c>
      <c r="E209" t="s">
        <v>208</v>
      </c>
      <c r="F209">
        <v>8.6</v>
      </c>
      <c r="G209">
        <v>6.9</v>
      </c>
      <c r="H209">
        <v>4.4000000000000004</v>
      </c>
    </row>
    <row r="210" spans="1:8">
      <c r="A210">
        <v>208</v>
      </c>
      <c r="B210">
        <v>378</v>
      </c>
      <c r="C210" t="s">
        <v>209</v>
      </c>
      <c r="D210" t="s">
        <v>215</v>
      </c>
      <c r="E210" t="s">
        <v>208</v>
      </c>
      <c r="F210">
        <v>9.1</v>
      </c>
      <c r="G210">
        <v>7.4</v>
      </c>
      <c r="H210">
        <v>5.5</v>
      </c>
    </row>
    <row r="211" spans="1:8">
      <c r="A211">
        <v>209</v>
      </c>
      <c r="B211">
        <v>378</v>
      </c>
      <c r="C211" t="s">
        <v>209</v>
      </c>
      <c r="D211" t="s">
        <v>215</v>
      </c>
      <c r="E211" t="s">
        <v>208</v>
      </c>
      <c r="F211">
        <v>9.1999999999999993</v>
      </c>
      <c r="G211">
        <v>7.3</v>
      </c>
      <c r="H211">
        <v>5.3</v>
      </c>
    </row>
    <row r="212" spans="1:8">
      <c r="A212">
        <v>210</v>
      </c>
      <c r="B212">
        <v>378</v>
      </c>
      <c r="C212" t="s">
        <v>209</v>
      </c>
      <c r="D212" t="s">
        <v>215</v>
      </c>
      <c r="E212" t="s">
        <v>208</v>
      </c>
      <c r="F212">
        <v>9.5</v>
      </c>
      <c r="G212">
        <v>7.6</v>
      </c>
      <c r="H212">
        <v>5.8</v>
      </c>
    </row>
    <row r="213" spans="1:8">
      <c r="A213">
        <v>211</v>
      </c>
      <c r="B213">
        <v>378</v>
      </c>
      <c r="C213" t="s">
        <v>209</v>
      </c>
      <c r="D213" t="s">
        <v>215</v>
      </c>
      <c r="E213" t="s">
        <v>208</v>
      </c>
      <c r="F213">
        <v>8.8000000000000007</v>
      </c>
      <c r="G213">
        <v>7</v>
      </c>
      <c r="H213">
        <v>5.0999999999999996</v>
      </c>
    </row>
    <row r="214" spans="1:8">
      <c r="A214">
        <v>212</v>
      </c>
      <c r="B214">
        <v>378</v>
      </c>
      <c r="C214" t="s">
        <v>209</v>
      </c>
      <c r="D214" t="s">
        <v>215</v>
      </c>
      <c r="E214" t="s">
        <v>208</v>
      </c>
      <c r="F214">
        <v>9.3000000000000007</v>
      </c>
      <c r="G214">
        <v>7.2</v>
      </c>
      <c r="H214">
        <v>5.6</v>
      </c>
    </row>
    <row r="215" spans="1:8">
      <c r="A215">
        <v>213</v>
      </c>
      <c r="B215">
        <v>378</v>
      </c>
      <c r="C215" t="s">
        <v>209</v>
      </c>
      <c r="D215" t="s">
        <v>215</v>
      </c>
      <c r="E215" t="s">
        <v>208</v>
      </c>
      <c r="F215">
        <v>8.9</v>
      </c>
      <c r="G215">
        <v>7.2</v>
      </c>
      <c r="H215">
        <v>5.3</v>
      </c>
    </row>
    <row r="216" spans="1:8">
      <c r="A216">
        <v>214</v>
      </c>
      <c r="B216">
        <v>378</v>
      </c>
      <c r="C216" t="s">
        <v>209</v>
      </c>
      <c r="D216" t="s">
        <v>215</v>
      </c>
      <c r="E216" t="s">
        <v>208</v>
      </c>
      <c r="F216">
        <v>9.1999999999999993</v>
      </c>
      <c r="G216">
        <v>7.3</v>
      </c>
      <c r="H216">
        <v>5.4</v>
      </c>
    </row>
    <row r="217" spans="1:8">
      <c r="A217">
        <v>215</v>
      </c>
      <c r="B217">
        <v>378</v>
      </c>
      <c r="C217" t="s">
        <v>209</v>
      </c>
      <c r="D217" t="s">
        <v>215</v>
      </c>
      <c r="E217" t="s">
        <v>208</v>
      </c>
      <c r="F217">
        <v>9</v>
      </c>
      <c r="G217">
        <v>7</v>
      </c>
      <c r="H217">
        <v>5</v>
      </c>
    </row>
    <row r="218" spans="1:8">
      <c r="A218">
        <v>216</v>
      </c>
      <c r="B218">
        <v>378</v>
      </c>
      <c r="C218" t="s">
        <v>209</v>
      </c>
      <c r="D218" t="s">
        <v>215</v>
      </c>
      <c r="E218" t="s">
        <v>208</v>
      </c>
      <c r="F218">
        <v>8.8000000000000007</v>
      </c>
      <c r="G218">
        <v>7.2</v>
      </c>
      <c r="H218">
        <v>4.8</v>
      </c>
    </row>
    <row r="219" spans="1:8">
      <c r="A219">
        <v>217</v>
      </c>
      <c r="B219">
        <v>378</v>
      </c>
      <c r="C219" t="s">
        <v>209</v>
      </c>
      <c r="D219" t="s">
        <v>215</v>
      </c>
      <c r="E219" t="s">
        <v>208</v>
      </c>
      <c r="F219">
        <v>9.1999999999999993</v>
      </c>
      <c r="G219">
        <v>7.4</v>
      </c>
      <c r="H219">
        <v>5.6</v>
      </c>
    </row>
    <row r="220" spans="1:8">
      <c r="A220">
        <v>218</v>
      </c>
      <c r="B220">
        <v>378</v>
      </c>
      <c r="C220" t="s">
        <v>209</v>
      </c>
      <c r="D220" t="s">
        <v>215</v>
      </c>
      <c r="E220" t="s">
        <v>208</v>
      </c>
      <c r="F220">
        <v>8.8000000000000007</v>
      </c>
      <c r="G220">
        <v>7</v>
      </c>
      <c r="H220">
        <v>5</v>
      </c>
    </row>
    <row r="221" spans="1:8">
      <c r="A221">
        <v>219</v>
      </c>
      <c r="B221">
        <v>378</v>
      </c>
      <c r="C221" t="s">
        <v>209</v>
      </c>
      <c r="D221" t="s">
        <v>215</v>
      </c>
      <c r="E221" t="s">
        <v>208</v>
      </c>
      <c r="F221">
        <v>10</v>
      </c>
      <c r="G221">
        <v>8</v>
      </c>
      <c r="H221">
        <v>6.3</v>
      </c>
    </row>
    <row r="222" spans="1:8">
      <c r="A222">
        <v>220</v>
      </c>
      <c r="B222">
        <v>378</v>
      </c>
      <c r="C222" t="s">
        <v>209</v>
      </c>
      <c r="D222" t="s">
        <v>215</v>
      </c>
      <c r="E222" t="s">
        <v>208</v>
      </c>
      <c r="F222">
        <v>9.6</v>
      </c>
      <c r="G222">
        <v>7.6</v>
      </c>
      <c r="H222">
        <v>6.1</v>
      </c>
    </row>
    <row r="223" spans="1:8">
      <c r="A223">
        <v>221</v>
      </c>
      <c r="B223">
        <v>378</v>
      </c>
      <c r="C223" t="s">
        <v>209</v>
      </c>
      <c r="D223" t="s">
        <v>215</v>
      </c>
      <c r="E223" t="s">
        <v>208</v>
      </c>
      <c r="F223">
        <v>9</v>
      </c>
      <c r="G223">
        <v>7.2</v>
      </c>
      <c r="H223">
        <v>5.7</v>
      </c>
    </row>
    <row r="224" spans="1:8">
      <c r="A224">
        <v>222</v>
      </c>
      <c r="B224">
        <v>378</v>
      </c>
      <c r="C224" t="s">
        <v>209</v>
      </c>
      <c r="D224" t="s">
        <v>215</v>
      </c>
      <c r="E224" t="s">
        <v>208</v>
      </c>
      <c r="F224">
        <v>10</v>
      </c>
      <c r="G224">
        <v>8</v>
      </c>
      <c r="H224">
        <v>6.4</v>
      </c>
    </row>
    <row r="225" spans="1:8">
      <c r="A225">
        <v>223</v>
      </c>
      <c r="B225">
        <v>378</v>
      </c>
      <c r="C225" t="s">
        <v>209</v>
      </c>
      <c r="D225" t="s">
        <v>215</v>
      </c>
      <c r="E225" t="s">
        <v>208</v>
      </c>
      <c r="F225">
        <v>9.3000000000000007</v>
      </c>
      <c r="G225">
        <v>7.5</v>
      </c>
      <c r="H225">
        <v>5.9</v>
      </c>
    </row>
    <row r="226" spans="1:8">
      <c r="A226">
        <v>224</v>
      </c>
      <c r="B226">
        <v>378</v>
      </c>
      <c r="C226" t="s">
        <v>209</v>
      </c>
      <c r="D226" t="s">
        <v>215</v>
      </c>
      <c r="E226" t="s">
        <v>208</v>
      </c>
      <c r="F226">
        <v>8.6</v>
      </c>
      <c r="G226">
        <v>7</v>
      </c>
      <c r="H226">
        <v>4.5</v>
      </c>
    </row>
    <row r="227" spans="1:8">
      <c r="A227">
        <v>225</v>
      </c>
      <c r="B227">
        <v>378</v>
      </c>
      <c r="C227" t="s">
        <v>209</v>
      </c>
      <c r="D227" t="s">
        <v>215</v>
      </c>
      <c r="E227" t="s">
        <v>208</v>
      </c>
      <c r="F227">
        <v>9.4</v>
      </c>
      <c r="G227">
        <v>7.7</v>
      </c>
      <c r="H227">
        <v>5.3</v>
      </c>
    </row>
    <row r="228" spans="1:8">
      <c r="A228">
        <v>226</v>
      </c>
      <c r="B228">
        <v>378</v>
      </c>
      <c r="C228" t="s">
        <v>209</v>
      </c>
      <c r="D228" t="s">
        <v>215</v>
      </c>
      <c r="E228" t="s">
        <v>208</v>
      </c>
      <c r="F228">
        <v>8.8000000000000007</v>
      </c>
      <c r="G228">
        <v>7.1</v>
      </c>
      <c r="H228">
        <v>4.7</v>
      </c>
    </row>
    <row r="229" spans="1:8">
      <c r="A229">
        <v>227</v>
      </c>
      <c r="B229">
        <v>378</v>
      </c>
      <c r="C229" t="s">
        <v>209</v>
      </c>
      <c r="D229" t="s">
        <v>215</v>
      </c>
      <c r="E229" t="s">
        <v>208</v>
      </c>
      <c r="F229">
        <v>8.6</v>
      </c>
      <c r="G229">
        <v>6.7</v>
      </c>
      <c r="H229">
        <v>4.0999999999999996</v>
      </c>
    </row>
    <row r="230" spans="1:8">
      <c r="A230">
        <v>228</v>
      </c>
      <c r="B230">
        <v>378</v>
      </c>
      <c r="C230" t="s">
        <v>209</v>
      </c>
      <c r="D230" t="s">
        <v>215</v>
      </c>
      <c r="E230" t="s">
        <v>208</v>
      </c>
      <c r="F230">
        <v>9.1</v>
      </c>
      <c r="G230">
        <v>7.3</v>
      </c>
      <c r="H230">
        <v>6.3</v>
      </c>
    </row>
    <row r="231" spans="1:8">
      <c r="A231">
        <v>229</v>
      </c>
      <c r="B231">
        <v>378</v>
      </c>
      <c r="C231" t="s">
        <v>209</v>
      </c>
      <c r="D231" t="s">
        <v>215</v>
      </c>
      <c r="E231" t="s">
        <v>208</v>
      </c>
      <c r="F231">
        <v>10.199999999999999</v>
      </c>
      <c r="G231">
        <v>8.1</v>
      </c>
      <c r="H231">
        <v>7.6</v>
      </c>
    </row>
    <row r="232" spans="1:8">
      <c r="A232">
        <v>230</v>
      </c>
      <c r="B232">
        <v>378</v>
      </c>
      <c r="C232" t="s">
        <v>209</v>
      </c>
      <c r="D232" t="s">
        <v>215</v>
      </c>
      <c r="E232" t="s">
        <v>208</v>
      </c>
      <c r="F232">
        <v>8.5</v>
      </c>
      <c r="G232">
        <v>6.7</v>
      </c>
      <c r="H232">
        <v>4.9000000000000004</v>
      </c>
    </row>
    <row r="233" spans="1:8">
      <c r="A233">
        <v>231</v>
      </c>
      <c r="B233">
        <v>378</v>
      </c>
      <c r="C233" t="s">
        <v>209</v>
      </c>
      <c r="D233" t="s">
        <v>215</v>
      </c>
      <c r="E233" t="s">
        <v>208</v>
      </c>
      <c r="F233">
        <v>9.9</v>
      </c>
      <c r="G233">
        <v>7.9</v>
      </c>
      <c r="H233">
        <v>6.1</v>
      </c>
    </row>
    <row r="234" spans="1:8">
      <c r="A234">
        <v>232</v>
      </c>
      <c r="B234">
        <v>378</v>
      </c>
      <c r="C234" t="s">
        <v>209</v>
      </c>
      <c r="D234" t="s">
        <v>215</v>
      </c>
      <c r="E234" t="s">
        <v>208</v>
      </c>
      <c r="F234">
        <v>9.9</v>
      </c>
      <c r="G234">
        <v>8.4</v>
      </c>
      <c r="H234">
        <v>6</v>
      </c>
    </row>
    <row r="235" spans="1:8">
      <c r="A235">
        <v>233</v>
      </c>
      <c r="B235">
        <v>378</v>
      </c>
      <c r="C235" t="s">
        <v>209</v>
      </c>
      <c r="D235" t="s">
        <v>215</v>
      </c>
      <c r="E235" t="s">
        <v>208</v>
      </c>
      <c r="F235">
        <v>8.6999999999999993</v>
      </c>
      <c r="G235">
        <v>6.8</v>
      </c>
      <c r="H235">
        <v>4.5</v>
      </c>
    </row>
    <row r="236" spans="1:8">
      <c r="A236">
        <v>234</v>
      </c>
      <c r="B236">
        <v>378</v>
      </c>
      <c r="C236" t="s">
        <v>209</v>
      </c>
      <c r="D236" t="s">
        <v>215</v>
      </c>
      <c r="E236" t="s">
        <v>208</v>
      </c>
      <c r="F236">
        <v>10.4</v>
      </c>
      <c r="G236">
        <v>8.3000000000000007</v>
      </c>
      <c r="H236">
        <v>7.3</v>
      </c>
    </row>
    <row r="237" spans="1:8">
      <c r="A237">
        <v>235</v>
      </c>
      <c r="B237">
        <v>378</v>
      </c>
      <c r="C237" t="s">
        <v>209</v>
      </c>
      <c r="D237" t="s">
        <v>215</v>
      </c>
      <c r="E237" t="s">
        <v>208</v>
      </c>
      <c r="F237">
        <v>9.5</v>
      </c>
      <c r="G237">
        <v>7.6</v>
      </c>
      <c r="H237">
        <v>6.5</v>
      </c>
    </row>
    <row r="238" spans="1:8">
      <c r="A238">
        <v>236</v>
      </c>
      <c r="B238">
        <v>378</v>
      </c>
      <c r="C238" t="s">
        <v>209</v>
      </c>
      <c r="D238" t="s">
        <v>215</v>
      </c>
      <c r="E238" t="s">
        <v>208</v>
      </c>
      <c r="F238">
        <v>10.199999999999999</v>
      </c>
      <c r="G238">
        <v>8.1999999999999993</v>
      </c>
      <c r="H238">
        <v>5.8</v>
      </c>
    </row>
    <row r="239" spans="1:8">
      <c r="A239">
        <v>237</v>
      </c>
      <c r="B239">
        <v>378</v>
      </c>
      <c r="C239" t="s">
        <v>209</v>
      </c>
      <c r="D239" t="s">
        <v>215</v>
      </c>
      <c r="E239" t="s">
        <v>208</v>
      </c>
      <c r="F239">
        <v>9.5</v>
      </c>
      <c r="G239">
        <v>7.5</v>
      </c>
      <c r="H239">
        <v>5.8</v>
      </c>
    </row>
    <row r="240" spans="1:8">
      <c r="A240">
        <v>238</v>
      </c>
      <c r="B240">
        <v>378</v>
      </c>
      <c r="C240" t="s">
        <v>209</v>
      </c>
      <c r="D240" t="s">
        <v>215</v>
      </c>
      <c r="E240" t="s">
        <v>208</v>
      </c>
      <c r="F240">
        <v>10.5</v>
      </c>
      <c r="G240">
        <v>8.4</v>
      </c>
      <c r="H240">
        <v>7.1</v>
      </c>
    </row>
    <row r="241" spans="1:8">
      <c r="A241">
        <v>239</v>
      </c>
      <c r="B241">
        <v>378</v>
      </c>
      <c r="C241" t="s">
        <v>209</v>
      </c>
      <c r="D241" t="s">
        <v>215</v>
      </c>
      <c r="E241" t="s">
        <v>208</v>
      </c>
      <c r="F241">
        <v>9.8000000000000007</v>
      </c>
      <c r="G241">
        <v>7.9</v>
      </c>
      <c r="H241">
        <v>6.5</v>
      </c>
    </row>
    <row r="242" spans="1:8">
      <c r="A242">
        <v>240</v>
      </c>
      <c r="B242">
        <v>378</v>
      </c>
      <c r="C242" t="s">
        <v>209</v>
      </c>
      <c r="D242" t="s">
        <v>215</v>
      </c>
      <c r="E242" t="s">
        <v>208</v>
      </c>
      <c r="F242">
        <v>9.5</v>
      </c>
      <c r="G242">
        <v>7.5</v>
      </c>
      <c r="H242">
        <v>5.4</v>
      </c>
    </row>
    <row r="243" spans="1:8">
      <c r="A243">
        <v>241</v>
      </c>
      <c r="B243">
        <v>378</v>
      </c>
      <c r="C243" t="s">
        <v>209</v>
      </c>
      <c r="D243" t="s">
        <v>215</v>
      </c>
      <c r="E243" t="s">
        <v>208</v>
      </c>
      <c r="F243">
        <v>9.1</v>
      </c>
      <c r="G243">
        <v>7.5</v>
      </c>
      <c r="H243">
        <v>4.7</v>
      </c>
    </row>
    <row r="244" spans="1:8">
      <c r="A244">
        <v>242</v>
      </c>
      <c r="B244">
        <v>378</v>
      </c>
      <c r="C244" t="s">
        <v>209</v>
      </c>
      <c r="D244" t="s">
        <v>215</v>
      </c>
      <c r="E244" t="s">
        <v>208</v>
      </c>
      <c r="F244">
        <v>9.1999999999999993</v>
      </c>
      <c r="G244">
        <v>7.2</v>
      </c>
      <c r="H244">
        <v>5.4</v>
      </c>
    </row>
    <row r="245" spans="1:8">
      <c r="A245">
        <v>243</v>
      </c>
      <c r="B245">
        <v>378</v>
      </c>
      <c r="C245" t="s">
        <v>209</v>
      </c>
      <c r="D245" t="s">
        <v>215</v>
      </c>
      <c r="E245" t="s">
        <v>208</v>
      </c>
      <c r="F245">
        <v>9</v>
      </c>
      <c r="G245">
        <v>7.5</v>
      </c>
      <c r="H245">
        <v>6</v>
      </c>
    </row>
    <row r="246" spans="1:8">
      <c r="A246">
        <v>244</v>
      </c>
      <c r="B246">
        <v>378</v>
      </c>
      <c r="C246" t="s">
        <v>209</v>
      </c>
      <c r="D246" t="s">
        <v>215</v>
      </c>
      <c r="E246" t="s">
        <v>208</v>
      </c>
      <c r="F246">
        <v>9.9</v>
      </c>
      <c r="G246">
        <v>8</v>
      </c>
      <c r="H246">
        <v>6.4</v>
      </c>
    </row>
    <row r="247" spans="1:8">
      <c r="A247">
        <v>245</v>
      </c>
      <c r="B247">
        <v>378</v>
      </c>
      <c r="C247" t="s">
        <v>209</v>
      </c>
      <c r="D247" t="s">
        <v>215</v>
      </c>
      <c r="E247" t="s">
        <v>208</v>
      </c>
      <c r="F247">
        <v>9.8000000000000007</v>
      </c>
      <c r="G247">
        <v>7.8</v>
      </c>
      <c r="H247">
        <v>6.6</v>
      </c>
    </row>
    <row r="248" spans="1:8">
      <c r="A248">
        <v>246</v>
      </c>
      <c r="B248">
        <v>378</v>
      </c>
      <c r="C248" t="s">
        <v>209</v>
      </c>
      <c r="D248" t="s">
        <v>215</v>
      </c>
      <c r="E248" t="s">
        <v>208</v>
      </c>
      <c r="F248">
        <v>8.6999999999999993</v>
      </c>
      <c r="G248">
        <v>7</v>
      </c>
      <c r="H248">
        <v>4.5999999999999996</v>
      </c>
    </row>
    <row r="249" spans="1:8">
      <c r="A249">
        <v>247</v>
      </c>
      <c r="B249">
        <v>378</v>
      </c>
      <c r="C249" t="s">
        <v>209</v>
      </c>
      <c r="D249" t="s">
        <v>215</v>
      </c>
      <c r="E249" t="s">
        <v>208</v>
      </c>
      <c r="F249">
        <v>8.6999999999999993</v>
      </c>
      <c r="G249">
        <v>6.8</v>
      </c>
      <c r="H249">
        <v>4.4000000000000004</v>
      </c>
    </row>
    <row r="250" spans="1:8">
      <c r="A250">
        <v>248</v>
      </c>
      <c r="B250">
        <v>378</v>
      </c>
      <c r="C250" t="s">
        <v>209</v>
      </c>
      <c r="D250" t="s">
        <v>215</v>
      </c>
      <c r="E250" t="s">
        <v>208</v>
      </c>
      <c r="F250">
        <v>9.1999999999999993</v>
      </c>
      <c r="G250">
        <v>7.3</v>
      </c>
      <c r="H250">
        <v>5.7</v>
      </c>
    </row>
    <row r="251" spans="1:8">
      <c r="A251">
        <v>249</v>
      </c>
      <c r="B251">
        <v>378</v>
      </c>
      <c r="C251" t="s">
        <v>209</v>
      </c>
      <c r="D251" t="s">
        <v>215</v>
      </c>
      <c r="E251" t="s">
        <v>208</v>
      </c>
      <c r="F251">
        <v>9.9</v>
      </c>
      <c r="G251">
        <v>7.9</v>
      </c>
      <c r="H251">
        <v>6.3</v>
      </c>
    </row>
    <row r="252" spans="1:8">
      <c r="A252">
        <v>250</v>
      </c>
      <c r="B252">
        <v>378</v>
      </c>
      <c r="C252" t="s">
        <v>209</v>
      </c>
      <c r="D252" t="s">
        <v>215</v>
      </c>
      <c r="E252" t="s">
        <v>208</v>
      </c>
      <c r="F252">
        <v>10</v>
      </c>
      <c r="G252">
        <v>8</v>
      </c>
      <c r="H252">
        <v>7.6</v>
      </c>
    </row>
    <row r="253" spans="1:8">
      <c r="A253">
        <v>251</v>
      </c>
      <c r="B253">
        <v>378</v>
      </c>
      <c r="C253" t="s">
        <v>209</v>
      </c>
      <c r="D253" t="s">
        <v>215</v>
      </c>
      <c r="E253" t="s">
        <v>208</v>
      </c>
      <c r="F253">
        <v>8.6999999999999993</v>
      </c>
      <c r="G253">
        <v>6.9</v>
      </c>
      <c r="H253">
        <v>4.7</v>
      </c>
    </row>
    <row r="254" spans="1:8">
      <c r="A254">
        <v>252</v>
      </c>
      <c r="B254">
        <v>378</v>
      </c>
      <c r="C254" t="s">
        <v>209</v>
      </c>
      <c r="D254" t="s">
        <v>215</v>
      </c>
      <c r="E254" t="s">
        <v>208</v>
      </c>
      <c r="F254">
        <v>11.2</v>
      </c>
      <c r="G254">
        <v>9.1</v>
      </c>
      <c r="H254">
        <v>9.1</v>
      </c>
    </row>
    <row r="255" spans="1:8">
      <c r="A255">
        <v>253</v>
      </c>
      <c r="B255">
        <v>378</v>
      </c>
      <c r="C255" t="s">
        <v>209</v>
      </c>
      <c r="D255" t="s">
        <v>215</v>
      </c>
      <c r="E255" t="s">
        <v>208</v>
      </c>
      <c r="F255">
        <v>9.1</v>
      </c>
      <c r="G255">
        <v>7.3</v>
      </c>
      <c r="H255">
        <v>5.5</v>
      </c>
    </row>
    <row r="256" spans="1:8">
      <c r="A256">
        <v>254</v>
      </c>
      <c r="B256">
        <v>378</v>
      </c>
      <c r="C256" t="s">
        <v>209</v>
      </c>
      <c r="D256" t="s">
        <v>215</v>
      </c>
      <c r="E256" t="s">
        <v>208</v>
      </c>
      <c r="F256">
        <v>8.8000000000000007</v>
      </c>
      <c r="G256">
        <v>7</v>
      </c>
      <c r="H256">
        <v>5.3</v>
      </c>
    </row>
    <row r="257" spans="1:8">
      <c r="A257">
        <v>255</v>
      </c>
      <c r="B257">
        <v>378</v>
      </c>
      <c r="C257" t="s">
        <v>209</v>
      </c>
      <c r="D257" t="s">
        <v>215</v>
      </c>
      <c r="E257" t="s">
        <v>208</v>
      </c>
      <c r="F257">
        <v>8.6999999999999993</v>
      </c>
      <c r="G257">
        <v>6.8</v>
      </c>
      <c r="H257">
        <v>4.5999999999999996</v>
      </c>
    </row>
    <row r="258" spans="1:8">
      <c r="A258">
        <v>256</v>
      </c>
      <c r="B258">
        <v>378</v>
      </c>
      <c r="C258" t="s">
        <v>209</v>
      </c>
      <c r="D258" t="s">
        <v>215</v>
      </c>
      <c r="E258" t="s">
        <v>208</v>
      </c>
      <c r="F258">
        <v>9.6999999999999993</v>
      </c>
      <c r="G258">
        <v>7.7</v>
      </c>
      <c r="H258">
        <v>5.9</v>
      </c>
    </row>
    <row r="259" spans="1:8">
      <c r="A259">
        <v>257</v>
      </c>
      <c r="B259">
        <v>378</v>
      </c>
      <c r="C259" t="s">
        <v>209</v>
      </c>
      <c r="D259" t="s">
        <v>215</v>
      </c>
      <c r="E259" t="s">
        <v>208</v>
      </c>
      <c r="F259">
        <v>9.5</v>
      </c>
      <c r="G259">
        <v>7.6</v>
      </c>
      <c r="H259">
        <v>6.6</v>
      </c>
    </row>
    <row r="260" spans="1:8">
      <c r="A260">
        <v>258</v>
      </c>
      <c r="B260">
        <v>378</v>
      </c>
      <c r="C260" t="s">
        <v>209</v>
      </c>
      <c r="D260" t="s">
        <v>215</v>
      </c>
      <c r="E260" t="s">
        <v>208</v>
      </c>
      <c r="F260">
        <v>9</v>
      </c>
      <c r="G260">
        <v>7.2</v>
      </c>
      <c r="H260">
        <v>5.2</v>
      </c>
    </row>
    <row r="261" spans="1:8">
      <c r="A261">
        <v>259</v>
      </c>
      <c r="B261">
        <v>378</v>
      </c>
      <c r="C261" t="s">
        <v>209</v>
      </c>
      <c r="D261" t="s">
        <v>215</v>
      </c>
      <c r="E261" t="s">
        <v>208</v>
      </c>
      <c r="F261">
        <v>9.1999999999999993</v>
      </c>
      <c r="G261">
        <v>7.3</v>
      </c>
      <c r="H261">
        <v>5.4</v>
      </c>
    </row>
    <row r="262" spans="1:8">
      <c r="A262">
        <v>260</v>
      </c>
      <c r="B262">
        <v>378</v>
      </c>
      <c r="C262" t="s">
        <v>209</v>
      </c>
      <c r="D262" t="s">
        <v>215</v>
      </c>
      <c r="E262" t="s">
        <v>208</v>
      </c>
      <c r="F262">
        <v>8.9</v>
      </c>
      <c r="G262">
        <v>7.2</v>
      </c>
      <c r="H262">
        <v>4.9000000000000004</v>
      </c>
    </row>
    <row r="263" spans="1:8">
      <c r="A263">
        <v>261</v>
      </c>
      <c r="B263">
        <v>378</v>
      </c>
      <c r="C263" t="s">
        <v>209</v>
      </c>
      <c r="D263" t="s">
        <v>215</v>
      </c>
      <c r="E263" t="s">
        <v>208</v>
      </c>
      <c r="F263">
        <v>10.4</v>
      </c>
      <c r="G263">
        <v>8.4</v>
      </c>
      <c r="H263">
        <v>7.1</v>
      </c>
    </row>
    <row r="264" spans="1:8">
      <c r="A264">
        <v>262</v>
      </c>
      <c r="B264">
        <v>378</v>
      </c>
      <c r="C264" t="s">
        <v>209</v>
      </c>
      <c r="D264" t="s">
        <v>215</v>
      </c>
      <c r="E264" t="s">
        <v>208</v>
      </c>
      <c r="F264">
        <v>9.6</v>
      </c>
      <c r="G264">
        <v>8</v>
      </c>
      <c r="H264">
        <v>5.0999999999999996</v>
      </c>
    </row>
    <row r="265" spans="1:8">
      <c r="A265">
        <v>263</v>
      </c>
      <c r="B265">
        <v>378</v>
      </c>
      <c r="C265" t="s">
        <v>209</v>
      </c>
      <c r="D265" t="s">
        <v>215</v>
      </c>
      <c r="E265" t="s">
        <v>208</v>
      </c>
      <c r="F265">
        <v>8.5</v>
      </c>
      <c r="G265">
        <v>6.6</v>
      </c>
      <c r="H265">
        <v>3.9</v>
      </c>
    </row>
    <row r="266" spans="1:8">
      <c r="A266">
        <v>264</v>
      </c>
      <c r="B266">
        <v>378</v>
      </c>
      <c r="C266" t="s">
        <v>209</v>
      </c>
      <c r="D266" t="s">
        <v>215</v>
      </c>
      <c r="E266" t="s">
        <v>208</v>
      </c>
      <c r="F266">
        <v>8.6</v>
      </c>
      <c r="G266">
        <v>7</v>
      </c>
      <c r="H266">
        <v>4.5999999999999996</v>
      </c>
    </row>
    <row r="267" spans="1:8">
      <c r="A267">
        <v>265</v>
      </c>
      <c r="B267">
        <v>378</v>
      </c>
      <c r="C267" t="s">
        <v>209</v>
      </c>
      <c r="D267" t="s">
        <v>215</v>
      </c>
      <c r="E267" t="s">
        <v>208</v>
      </c>
      <c r="F267">
        <v>8.9</v>
      </c>
      <c r="G267">
        <v>7.3</v>
      </c>
      <c r="H267">
        <v>5</v>
      </c>
    </row>
    <row r="268" spans="1:8">
      <c r="A268">
        <v>266</v>
      </c>
      <c r="B268">
        <v>378</v>
      </c>
      <c r="C268" t="s">
        <v>209</v>
      </c>
      <c r="D268" t="s">
        <v>215</v>
      </c>
      <c r="E268" t="s">
        <v>208</v>
      </c>
      <c r="F268">
        <v>10.3</v>
      </c>
      <c r="G268">
        <v>8.4</v>
      </c>
      <c r="H268">
        <v>7.1</v>
      </c>
    </row>
    <row r="269" spans="1:8">
      <c r="A269">
        <v>267</v>
      </c>
      <c r="B269">
        <v>378</v>
      </c>
      <c r="C269" t="s">
        <v>209</v>
      </c>
      <c r="D269" t="s">
        <v>215</v>
      </c>
      <c r="E269" t="s">
        <v>208</v>
      </c>
      <c r="F269">
        <v>9.1</v>
      </c>
      <c r="G269">
        <v>7.4</v>
      </c>
      <c r="H269">
        <v>5.0999999999999996</v>
      </c>
    </row>
    <row r="270" spans="1:8">
      <c r="A270">
        <v>268</v>
      </c>
      <c r="B270">
        <v>378</v>
      </c>
      <c r="C270" t="s">
        <v>209</v>
      </c>
      <c r="D270" t="s">
        <v>215</v>
      </c>
      <c r="E270" t="s">
        <v>208</v>
      </c>
      <c r="F270">
        <v>9.3000000000000007</v>
      </c>
      <c r="G270">
        <v>7.4</v>
      </c>
      <c r="H270">
        <v>5.6</v>
      </c>
    </row>
    <row r="271" spans="1:8">
      <c r="A271">
        <v>269</v>
      </c>
      <c r="B271">
        <v>378</v>
      </c>
      <c r="C271" t="s">
        <v>209</v>
      </c>
      <c r="D271" t="s">
        <v>215</v>
      </c>
      <c r="E271" t="s">
        <v>208</v>
      </c>
      <c r="F271">
        <v>9.9</v>
      </c>
      <c r="G271">
        <v>8</v>
      </c>
      <c r="H271">
        <v>6.3</v>
      </c>
    </row>
    <row r="272" spans="1:8">
      <c r="A272">
        <v>270</v>
      </c>
      <c r="B272">
        <v>378</v>
      </c>
      <c r="C272" t="s">
        <v>209</v>
      </c>
      <c r="D272" t="s">
        <v>215</v>
      </c>
      <c r="E272" t="s">
        <v>208</v>
      </c>
      <c r="F272">
        <v>8.6999999999999993</v>
      </c>
      <c r="G272">
        <v>7</v>
      </c>
      <c r="H272">
        <v>4.5</v>
      </c>
    </row>
    <row r="273" spans="1:8">
      <c r="A273">
        <v>271</v>
      </c>
      <c r="B273">
        <v>378</v>
      </c>
      <c r="C273" t="s">
        <v>209</v>
      </c>
      <c r="D273" t="s">
        <v>215</v>
      </c>
      <c r="E273" t="s">
        <v>208</v>
      </c>
      <c r="F273">
        <v>9.1</v>
      </c>
      <c r="G273">
        <v>7.5</v>
      </c>
      <c r="H273">
        <v>4.5999999999999996</v>
      </c>
    </row>
    <row r="274" spans="1:8">
      <c r="A274">
        <v>272</v>
      </c>
      <c r="B274">
        <v>378</v>
      </c>
      <c r="C274" t="s">
        <v>209</v>
      </c>
      <c r="D274" t="s">
        <v>215</v>
      </c>
      <c r="E274" t="s">
        <v>208</v>
      </c>
      <c r="F274">
        <v>9.6</v>
      </c>
      <c r="G274">
        <v>7.8</v>
      </c>
      <c r="H274">
        <v>6.5</v>
      </c>
    </row>
    <row r="275" spans="1:8">
      <c r="A275">
        <v>273</v>
      </c>
      <c r="B275">
        <v>378</v>
      </c>
      <c r="C275" t="s">
        <v>209</v>
      </c>
      <c r="D275" t="s">
        <v>215</v>
      </c>
      <c r="E275" t="s">
        <v>208</v>
      </c>
      <c r="F275">
        <v>9</v>
      </c>
      <c r="G275">
        <v>7.2</v>
      </c>
      <c r="H275">
        <v>5.0999999999999996</v>
      </c>
    </row>
    <row r="276" spans="1:8">
      <c r="A276">
        <v>274</v>
      </c>
      <c r="B276">
        <v>378</v>
      </c>
      <c r="C276" t="s">
        <v>209</v>
      </c>
      <c r="D276" t="s">
        <v>215</v>
      </c>
      <c r="E276" t="s">
        <v>208</v>
      </c>
      <c r="F276">
        <v>9</v>
      </c>
      <c r="G276">
        <v>7.2</v>
      </c>
      <c r="H276">
        <v>5.0999999999999996</v>
      </c>
    </row>
    <row r="277" spans="1:8">
      <c r="A277">
        <v>275</v>
      </c>
      <c r="B277">
        <v>378</v>
      </c>
      <c r="C277" t="s">
        <v>209</v>
      </c>
      <c r="D277" t="s">
        <v>215</v>
      </c>
      <c r="E277" t="s">
        <v>208</v>
      </c>
      <c r="F277">
        <v>9.6</v>
      </c>
      <c r="G277">
        <v>7.7</v>
      </c>
      <c r="H277">
        <v>5.3</v>
      </c>
    </row>
    <row r="278" spans="1:8">
      <c r="A278">
        <v>276</v>
      </c>
      <c r="B278">
        <v>378</v>
      </c>
      <c r="C278" t="s">
        <v>209</v>
      </c>
      <c r="D278" t="s">
        <v>215</v>
      </c>
      <c r="E278" t="s">
        <v>208</v>
      </c>
      <c r="F278">
        <v>10.3</v>
      </c>
      <c r="G278">
        <v>8.1</v>
      </c>
      <c r="H278">
        <v>7</v>
      </c>
    </row>
    <row r="279" spans="1:8">
      <c r="A279">
        <v>277</v>
      </c>
      <c r="B279">
        <v>378</v>
      </c>
      <c r="C279" t="s">
        <v>209</v>
      </c>
      <c r="D279" t="s">
        <v>215</v>
      </c>
      <c r="E279" t="s">
        <v>208</v>
      </c>
      <c r="F279">
        <v>8.8000000000000007</v>
      </c>
      <c r="G279">
        <v>6.9</v>
      </c>
      <c r="H279">
        <v>5</v>
      </c>
    </row>
    <row r="280" spans="1:8">
      <c r="A280">
        <v>278</v>
      </c>
      <c r="B280">
        <v>378</v>
      </c>
      <c r="C280" t="s">
        <v>209</v>
      </c>
      <c r="D280" t="s">
        <v>215</v>
      </c>
      <c r="E280" t="s">
        <v>208</v>
      </c>
      <c r="F280">
        <v>9.9</v>
      </c>
      <c r="G280">
        <v>8.4</v>
      </c>
      <c r="H280">
        <v>6.1</v>
      </c>
    </row>
    <row r="281" spans="1:8">
      <c r="A281">
        <v>279</v>
      </c>
      <c r="B281">
        <v>378</v>
      </c>
      <c r="C281" t="s">
        <v>209</v>
      </c>
      <c r="D281" t="s">
        <v>215</v>
      </c>
      <c r="E281" t="s">
        <v>208</v>
      </c>
      <c r="F281">
        <v>9.3000000000000007</v>
      </c>
      <c r="G281">
        <v>7.2</v>
      </c>
      <c r="H281">
        <v>6.1</v>
      </c>
    </row>
    <row r="282" spans="1:8">
      <c r="A282">
        <v>280</v>
      </c>
      <c r="B282">
        <v>378</v>
      </c>
      <c r="C282" t="s">
        <v>209</v>
      </c>
      <c r="D282" t="s">
        <v>215</v>
      </c>
      <c r="E282" t="s">
        <v>208</v>
      </c>
      <c r="F282">
        <v>9.1999999999999993</v>
      </c>
      <c r="G282">
        <v>7.4</v>
      </c>
      <c r="H282">
        <v>5.9</v>
      </c>
    </row>
    <row r="283" spans="1:8">
      <c r="A283">
        <v>281</v>
      </c>
      <c r="B283">
        <v>378</v>
      </c>
      <c r="C283" t="s">
        <v>209</v>
      </c>
      <c r="D283" t="s">
        <v>215</v>
      </c>
      <c r="E283" t="s">
        <v>208</v>
      </c>
      <c r="F283">
        <v>10.3</v>
      </c>
      <c r="G283">
        <v>8.1999999999999993</v>
      </c>
      <c r="H283">
        <v>7.4</v>
      </c>
    </row>
    <row r="284" spans="1:8">
      <c r="A284">
        <v>282</v>
      </c>
      <c r="B284">
        <v>378</v>
      </c>
      <c r="C284" t="s">
        <v>209</v>
      </c>
      <c r="D284" t="s">
        <v>215</v>
      </c>
      <c r="E284" t="s">
        <v>208</v>
      </c>
      <c r="F284">
        <v>9.1</v>
      </c>
      <c r="G284">
        <v>7.3</v>
      </c>
      <c r="H284">
        <v>5</v>
      </c>
    </row>
    <row r="285" spans="1:8">
      <c r="A285">
        <v>283</v>
      </c>
      <c r="B285">
        <v>378</v>
      </c>
      <c r="C285" t="s">
        <v>209</v>
      </c>
      <c r="D285" t="s">
        <v>215</v>
      </c>
      <c r="E285" t="s">
        <v>208</v>
      </c>
      <c r="F285">
        <v>8.6999999999999993</v>
      </c>
      <c r="G285">
        <v>6.9</v>
      </c>
      <c r="H285">
        <v>4.5</v>
      </c>
    </row>
    <row r="286" spans="1:8">
      <c r="A286">
        <v>284</v>
      </c>
      <c r="B286">
        <v>378</v>
      </c>
      <c r="C286" t="s">
        <v>209</v>
      </c>
      <c r="D286" t="s">
        <v>215</v>
      </c>
      <c r="E286" t="s">
        <v>208</v>
      </c>
      <c r="F286">
        <v>8.5</v>
      </c>
      <c r="G286">
        <v>6.8</v>
      </c>
      <c r="H286">
        <v>4.3</v>
      </c>
    </row>
    <row r="287" spans="1:8">
      <c r="A287">
        <v>285</v>
      </c>
      <c r="B287">
        <v>378</v>
      </c>
      <c r="C287" t="s">
        <v>209</v>
      </c>
      <c r="D287" t="s">
        <v>215</v>
      </c>
      <c r="E287" t="s">
        <v>208</v>
      </c>
      <c r="F287">
        <v>9</v>
      </c>
      <c r="G287">
        <v>7.2</v>
      </c>
      <c r="H287">
        <v>5.3</v>
      </c>
    </row>
    <row r="288" spans="1:8">
      <c r="A288">
        <v>286</v>
      </c>
      <c r="B288">
        <v>378</v>
      </c>
      <c r="C288" t="s">
        <v>209</v>
      </c>
      <c r="D288" t="s">
        <v>215</v>
      </c>
      <c r="E288" t="s">
        <v>208</v>
      </c>
      <c r="F288">
        <v>9.1999999999999993</v>
      </c>
      <c r="G288">
        <v>7.2</v>
      </c>
      <c r="H288">
        <v>5.5</v>
      </c>
    </row>
    <row r="289" spans="1:8">
      <c r="A289">
        <v>287</v>
      </c>
      <c r="B289">
        <v>378</v>
      </c>
      <c r="C289" t="s">
        <v>209</v>
      </c>
      <c r="D289" t="s">
        <v>215</v>
      </c>
      <c r="E289" t="s">
        <v>208</v>
      </c>
      <c r="F289">
        <v>8.6999999999999993</v>
      </c>
      <c r="G289">
        <v>7.1</v>
      </c>
      <c r="H289">
        <v>4.9000000000000004</v>
      </c>
    </row>
    <row r="290" spans="1:8">
      <c r="A290">
        <v>288</v>
      </c>
      <c r="B290">
        <v>378</v>
      </c>
      <c r="C290" t="s">
        <v>209</v>
      </c>
      <c r="D290" t="s">
        <v>215</v>
      </c>
      <c r="E290" t="s">
        <v>208</v>
      </c>
      <c r="F290">
        <v>9.5</v>
      </c>
      <c r="G290">
        <v>7.7</v>
      </c>
      <c r="H290">
        <v>5.8</v>
      </c>
    </row>
    <row r="291" spans="1:8">
      <c r="A291">
        <v>289</v>
      </c>
      <c r="B291">
        <v>378</v>
      </c>
      <c r="C291" t="s">
        <v>209</v>
      </c>
      <c r="D291" t="s">
        <v>215</v>
      </c>
      <c r="E291" t="s">
        <v>208</v>
      </c>
      <c r="F291">
        <v>9</v>
      </c>
      <c r="G291">
        <v>7.2</v>
      </c>
      <c r="H291">
        <v>5.0999999999999996</v>
      </c>
    </row>
    <row r="292" spans="1:8">
      <c r="A292">
        <v>290</v>
      </c>
      <c r="B292">
        <v>378</v>
      </c>
      <c r="C292" t="s">
        <v>209</v>
      </c>
      <c r="D292" t="s">
        <v>215</v>
      </c>
      <c r="E292" t="s">
        <v>208</v>
      </c>
      <c r="F292">
        <v>9.9</v>
      </c>
      <c r="G292">
        <v>8.1</v>
      </c>
      <c r="H292">
        <v>6.4</v>
      </c>
    </row>
    <row r="293" spans="1:8">
      <c r="A293">
        <v>291</v>
      </c>
      <c r="B293">
        <v>378</v>
      </c>
      <c r="C293" t="s">
        <v>209</v>
      </c>
      <c r="D293" t="s">
        <v>215</v>
      </c>
      <c r="E293" t="s">
        <v>208</v>
      </c>
      <c r="F293">
        <v>8.6999999999999993</v>
      </c>
      <c r="G293">
        <v>7.1</v>
      </c>
      <c r="H293">
        <v>4.7</v>
      </c>
    </row>
    <row r="294" spans="1:8">
      <c r="A294">
        <v>292</v>
      </c>
      <c r="B294">
        <v>378</v>
      </c>
      <c r="C294" t="s">
        <v>209</v>
      </c>
      <c r="D294" t="s">
        <v>215</v>
      </c>
      <c r="E294" t="s">
        <v>208</v>
      </c>
      <c r="F294">
        <v>8.9</v>
      </c>
      <c r="G294">
        <v>7.1</v>
      </c>
      <c r="H294">
        <v>5.5</v>
      </c>
    </row>
    <row r="295" spans="1:8">
      <c r="A295">
        <v>293</v>
      </c>
      <c r="B295">
        <v>378</v>
      </c>
      <c r="C295" t="s">
        <v>209</v>
      </c>
      <c r="D295" t="s">
        <v>215</v>
      </c>
      <c r="E295" t="s">
        <v>208</v>
      </c>
      <c r="F295">
        <v>9.8000000000000007</v>
      </c>
      <c r="G295">
        <v>8</v>
      </c>
      <c r="H295">
        <v>6</v>
      </c>
    </row>
    <row r="296" spans="1:8">
      <c r="A296">
        <v>294</v>
      </c>
      <c r="B296">
        <v>378</v>
      </c>
      <c r="C296" t="s">
        <v>209</v>
      </c>
      <c r="D296" t="s">
        <v>215</v>
      </c>
      <c r="E296" t="s">
        <v>208</v>
      </c>
      <c r="F296">
        <v>8.6999999999999993</v>
      </c>
      <c r="G296">
        <v>6.7</v>
      </c>
      <c r="H296">
        <v>4.4000000000000004</v>
      </c>
    </row>
    <row r="297" spans="1:8">
      <c r="A297">
        <v>295</v>
      </c>
      <c r="B297">
        <v>378</v>
      </c>
      <c r="C297" t="s">
        <v>209</v>
      </c>
      <c r="D297" t="s">
        <v>215</v>
      </c>
      <c r="E297" t="s">
        <v>208</v>
      </c>
      <c r="F297">
        <v>8.9</v>
      </c>
      <c r="G297">
        <v>7</v>
      </c>
      <c r="H297">
        <v>4.7</v>
      </c>
    </row>
    <row r="298" spans="1:8">
      <c r="A298">
        <v>296</v>
      </c>
      <c r="B298">
        <v>378</v>
      </c>
      <c r="C298" t="s">
        <v>209</v>
      </c>
      <c r="D298" t="s">
        <v>215</v>
      </c>
      <c r="E298" t="s">
        <v>208</v>
      </c>
      <c r="F298">
        <v>9.5</v>
      </c>
      <c r="G298">
        <v>7.5</v>
      </c>
      <c r="H298">
        <v>6.1</v>
      </c>
    </row>
    <row r="299" spans="1:8">
      <c r="A299">
        <v>297</v>
      </c>
      <c r="B299">
        <v>378</v>
      </c>
      <c r="C299" t="s">
        <v>209</v>
      </c>
      <c r="D299" t="s">
        <v>215</v>
      </c>
      <c r="E299" t="s">
        <v>208</v>
      </c>
      <c r="F299">
        <v>10.199999999999999</v>
      </c>
      <c r="G299">
        <v>8.4</v>
      </c>
      <c r="H299">
        <v>6.9</v>
      </c>
    </row>
    <row r="300" spans="1:8">
      <c r="A300">
        <v>298</v>
      </c>
      <c r="B300">
        <v>378</v>
      </c>
      <c r="C300" t="s">
        <v>209</v>
      </c>
      <c r="D300" t="s">
        <v>215</v>
      </c>
      <c r="E300" t="s">
        <v>208</v>
      </c>
      <c r="F300">
        <v>10.4</v>
      </c>
      <c r="G300">
        <v>8.4</v>
      </c>
      <c r="H300">
        <v>7</v>
      </c>
    </row>
    <row r="301" spans="1:8">
      <c r="A301">
        <v>299</v>
      </c>
      <c r="B301">
        <v>378</v>
      </c>
      <c r="C301" t="s">
        <v>209</v>
      </c>
      <c r="D301" t="s">
        <v>215</v>
      </c>
      <c r="E301" t="s">
        <v>208</v>
      </c>
      <c r="F301">
        <v>9.1</v>
      </c>
      <c r="G301">
        <v>7.4</v>
      </c>
      <c r="H301">
        <v>5</v>
      </c>
    </row>
    <row r="302" spans="1:8">
      <c r="A302">
        <v>300</v>
      </c>
      <c r="B302">
        <v>378</v>
      </c>
      <c r="C302" t="s">
        <v>209</v>
      </c>
      <c r="D302" t="s">
        <v>215</v>
      </c>
      <c r="E302" t="s">
        <v>208</v>
      </c>
      <c r="F302">
        <v>10.6</v>
      </c>
      <c r="G302">
        <v>8.3000000000000007</v>
      </c>
      <c r="H302">
        <v>7.5</v>
      </c>
    </row>
    <row r="303" spans="1:8">
      <c r="A303">
        <v>301</v>
      </c>
      <c r="B303">
        <v>378</v>
      </c>
      <c r="C303" t="s">
        <v>209</v>
      </c>
      <c r="D303" t="s">
        <v>215</v>
      </c>
      <c r="E303" t="s">
        <v>208</v>
      </c>
      <c r="F303">
        <v>9.1999999999999993</v>
      </c>
      <c r="G303">
        <v>7.3</v>
      </c>
      <c r="H303">
        <v>6.2</v>
      </c>
    </row>
    <row r="304" spans="1:8">
      <c r="A304">
        <v>302</v>
      </c>
      <c r="B304">
        <v>378</v>
      </c>
      <c r="C304" t="s">
        <v>209</v>
      </c>
      <c r="D304" t="s">
        <v>215</v>
      </c>
      <c r="E304" t="s">
        <v>208</v>
      </c>
      <c r="F304">
        <v>9.5</v>
      </c>
      <c r="G304">
        <v>7.6</v>
      </c>
      <c r="H304">
        <v>5.6</v>
      </c>
    </row>
    <row r="305" spans="1:8">
      <c r="A305">
        <v>303</v>
      </c>
      <c r="B305">
        <v>378</v>
      </c>
      <c r="C305" t="s">
        <v>209</v>
      </c>
      <c r="D305" t="s">
        <v>215</v>
      </c>
      <c r="E305" t="s">
        <v>208</v>
      </c>
      <c r="F305">
        <v>10</v>
      </c>
      <c r="G305">
        <v>8.1</v>
      </c>
      <c r="H305">
        <v>6.3</v>
      </c>
    </row>
    <row r="306" spans="1:8">
      <c r="A306">
        <v>304</v>
      </c>
      <c r="B306">
        <v>378</v>
      </c>
      <c r="C306" t="s">
        <v>209</v>
      </c>
      <c r="D306" t="s">
        <v>215</v>
      </c>
      <c r="E306" t="s">
        <v>208</v>
      </c>
      <c r="F306">
        <v>9.5</v>
      </c>
      <c r="G306">
        <v>7.7</v>
      </c>
      <c r="H306">
        <v>6.2</v>
      </c>
    </row>
    <row r="307" spans="1:8">
      <c r="A307">
        <v>305</v>
      </c>
      <c r="B307">
        <v>378</v>
      </c>
      <c r="C307" t="s">
        <v>209</v>
      </c>
      <c r="D307" t="s">
        <v>215</v>
      </c>
      <c r="E307" t="s">
        <v>208</v>
      </c>
      <c r="F307">
        <v>8.5</v>
      </c>
      <c r="G307">
        <v>6.7</v>
      </c>
      <c r="H307">
        <v>4.5999999999999996</v>
      </c>
    </row>
    <row r="308" spans="1:8">
      <c r="A308">
        <v>306</v>
      </c>
      <c r="B308">
        <v>378</v>
      </c>
      <c r="C308" t="s">
        <v>209</v>
      </c>
      <c r="D308" t="s">
        <v>215</v>
      </c>
      <c r="E308" t="s">
        <v>208</v>
      </c>
      <c r="F308">
        <v>9.4</v>
      </c>
      <c r="G308">
        <v>7.6</v>
      </c>
      <c r="H308">
        <v>6</v>
      </c>
    </row>
    <row r="309" spans="1:8">
      <c r="A309">
        <v>307</v>
      </c>
      <c r="B309">
        <v>378</v>
      </c>
      <c r="C309" t="s">
        <v>209</v>
      </c>
      <c r="D309" t="s">
        <v>215</v>
      </c>
      <c r="E309" t="s">
        <v>208</v>
      </c>
      <c r="F309">
        <v>8.6999999999999993</v>
      </c>
      <c r="G309">
        <v>6.9</v>
      </c>
      <c r="H309">
        <v>4.8</v>
      </c>
    </row>
    <row r="310" spans="1:8">
      <c r="A310">
        <v>308</v>
      </c>
      <c r="B310">
        <v>378</v>
      </c>
      <c r="C310" t="s">
        <v>209</v>
      </c>
      <c r="D310" t="s">
        <v>215</v>
      </c>
      <c r="E310" t="s">
        <v>208</v>
      </c>
      <c r="F310">
        <v>10</v>
      </c>
      <c r="G310">
        <v>7.9</v>
      </c>
      <c r="H310">
        <v>6.2</v>
      </c>
    </row>
    <row r="311" spans="1:8">
      <c r="A311">
        <v>309</v>
      </c>
      <c r="B311">
        <v>378</v>
      </c>
      <c r="C311" t="s">
        <v>209</v>
      </c>
      <c r="D311" t="s">
        <v>215</v>
      </c>
      <c r="E311" t="s">
        <v>208</v>
      </c>
      <c r="F311">
        <v>10.199999999999999</v>
      </c>
      <c r="G311">
        <v>8.1999999999999993</v>
      </c>
      <c r="H311">
        <v>7.1</v>
      </c>
    </row>
    <row r="312" spans="1:8">
      <c r="A312">
        <v>310</v>
      </c>
      <c r="B312">
        <v>378</v>
      </c>
      <c r="C312" t="s">
        <v>209</v>
      </c>
      <c r="D312" t="s">
        <v>215</v>
      </c>
      <c r="E312" t="s">
        <v>208</v>
      </c>
      <c r="F312">
        <v>8.6999999999999993</v>
      </c>
      <c r="G312">
        <v>7</v>
      </c>
      <c r="H312">
        <v>4.2</v>
      </c>
    </row>
    <row r="313" spans="1:8">
      <c r="A313">
        <v>311</v>
      </c>
      <c r="B313">
        <v>378</v>
      </c>
      <c r="C313" t="s">
        <v>209</v>
      </c>
      <c r="D313" t="s">
        <v>215</v>
      </c>
      <c r="E313" t="s">
        <v>208</v>
      </c>
      <c r="F313">
        <v>9</v>
      </c>
      <c r="G313">
        <v>7.2</v>
      </c>
      <c r="H313">
        <v>5.4</v>
      </c>
    </row>
    <row r="314" spans="1:8">
      <c r="A314">
        <v>312</v>
      </c>
      <c r="B314">
        <v>378</v>
      </c>
      <c r="C314" t="s">
        <v>209</v>
      </c>
      <c r="D314" t="s">
        <v>215</v>
      </c>
      <c r="E314" t="s">
        <v>208</v>
      </c>
      <c r="F314">
        <v>10.199999999999999</v>
      </c>
      <c r="G314">
        <v>8.5</v>
      </c>
      <c r="H314">
        <v>6.1</v>
      </c>
    </row>
    <row r="315" spans="1:8">
      <c r="A315">
        <v>313</v>
      </c>
      <c r="B315">
        <v>378</v>
      </c>
      <c r="C315" t="s">
        <v>209</v>
      </c>
      <c r="D315" t="s">
        <v>215</v>
      </c>
      <c r="E315" t="s">
        <v>208</v>
      </c>
      <c r="F315">
        <v>9.3000000000000007</v>
      </c>
      <c r="G315">
        <v>7.5</v>
      </c>
      <c r="H315">
        <v>5.6</v>
      </c>
    </row>
    <row r="316" spans="1:8">
      <c r="A316">
        <v>314</v>
      </c>
      <c r="B316">
        <v>378</v>
      </c>
      <c r="C316" t="s">
        <v>209</v>
      </c>
      <c r="D316" t="s">
        <v>215</v>
      </c>
      <c r="E316" t="s">
        <v>208</v>
      </c>
      <c r="F316">
        <v>9.4</v>
      </c>
      <c r="G316">
        <v>7.5</v>
      </c>
      <c r="H316">
        <v>6</v>
      </c>
    </row>
    <row r="317" spans="1:8">
      <c r="A317">
        <v>315</v>
      </c>
      <c r="B317">
        <v>378</v>
      </c>
      <c r="C317" t="s">
        <v>209</v>
      </c>
      <c r="D317" t="s">
        <v>215</v>
      </c>
      <c r="E317" t="s">
        <v>208</v>
      </c>
      <c r="F317">
        <v>9.3000000000000007</v>
      </c>
      <c r="G317">
        <v>7.5</v>
      </c>
      <c r="H317">
        <v>6.4</v>
      </c>
    </row>
    <row r="318" spans="1:8">
      <c r="A318">
        <v>316</v>
      </c>
      <c r="B318">
        <v>378</v>
      </c>
      <c r="C318" t="s">
        <v>209</v>
      </c>
      <c r="D318" t="s">
        <v>215</v>
      </c>
      <c r="E318" t="s">
        <v>208</v>
      </c>
      <c r="F318">
        <v>9.4</v>
      </c>
      <c r="G318">
        <v>7.7</v>
      </c>
      <c r="H318">
        <v>5.7</v>
      </c>
    </row>
    <row r="319" spans="1:8">
      <c r="A319">
        <v>317</v>
      </c>
      <c r="B319">
        <v>378</v>
      </c>
      <c r="C319" t="s">
        <v>209</v>
      </c>
      <c r="D319" t="s">
        <v>215</v>
      </c>
      <c r="E319" t="s">
        <v>208</v>
      </c>
      <c r="F319">
        <v>9.3000000000000007</v>
      </c>
      <c r="G319">
        <v>7.4</v>
      </c>
      <c r="H319">
        <v>5</v>
      </c>
    </row>
    <row r="320" spans="1:8">
      <c r="A320">
        <v>318</v>
      </c>
      <c r="B320">
        <v>378</v>
      </c>
      <c r="C320" t="s">
        <v>209</v>
      </c>
      <c r="D320" t="s">
        <v>215</v>
      </c>
      <c r="E320" t="s">
        <v>208</v>
      </c>
      <c r="F320">
        <v>10.1</v>
      </c>
      <c r="G320">
        <v>8.1</v>
      </c>
      <c r="H320">
        <v>6.3</v>
      </c>
    </row>
    <row r="321" spans="1:8">
      <c r="A321">
        <v>319</v>
      </c>
      <c r="B321">
        <v>378</v>
      </c>
      <c r="C321" t="s">
        <v>209</v>
      </c>
      <c r="D321" t="s">
        <v>215</v>
      </c>
      <c r="E321" t="s">
        <v>208</v>
      </c>
      <c r="F321">
        <v>9.5</v>
      </c>
      <c r="G321">
        <v>7.5</v>
      </c>
      <c r="H321">
        <v>5.4</v>
      </c>
    </row>
    <row r="322" spans="1:8">
      <c r="A322">
        <v>320</v>
      </c>
      <c r="B322">
        <v>378</v>
      </c>
      <c r="C322" t="s">
        <v>209</v>
      </c>
      <c r="D322" t="s">
        <v>215</v>
      </c>
      <c r="E322" t="s">
        <v>208</v>
      </c>
      <c r="F322">
        <v>9.1</v>
      </c>
      <c r="G322">
        <v>7.3</v>
      </c>
      <c r="H322">
        <v>4.9000000000000004</v>
      </c>
    </row>
    <row r="323" spans="1:8">
      <c r="A323">
        <v>321</v>
      </c>
      <c r="B323">
        <v>378</v>
      </c>
      <c r="C323" t="s">
        <v>209</v>
      </c>
      <c r="D323" t="s">
        <v>215</v>
      </c>
      <c r="E323" t="s">
        <v>208</v>
      </c>
      <c r="F323">
        <v>10.199999999999999</v>
      </c>
      <c r="G323">
        <v>8.1</v>
      </c>
      <c r="H323">
        <v>7.2</v>
      </c>
    </row>
    <row r="324" spans="1:8">
      <c r="A324">
        <v>322</v>
      </c>
      <c r="B324">
        <v>378</v>
      </c>
      <c r="C324" t="s">
        <v>209</v>
      </c>
      <c r="D324" t="s">
        <v>215</v>
      </c>
      <c r="E324" t="s">
        <v>208</v>
      </c>
      <c r="F324">
        <v>9.5</v>
      </c>
      <c r="G324">
        <v>7.6</v>
      </c>
      <c r="H324">
        <v>6.9</v>
      </c>
    </row>
    <row r="325" spans="1:8">
      <c r="A325">
        <v>323</v>
      </c>
      <c r="B325">
        <v>378</v>
      </c>
      <c r="C325" t="s">
        <v>209</v>
      </c>
      <c r="D325" t="s">
        <v>215</v>
      </c>
      <c r="E325" t="s">
        <v>208</v>
      </c>
      <c r="F325">
        <v>8.5</v>
      </c>
      <c r="G325">
        <v>6.8</v>
      </c>
      <c r="H325">
        <v>4.3</v>
      </c>
    </row>
    <row r="326" spans="1:8">
      <c r="A326">
        <v>324</v>
      </c>
      <c r="B326">
        <v>378</v>
      </c>
      <c r="C326" t="s">
        <v>209</v>
      </c>
      <c r="D326" t="s">
        <v>215</v>
      </c>
      <c r="E326" t="s">
        <v>208</v>
      </c>
      <c r="F326">
        <v>9</v>
      </c>
      <c r="G326">
        <v>7.2</v>
      </c>
      <c r="H326">
        <v>4.7</v>
      </c>
    </row>
    <row r="327" spans="1:8">
      <c r="A327">
        <v>325</v>
      </c>
      <c r="B327">
        <v>378</v>
      </c>
      <c r="C327" t="s">
        <v>209</v>
      </c>
      <c r="D327" t="s">
        <v>215</v>
      </c>
      <c r="E327" t="s">
        <v>208</v>
      </c>
      <c r="F327">
        <v>9.1</v>
      </c>
      <c r="G327">
        <v>7.2</v>
      </c>
      <c r="H327">
        <v>5.5</v>
      </c>
    </row>
    <row r="328" spans="1:8">
      <c r="A328">
        <v>326</v>
      </c>
      <c r="B328">
        <v>378</v>
      </c>
      <c r="C328" t="s">
        <v>209</v>
      </c>
      <c r="D328" t="s">
        <v>215</v>
      </c>
      <c r="E328" t="s">
        <v>208</v>
      </c>
      <c r="F328">
        <v>9.6999999999999993</v>
      </c>
      <c r="G328">
        <v>7.7</v>
      </c>
      <c r="H328">
        <v>6.4</v>
      </c>
    </row>
    <row r="329" spans="1:8">
      <c r="A329">
        <v>327</v>
      </c>
      <c r="B329">
        <v>378</v>
      </c>
      <c r="C329" t="s">
        <v>209</v>
      </c>
      <c r="D329" t="s">
        <v>215</v>
      </c>
      <c r="E329" t="s">
        <v>208</v>
      </c>
      <c r="F329">
        <v>9.1999999999999993</v>
      </c>
      <c r="G329">
        <v>7.4</v>
      </c>
      <c r="H329">
        <v>4.9000000000000004</v>
      </c>
    </row>
    <row r="330" spans="1:8">
      <c r="A330">
        <v>328</v>
      </c>
      <c r="B330">
        <v>378</v>
      </c>
      <c r="C330" t="s">
        <v>209</v>
      </c>
      <c r="D330" t="s">
        <v>215</v>
      </c>
      <c r="E330" t="s">
        <v>208</v>
      </c>
      <c r="F330">
        <v>9.3000000000000007</v>
      </c>
      <c r="G330">
        <v>7.5</v>
      </c>
      <c r="H330">
        <v>5.9</v>
      </c>
    </row>
    <row r="331" spans="1:8">
      <c r="A331">
        <v>329</v>
      </c>
      <c r="B331">
        <v>378</v>
      </c>
      <c r="C331" t="s">
        <v>209</v>
      </c>
      <c r="D331" t="s">
        <v>215</v>
      </c>
      <c r="E331" t="s">
        <v>208</v>
      </c>
      <c r="F331">
        <v>9.5</v>
      </c>
      <c r="G331">
        <v>7.8</v>
      </c>
      <c r="H331">
        <v>6.7</v>
      </c>
    </row>
    <row r="332" spans="1:8">
      <c r="A332">
        <v>330</v>
      </c>
      <c r="B332">
        <v>378</v>
      </c>
      <c r="C332" t="s">
        <v>209</v>
      </c>
      <c r="D332" t="s">
        <v>215</v>
      </c>
      <c r="E332" t="s">
        <v>208</v>
      </c>
      <c r="F332">
        <v>9.6999999999999993</v>
      </c>
      <c r="G332">
        <v>7.9</v>
      </c>
      <c r="H332">
        <v>4.2</v>
      </c>
    </row>
    <row r="333" spans="1:8">
      <c r="A333">
        <v>331</v>
      </c>
      <c r="B333">
        <v>378</v>
      </c>
      <c r="C333" t="s">
        <v>209</v>
      </c>
      <c r="D333" t="s">
        <v>215</v>
      </c>
      <c r="E333" t="s">
        <v>208</v>
      </c>
      <c r="F333">
        <v>9.6</v>
      </c>
      <c r="G333">
        <v>7.7</v>
      </c>
      <c r="H333">
        <v>5.0999999999999996</v>
      </c>
    </row>
    <row r="334" spans="1:8">
      <c r="A334">
        <v>332</v>
      </c>
      <c r="B334">
        <v>378</v>
      </c>
      <c r="C334" t="s">
        <v>209</v>
      </c>
      <c r="D334" t="s">
        <v>215</v>
      </c>
      <c r="E334" t="s">
        <v>208</v>
      </c>
      <c r="F334">
        <v>9.4</v>
      </c>
      <c r="G334">
        <v>7.5</v>
      </c>
      <c r="H334">
        <v>6.2</v>
      </c>
    </row>
    <row r="335" spans="1:8">
      <c r="A335">
        <v>333</v>
      </c>
      <c r="B335">
        <v>378</v>
      </c>
      <c r="C335" t="s">
        <v>209</v>
      </c>
      <c r="D335" t="s">
        <v>215</v>
      </c>
      <c r="E335" t="s">
        <v>208</v>
      </c>
      <c r="F335">
        <v>9.6</v>
      </c>
      <c r="G335">
        <v>7.7</v>
      </c>
      <c r="H335">
        <v>5.8</v>
      </c>
    </row>
    <row r="336" spans="1:8">
      <c r="A336">
        <v>334</v>
      </c>
      <c r="B336">
        <v>378</v>
      </c>
      <c r="C336" t="s">
        <v>209</v>
      </c>
      <c r="D336" t="s">
        <v>215</v>
      </c>
      <c r="E336" t="s">
        <v>208</v>
      </c>
      <c r="F336">
        <v>8.8000000000000007</v>
      </c>
      <c r="G336">
        <v>7.6</v>
      </c>
      <c r="H336">
        <v>4.5</v>
      </c>
    </row>
    <row r="337" spans="1:8">
      <c r="A337">
        <v>335</v>
      </c>
      <c r="B337">
        <v>378</v>
      </c>
      <c r="C337" t="s">
        <v>209</v>
      </c>
      <c r="D337" t="s">
        <v>215</v>
      </c>
      <c r="E337" t="s">
        <v>208</v>
      </c>
      <c r="F337">
        <v>8.5</v>
      </c>
      <c r="G337">
        <v>6.6</v>
      </c>
      <c r="H337">
        <v>5.7</v>
      </c>
    </row>
    <row r="338" spans="1:8">
      <c r="A338">
        <v>336</v>
      </c>
      <c r="B338">
        <v>378</v>
      </c>
      <c r="C338" t="s">
        <v>209</v>
      </c>
      <c r="D338" t="s">
        <v>215</v>
      </c>
      <c r="E338" t="s">
        <v>208</v>
      </c>
      <c r="F338">
        <v>8.3000000000000007</v>
      </c>
      <c r="G338">
        <v>6.6</v>
      </c>
      <c r="H338">
        <v>4.3</v>
      </c>
    </row>
    <row r="339" spans="1:8">
      <c r="A339">
        <v>337</v>
      </c>
      <c r="B339">
        <v>378</v>
      </c>
      <c r="C339" t="s">
        <v>209</v>
      </c>
      <c r="D339" t="s">
        <v>215</v>
      </c>
      <c r="E339" t="s">
        <v>208</v>
      </c>
      <c r="F339" t="s">
        <v>98</v>
      </c>
      <c r="G339" t="s">
        <v>98</v>
      </c>
      <c r="H339" t="s">
        <v>98</v>
      </c>
    </row>
    <row r="340" spans="1:8">
      <c r="A340">
        <v>338</v>
      </c>
      <c r="B340">
        <v>378</v>
      </c>
      <c r="C340" t="s">
        <v>209</v>
      </c>
      <c r="D340" t="s">
        <v>215</v>
      </c>
      <c r="E340" t="s">
        <v>208</v>
      </c>
      <c r="F340" t="s">
        <v>98</v>
      </c>
      <c r="G340" t="s">
        <v>98</v>
      </c>
      <c r="H340" t="s">
        <v>98</v>
      </c>
    </row>
    <row r="341" spans="1:8">
      <c r="A341">
        <v>339</v>
      </c>
      <c r="B341">
        <v>378</v>
      </c>
      <c r="C341" t="s">
        <v>209</v>
      </c>
      <c r="D341" t="s">
        <v>215</v>
      </c>
      <c r="E341" t="s">
        <v>208</v>
      </c>
      <c r="F341" t="s">
        <v>98</v>
      </c>
      <c r="G341" t="s">
        <v>98</v>
      </c>
      <c r="H341" t="s">
        <v>98</v>
      </c>
    </row>
    <row r="342" spans="1:8">
      <c r="A342">
        <v>340</v>
      </c>
      <c r="B342">
        <v>373</v>
      </c>
      <c r="C342" t="s">
        <v>206</v>
      </c>
      <c r="D342" t="s">
        <v>215</v>
      </c>
      <c r="E342" t="s">
        <v>208</v>
      </c>
      <c r="F342">
        <v>8.8000000000000007</v>
      </c>
      <c r="G342">
        <v>7</v>
      </c>
      <c r="H342">
        <v>4.4000000000000004</v>
      </c>
    </row>
    <row r="343" spans="1:8">
      <c r="A343">
        <v>341</v>
      </c>
      <c r="B343">
        <v>373</v>
      </c>
      <c r="C343" t="s">
        <v>206</v>
      </c>
      <c r="D343" t="s">
        <v>215</v>
      </c>
      <c r="E343" t="s">
        <v>208</v>
      </c>
      <c r="F343">
        <v>9.4</v>
      </c>
      <c r="G343">
        <v>7.4</v>
      </c>
      <c r="H343">
        <v>6.5</v>
      </c>
    </row>
    <row r="344" spans="1:8">
      <c r="A344">
        <v>342</v>
      </c>
      <c r="B344">
        <v>373</v>
      </c>
      <c r="C344" t="s">
        <v>206</v>
      </c>
      <c r="D344" t="s">
        <v>215</v>
      </c>
      <c r="E344" t="s">
        <v>208</v>
      </c>
      <c r="F344">
        <v>10.7</v>
      </c>
      <c r="G344">
        <v>8.5</v>
      </c>
      <c r="H344">
        <v>7.8</v>
      </c>
    </row>
    <row r="345" spans="1:8">
      <c r="A345">
        <v>343</v>
      </c>
      <c r="B345">
        <v>373</v>
      </c>
      <c r="C345" t="s">
        <v>206</v>
      </c>
      <c r="D345" t="s">
        <v>215</v>
      </c>
      <c r="E345" t="s">
        <v>208</v>
      </c>
      <c r="F345">
        <v>9.6</v>
      </c>
      <c r="G345">
        <v>7.7</v>
      </c>
      <c r="H345">
        <v>5.9</v>
      </c>
    </row>
    <row r="346" spans="1:8">
      <c r="A346">
        <v>344</v>
      </c>
      <c r="B346">
        <v>373</v>
      </c>
      <c r="C346" t="s">
        <v>206</v>
      </c>
      <c r="D346" t="s">
        <v>215</v>
      </c>
      <c r="E346" t="s">
        <v>208</v>
      </c>
      <c r="F346">
        <v>9.1999999999999993</v>
      </c>
      <c r="G346">
        <v>7.5</v>
      </c>
      <c r="H346">
        <v>5.2</v>
      </c>
    </row>
    <row r="347" spans="1:8">
      <c r="A347">
        <v>345</v>
      </c>
      <c r="B347">
        <v>373</v>
      </c>
      <c r="C347" t="s">
        <v>206</v>
      </c>
      <c r="D347" t="s">
        <v>215</v>
      </c>
      <c r="E347" t="s">
        <v>208</v>
      </c>
      <c r="F347">
        <v>10.199999999999999</v>
      </c>
      <c r="G347">
        <v>8.1999999999999993</v>
      </c>
      <c r="H347">
        <v>6.2</v>
      </c>
    </row>
    <row r="348" spans="1:8">
      <c r="A348">
        <v>346</v>
      </c>
      <c r="B348">
        <v>373</v>
      </c>
      <c r="C348" t="s">
        <v>206</v>
      </c>
      <c r="D348" t="s">
        <v>215</v>
      </c>
      <c r="E348" t="s">
        <v>208</v>
      </c>
      <c r="F348">
        <v>9</v>
      </c>
      <c r="G348">
        <v>7.2</v>
      </c>
      <c r="H348">
        <v>4.8</v>
      </c>
    </row>
    <row r="349" spans="1:8">
      <c r="A349">
        <v>347</v>
      </c>
      <c r="B349">
        <v>373</v>
      </c>
      <c r="C349" t="s">
        <v>206</v>
      </c>
      <c r="D349" t="s">
        <v>215</v>
      </c>
      <c r="E349" t="s">
        <v>208</v>
      </c>
      <c r="F349">
        <v>10.3</v>
      </c>
      <c r="G349">
        <v>8.1999999999999993</v>
      </c>
      <c r="H349">
        <v>7.2</v>
      </c>
    </row>
    <row r="350" spans="1:8">
      <c r="A350">
        <v>348</v>
      </c>
      <c r="B350">
        <v>373</v>
      </c>
      <c r="C350" t="s">
        <v>206</v>
      </c>
      <c r="D350" t="s">
        <v>215</v>
      </c>
      <c r="E350" t="s">
        <v>208</v>
      </c>
      <c r="F350">
        <v>9.1999999999999993</v>
      </c>
      <c r="G350">
        <v>7.5</v>
      </c>
      <c r="H350">
        <v>4.9000000000000004</v>
      </c>
    </row>
    <row r="351" spans="1:8">
      <c r="A351">
        <v>349</v>
      </c>
      <c r="B351">
        <v>373</v>
      </c>
      <c r="C351" t="s">
        <v>206</v>
      </c>
      <c r="D351" t="s">
        <v>215</v>
      </c>
      <c r="E351" t="s">
        <v>208</v>
      </c>
      <c r="F351">
        <v>9.1999999999999993</v>
      </c>
      <c r="G351">
        <v>7.3</v>
      </c>
      <c r="H351">
        <v>4.7</v>
      </c>
    </row>
    <row r="352" spans="1:8">
      <c r="A352">
        <v>350</v>
      </c>
      <c r="B352">
        <v>374</v>
      </c>
      <c r="C352" t="s">
        <v>206</v>
      </c>
      <c r="D352" t="s">
        <v>215</v>
      </c>
      <c r="E352" t="s">
        <v>208</v>
      </c>
      <c r="F352">
        <v>9.3000000000000007</v>
      </c>
      <c r="G352">
        <v>7.5</v>
      </c>
      <c r="H352">
        <v>5.0999999999999996</v>
      </c>
    </row>
    <row r="353" spans="1:8">
      <c r="A353">
        <v>351</v>
      </c>
      <c r="B353">
        <v>374</v>
      </c>
      <c r="C353" t="s">
        <v>206</v>
      </c>
      <c r="D353" t="s">
        <v>215</v>
      </c>
      <c r="E353" t="s">
        <v>208</v>
      </c>
      <c r="F353">
        <v>10.1</v>
      </c>
      <c r="G353">
        <v>8.3000000000000007</v>
      </c>
      <c r="H353">
        <v>6.6</v>
      </c>
    </row>
    <row r="354" spans="1:8">
      <c r="A354">
        <v>352</v>
      </c>
      <c r="B354">
        <v>374</v>
      </c>
      <c r="C354" t="s">
        <v>206</v>
      </c>
      <c r="D354" t="s">
        <v>215</v>
      </c>
      <c r="E354" t="s">
        <v>208</v>
      </c>
      <c r="F354" t="s">
        <v>106</v>
      </c>
      <c r="G354" t="s">
        <v>106</v>
      </c>
      <c r="H354" t="s">
        <v>106</v>
      </c>
    </row>
    <row r="355" spans="1:8">
      <c r="A355">
        <v>353</v>
      </c>
      <c r="B355">
        <v>377</v>
      </c>
      <c r="C355" t="s">
        <v>206</v>
      </c>
      <c r="D355" t="s">
        <v>210</v>
      </c>
      <c r="E355" t="s">
        <v>211</v>
      </c>
      <c r="F355">
        <v>9.6</v>
      </c>
      <c r="G355">
        <v>7.8</v>
      </c>
      <c r="H355">
        <v>5.4</v>
      </c>
    </row>
    <row r="356" spans="1:8">
      <c r="A356">
        <v>354</v>
      </c>
      <c r="B356">
        <v>377</v>
      </c>
      <c r="C356" t="s">
        <v>206</v>
      </c>
      <c r="D356" t="s">
        <v>210</v>
      </c>
      <c r="E356" t="s">
        <v>211</v>
      </c>
      <c r="F356">
        <v>9.9</v>
      </c>
      <c r="G356">
        <v>8</v>
      </c>
      <c r="H356">
        <v>6.4</v>
      </c>
    </row>
    <row r="357" spans="1:8">
      <c r="A357">
        <v>355</v>
      </c>
      <c r="B357">
        <v>377</v>
      </c>
      <c r="C357" t="s">
        <v>209</v>
      </c>
      <c r="D357" t="s">
        <v>210</v>
      </c>
      <c r="E357" t="s">
        <v>211</v>
      </c>
      <c r="F357">
        <v>9.8000000000000007</v>
      </c>
      <c r="G357">
        <v>7.8</v>
      </c>
      <c r="H357">
        <v>6.8</v>
      </c>
    </row>
    <row r="358" spans="1:8">
      <c r="A358">
        <v>356</v>
      </c>
      <c r="B358">
        <v>377</v>
      </c>
      <c r="C358" t="s">
        <v>209</v>
      </c>
      <c r="D358" t="s">
        <v>210</v>
      </c>
      <c r="E358" t="s">
        <v>211</v>
      </c>
      <c r="F358">
        <v>10.3</v>
      </c>
      <c r="G358">
        <v>8.4</v>
      </c>
      <c r="H358">
        <v>6.6</v>
      </c>
    </row>
    <row r="359" spans="1:8">
      <c r="A359">
        <v>357</v>
      </c>
      <c r="B359">
        <v>377</v>
      </c>
      <c r="C359" t="s">
        <v>206</v>
      </c>
      <c r="D359" t="s">
        <v>215</v>
      </c>
      <c r="E359" t="s">
        <v>212</v>
      </c>
      <c r="F359">
        <v>9.6</v>
      </c>
      <c r="G359">
        <v>7.6</v>
      </c>
      <c r="H359">
        <v>7.1</v>
      </c>
    </row>
    <row r="360" spans="1:8">
      <c r="A360">
        <v>358</v>
      </c>
      <c r="B360">
        <v>377</v>
      </c>
      <c r="C360" t="s">
        <v>206</v>
      </c>
      <c r="D360" t="s">
        <v>215</v>
      </c>
      <c r="E360" t="s">
        <v>212</v>
      </c>
      <c r="F360">
        <v>9.5</v>
      </c>
      <c r="G360">
        <v>7.4</v>
      </c>
      <c r="H360">
        <v>7.2</v>
      </c>
    </row>
    <row r="361" spans="1:8">
      <c r="A361">
        <v>359</v>
      </c>
      <c r="B361">
        <v>377</v>
      </c>
      <c r="C361" t="s">
        <v>206</v>
      </c>
      <c r="D361" t="s">
        <v>215</v>
      </c>
      <c r="E361" t="s">
        <v>212</v>
      </c>
      <c r="F361">
        <v>8</v>
      </c>
      <c r="G361">
        <v>6.5</v>
      </c>
      <c r="H361">
        <v>4.2</v>
      </c>
    </row>
    <row r="362" spans="1:8">
      <c r="A362">
        <v>360</v>
      </c>
      <c r="B362">
        <v>377</v>
      </c>
      <c r="C362" t="s">
        <v>206</v>
      </c>
      <c r="D362" t="s">
        <v>215</v>
      </c>
      <c r="E362" t="s">
        <v>212</v>
      </c>
      <c r="F362">
        <v>8.8000000000000007</v>
      </c>
      <c r="G362">
        <v>6.9</v>
      </c>
      <c r="H362">
        <v>5.8</v>
      </c>
    </row>
    <row r="363" spans="1:8">
      <c r="A363">
        <v>361</v>
      </c>
      <c r="B363">
        <v>377</v>
      </c>
      <c r="C363" t="s">
        <v>206</v>
      </c>
      <c r="D363" t="s">
        <v>215</v>
      </c>
      <c r="E363" t="s">
        <v>212</v>
      </c>
      <c r="F363">
        <v>9</v>
      </c>
      <c r="G363">
        <v>7.2</v>
      </c>
      <c r="H363">
        <v>6</v>
      </c>
    </row>
    <row r="364" spans="1:8">
      <c r="A364">
        <v>362</v>
      </c>
      <c r="B364">
        <v>377</v>
      </c>
      <c r="C364" t="s">
        <v>206</v>
      </c>
      <c r="D364" t="s">
        <v>215</v>
      </c>
      <c r="E364" t="s">
        <v>212</v>
      </c>
      <c r="F364">
        <v>8.5</v>
      </c>
      <c r="G364">
        <v>6.8</v>
      </c>
      <c r="H364">
        <v>5.9</v>
      </c>
    </row>
    <row r="365" spans="1:8">
      <c r="A365">
        <v>363</v>
      </c>
      <c r="B365">
        <v>377</v>
      </c>
      <c r="C365" t="s">
        <v>206</v>
      </c>
      <c r="D365" t="s">
        <v>215</v>
      </c>
      <c r="E365" t="s">
        <v>212</v>
      </c>
      <c r="F365">
        <v>8.3000000000000007</v>
      </c>
      <c r="G365">
        <v>6.6</v>
      </c>
      <c r="H365">
        <v>5.3</v>
      </c>
    </row>
    <row r="366" spans="1:8">
      <c r="A366">
        <v>364</v>
      </c>
      <c r="B366">
        <v>377</v>
      </c>
      <c r="C366" t="s">
        <v>206</v>
      </c>
      <c r="D366" t="s">
        <v>215</v>
      </c>
      <c r="E366" t="s">
        <v>212</v>
      </c>
      <c r="F366">
        <v>9</v>
      </c>
      <c r="G366">
        <v>7.1</v>
      </c>
      <c r="H366">
        <v>6.3</v>
      </c>
    </row>
    <row r="367" spans="1:8">
      <c r="A367">
        <v>365</v>
      </c>
      <c r="B367">
        <v>377</v>
      </c>
      <c r="C367" t="s">
        <v>206</v>
      </c>
      <c r="D367" t="s">
        <v>215</v>
      </c>
      <c r="E367" t="s">
        <v>212</v>
      </c>
      <c r="F367">
        <v>9.3000000000000007</v>
      </c>
      <c r="G367">
        <v>7.5</v>
      </c>
      <c r="H367">
        <v>7.2</v>
      </c>
    </row>
    <row r="368" spans="1:8">
      <c r="A368">
        <v>366</v>
      </c>
      <c r="B368">
        <v>377</v>
      </c>
      <c r="C368" t="s">
        <v>206</v>
      </c>
      <c r="D368" t="s">
        <v>215</v>
      </c>
      <c r="E368" t="s">
        <v>212</v>
      </c>
      <c r="F368">
        <v>8.1999999999999993</v>
      </c>
      <c r="G368">
        <v>6.7</v>
      </c>
      <c r="H368">
        <v>4.5</v>
      </c>
    </row>
    <row r="369" spans="1:8">
      <c r="A369">
        <v>367</v>
      </c>
      <c r="B369">
        <v>377</v>
      </c>
      <c r="C369" t="s">
        <v>206</v>
      </c>
      <c r="D369" t="s">
        <v>215</v>
      </c>
      <c r="E369" t="s">
        <v>212</v>
      </c>
      <c r="F369">
        <v>9.5</v>
      </c>
      <c r="G369">
        <v>7.7</v>
      </c>
      <c r="H369">
        <v>6.7</v>
      </c>
    </row>
    <row r="370" spans="1:8">
      <c r="A370">
        <v>368</v>
      </c>
      <c r="B370">
        <v>377</v>
      </c>
      <c r="C370" t="s">
        <v>206</v>
      </c>
      <c r="D370" t="s">
        <v>215</v>
      </c>
      <c r="E370" t="s">
        <v>212</v>
      </c>
      <c r="F370">
        <v>10.1</v>
      </c>
      <c r="G370">
        <v>8.1999999999999993</v>
      </c>
      <c r="H370">
        <v>8.5</v>
      </c>
    </row>
    <row r="371" spans="1:8">
      <c r="A371">
        <v>369</v>
      </c>
      <c r="B371">
        <v>377</v>
      </c>
      <c r="C371" t="s">
        <v>206</v>
      </c>
      <c r="D371" t="s">
        <v>215</v>
      </c>
      <c r="E371" t="s">
        <v>212</v>
      </c>
      <c r="F371">
        <v>9.5</v>
      </c>
      <c r="G371">
        <v>7.8</v>
      </c>
      <c r="H371">
        <v>7.4</v>
      </c>
    </row>
    <row r="372" spans="1:8">
      <c r="A372">
        <v>370</v>
      </c>
      <c r="B372">
        <v>377</v>
      </c>
      <c r="C372" t="s">
        <v>206</v>
      </c>
      <c r="D372" t="s">
        <v>215</v>
      </c>
      <c r="E372" t="s">
        <v>212</v>
      </c>
      <c r="F372">
        <v>9.5</v>
      </c>
      <c r="G372">
        <v>7.7</v>
      </c>
      <c r="H372">
        <v>7.2</v>
      </c>
    </row>
    <row r="373" spans="1:8">
      <c r="A373">
        <v>371</v>
      </c>
      <c r="B373">
        <v>377</v>
      </c>
      <c r="C373" t="s">
        <v>206</v>
      </c>
      <c r="D373" t="s">
        <v>215</v>
      </c>
      <c r="E373" t="s">
        <v>212</v>
      </c>
      <c r="F373">
        <v>8.6</v>
      </c>
      <c r="G373">
        <v>6.9</v>
      </c>
      <c r="H373">
        <v>5.3</v>
      </c>
    </row>
    <row r="374" spans="1:8">
      <c r="A374">
        <v>372</v>
      </c>
      <c r="B374">
        <v>377</v>
      </c>
      <c r="C374" t="s">
        <v>206</v>
      </c>
      <c r="D374" t="s">
        <v>215</v>
      </c>
      <c r="E374" t="s">
        <v>212</v>
      </c>
      <c r="F374">
        <v>9.1</v>
      </c>
      <c r="G374">
        <v>7.3</v>
      </c>
      <c r="H374">
        <v>6.6</v>
      </c>
    </row>
    <row r="375" spans="1:8">
      <c r="A375">
        <v>373</v>
      </c>
      <c r="B375">
        <v>377</v>
      </c>
      <c r="C375" t="s">
        <v>206</v>
      </c>
      <c r="D375" t="s">
        <v>215</v>
      </c>
      <c r="E375" t="s">
        <v>212</v>
      </c>
      <c r="F375">
        <v>8.1</v>
      </c>
      <c r="G375">
        <v>6.5</v>
      </c>
      <c r="H375">
        <v>4.7</v>
      </c>
    </row>
    <row r="376" spans="1:8">
      <c r="A376">
        <v>374</v>
      </c>
      <c r="B376">
        <v>377</v>
      </c>
      <c r="C376" t="s">
        <v>206</v>
      </c>
      <c r="D376" t="s">
        <v>215</v>
      </c>
      <c r="E376" t="s">
        <v>212</v>
      </c>
      <c r="F376">
        <v>9.1</v>
      </c>
      <c r="G376">
        <v>7.4</v>
      </c>
      <c r="H376">
        <v>5.9</v>
      </c>
    </row>
    <row r="377" spans="1:8">
      <c r="A377">
        <v>375</v>
      </c>
      <c r="B377">
        <v>377</v>
      </c>
      <c r="C377" t="s">
        <v>206</v>
      </c>
      <c r="D377" t="s">
        <v>215</v>
      </c>
      <c r="E377" t="s">
        <v>212</v>
      </c>
      <c r="F377">
        <v>10.3</v>
      </c>
      <c r="G377">
        <v>8.1</v>
      </c>
      <c r="H377">
        <v>9.1999999999999993</v>
      </c>
    </row>
    <row r="378" spans="1:8">
      <c r="A378">
        <v>376</v>
      </c>
      <c r="B378">
        <v>377</v>
      </c>
      <c r="C378" t="s">
        <v>206</v>
      </c>
      <c r="D378" t="s">
        <v>215</v>
      </c>
      <c r="E378" t="s">
        <v>212</v>
      </c>
      <c r="F378">
        <v>8.1999999999999993</v>
      </c>
      <c r="G378">
        <v>6.6</v>
      </c>
      <c r="H378">
        <v>4.9000000000000004</v>
      </c>
    </row>
    <row r="379" spans="1:8">
      <c r="A379">
        <v>377</v>
      </c>
      <c r="B379">
        <v>377</v>
      </c>
      <c r="C379" t="s">
        <v>206</v>
      </c>
      <c r="D379" t="s">
        <v>215</v>
      </c>
      <c r="E379" t="s">
        <v>212</v>
      </c>
      <c r="F379">
        <v>9.4</v>
      </c>
      <c r="G379">
        <v>7.5</v>
      </c>
      <c r="H379">
        <v>6.8</v>
      </c>
    </row>
    <row r="380" spans="1:8">
      <c r="A380">
        <v>378</v>
      </c>
      <c r="B380">
        <v>377</v>
      </c>
      <c r="C380" t="s">
        <v>206</v>
      </c>
      <c r="D380" t="s">
        <v>215</v>
      </c>
      <c r="E380" t="s">
        <v>212</v>
      </c>
      <c r="F380">
        <v>9.6</v>
      </c>
      <c r="G380">
        <v>7.6</v>
      </c>
      <c r="H380">
        <v>7.1</v>
      </c>
    </row>
    <row r="381" spans="1:8">
      <c r="A381">
        <v>379</v>
      </c>
      <c r="B381">
        <v>377</v>
      </c>
      <c r="C381" t="s">
        <v>206</v>
      </c>
      <c r="D381" t="s">
        <v>215</v>
      </c>
      <c r="E381" t="s">
        <v>212</v>
      </c>
      <c r="F381">
        <v>9</v>
      </c>
      <c r="G381">
        <v>7.1</v>
      </c>
      <c r="H381">
        <v>6.1</v>
      </c>
    </row>
    <row r="382" spans="1:8">
      <c r="A382">
        <v>380</v>
      </c>
      <c r="B382">
        <v>377</v>
      </c>
      <c r="C382" t="s">
        <v>206</v>
      </c>
      <c r="D382" t="s">
        <v>215</v>
      </c>
      <c r="E382" t="s">
        <v>212</v>
      </c>
      <c r="F382">
        <v>9.5</v>
      </c>
      <c r="G382">
        <v>7.5</v>
      </c>
      <c r="H382">
        <v>6.9</v>
      </c>
    </row>
    <row r="383" spans="1:8">
      <c r="A383">
        <v>381</v>
      </c>
      <c r="B383">
        <v>377</v>
      </c>
      <c r="C383" t="s">
        <v>206</v>
      </c>
      <c r="D383" t="s">
        <v>215</v>
      </c>
      <c r="E383" t="s">
        <v>212</v>
      </c>
      <c r="F383">
        <v>9</v>
      </c>
      <c r="G383">
        <v>7.4</v>
      </c>
      <c r="H383">
        <v>6.1</v>
      </c>
    </row>
    <row r="384" spans="1:8">
      <c r="A384">
        <v>382</v>
      </c>
      <c r="B384">
        <v>377</v>
      </c>
      <c r="C384" t="s">
        <v>206</v>
      </c>
      <c r="D384" t="s">
        <v>215</v>
      </c>
      <c r="E384" t="s">
        <v>212</v>
      </c>
      <c r="F384">
        <v>10.1</v>
      </c>
      <c r="G384">
        <v>8.1</v>
      </c>
      <c r="H384">
        <v>9</v>
      </c>
    </row>
    <row r="385" spans="1:8">
      <c r="A385">
        <v>383</v>
      </c>
      <c r="B385">
        <v>377</v>
      </c>
      <c r="C385" t="s">
        <v>206</v>
      </c>
      <c r="D385" t="s">
        <v>215</v>
      </c>
      <c r="E385" t="s">
        <v>212</v>
      </c>
      <c r="F385">
        <v>8.5</v>
      </c>
      <c r="G385">
        <v>6.2</v>
      </c>
      <c r="H385">
        <v>5.5</v>
      </c>
    </row>
    <row r="386" spans="1:8">
      <c r="A386">
        <v>384</v>
      </c>
      <c r="B386">
        <v>377</v>
      </c>
      <c r="C386" t="s">
        <v>206</v>
      </c>
      <c r="D386" t="s">
        <v>215</v>
      </c>
      <c r="E386" t="s">
        <v>212</v>
      </c>
      <c r="F386">
        <v>8.1</v>
      </c>
      <c r="G386">
        <v>6.5</v>
      </c>
      <c r="H386">
        <v>4.5999999999999996</v>
      </c>
    </row>
    <row r="387" spans="1:8">
      <c r="A387">
        <v>385</v>
      </c>
      <c r="B387">
        <v>377</v>
      </c>
      <c r="C387" t="s">
        <v>206</v>
      </c>
      <c r="D387" t="s">
        <v>215</v>
      </c>
      <c r="E387" t="s">
        <v>212</v>
      </c>
      <c r="F387">
        <v>8.6</v>
      </c>
      <c r="G387">
        <v>6.9</v>
      </c>
      <c r="H387">
        <v>4.5999999999999996</v>
      </c>
    </row>
    <row r="388" spans="1:8">
      <c r="A388">
        <v>386</v>
      </c>
      <c r="B388">
        <v>377</v>
      </c>
      <c r="C388" t="s">
        <v>206</v>
      </c>
      <c r="D388" t="s">
        <v>215</v>
      </c>
      <c r="E388" t="s">
        <v>212</v>
      </c>
      <c r="F388">
        <v>10.4</v>
      </c>
      <c r="G388">
        <v>8.4</v>
      </c>
      <c r="H388">
        <v>9.1999999999999993</v>
      </c>
    </row>
    <row r="389" spans="1:8">
      <c r="A389">
        <v>387</v>
      </c>
      <c r="B389">
        <v>377</v>
      </c>
      <c r="C389" t="s">
        <v>206</v>
      </c>
      <c r="D389" t="s">
        <v>215</v>
      </c>
      <c r="E389" t="s">
        <v>212</v>
      </c>
      <c r="F389">
        <v>8.3000000000000007</v>
      </c>
      <c r="G389">
        <v>6.8</v>
      </c>
      <c r="H389">
        <v>4.7</v>
      </c>
    </row>
    <row r="390" spans="1:8">
      <c r="A390">
        <v>388</v>
      </c>
      <c r="B390">
        <v>377</v>
      </c>
      <c r="C390" t="s">
        <v>206</v>
      </c>
      <c r="D390" t="s">
        <v>215</v>
      </c>
      <c r="E390" t="s">
        <v>212</v>
      </c>
      <c r="F390">
        <v>9.6</v>
      </c>
      <c r="G390">
        <v>7.6</v>
      </c>
      <c r="H390">
        <v>7</v>
      </c>
    </row>
    <row r="391" spans="1:8">
      <c r="A391">
        <v>389</v>
      </c>
      <c r="B391">
        <v>377</v>
      </c>
      <c r="C391" t="s">
        <v>206</v>
      </c>
      <c r="D391" t="s">
        <v>215</v>
      </c>
      <c r="E391" t="s">
        <v>212</v>
      </c>
      <c r="F391">
        <v>8</v>
      </c>
      <c r="G391">
        <v>6.5</v>
      </c>
      <c r="H391">
        <v>4.2</v>
      </c>
    </row>
    <row r="392" spans="1:8">
      <c r="A392">
        <v>390</v>
      </c>
      <c r="B392">
        <v>377</v>
      </c>
      <c r="C392" t="s">
        <v>206</v>
      </c>
      <c r="D392" t="s">
        <v>215</v>
      </c>
      <c r="E392" t="s">
        <v>212</v>
      </c>
      <c r="F392">
        <v>8.6</v>
      </c>
      <c r="G392">
        <v>7.1</v>
      </c>
      <c r="H392">
        <v>5.8</v>
      </c>
    </row>
    <row r="393" spans="1:8">
      <c r="A393">
        <v>391</v>
      </c>
      <c r="B393">
        <v>377</v>
      </c>
      <c r="C393" t="s">
        <v>206</v>
      </c>
      <c r="D393" t="s">
        <v>215</v>
      </c>
      <c r="E393" t="s">
        <v>212</v>
      </c>
      <c r="F393">
        <v>9.1999999999999993</v>
      </c>
      <c r="G393">
        <v>7.6</v>
      </c>
      <c r="H393">
        <v>6.6</v>
      </c>
    </row>
    <row r="394" spans="1:8">
      <c r="A394">
        <v>392</v>
      </c>
      <c r="B394">
        <v>377</v>
      </c>
      <c r="C394" t="s">
        <v>206</v>
      </c>
      <c r="D394" t="s">
        <v>215</v>
      </c>
      <c r="E394" t="s">
        <v>212</v>
      </c>
      <c r="F394">
        <v>8.3000000000000007</v>
      </c>
      <c r="G394">
        <v>6.9</v>
      </c>
      <c r="H394">
        <v>5.2</v>
      </c>
    </row>
    <row r="395" spans="1:8">
      <c r="A395">
        <v>393</v>
      </c>
      <c r="B395">
        <v>377</v>
      </c>
      <c r="C395" t="s">
        <v>206</v>
      </c>
      <c r="D395" t="s">
        <v>215</v>
      </c>
      <c r="E395" t="s">
        <v>212</v>
      </c>
      <c r="F395">
        <v>10.4</v>
      </c>
      <c r="G395">
        <v>8.5</v>
      </c>
      <c r="H395">
        <v>8.8000000000000007</v>
      </c>
    </row>
    <row r="396" spans="1:8">
      <c r="A396">
        <v>394</v>
      </c>
      <c r="B396">
        <v>377</v>
      </c>
      <c r="C396" t="s">
        <v>206</v>
      </c>
      <c r="D396" t="s">
        <v>215</v>
      </c>
      <c r="E396" t="s">
        <v>212</v>
      </c>
      <c r="F396">
        <v>9.1</v>
      </c>
      <c r="G396">
        <v>7.4</v>
      </c>
      <c r="H396">
        <v>6.4</v>
      </c>
    </row>
    <row r="397" spans="1:8">
      <c r="A397">
        <v>395</v>
      </c>
      <c r="B397">
        <v>377</v>
      </c>
      <c r="C397" t="s">
        <v>206</v>
      </c>
      <c r="D397" t="s">
        <v>215</v>
      </c>
      <c r="E397" t="s">
        <v>212</v>
      </c>
      <c r="F397">
        <v>8.4</v>
      </c>
      <c r="G397">
        <v>6.9</v>
      </c>
      <c r="H397">
        <v>5.7</v>
      </c>
    </row>
    <row r="398" spans="1:8">
      <c r="A398">
        <v>396</v>
      </c>
      <c r="B398">
        <v>377</v>
      </c>
      <c r="C398" t="s">
        <v>206</v>
      </c>
      <c r="D398" t="s">
        <v>215</v>
      </c>
      <c r="E398" t="s">
        <v>212</v>
      </c>
      <c r="F398">
        <v>8.6</v>
      </c>
      <c r="G398">
        <v>7.2</v>
      </c>
      <c r="H398">
        <v>5.4</v>
      </c>
    </row>
    <row r="399" spans="1:8">
      <c r="A399">
        <v>397</v>
      </c>
      <c r="B399">
        <v>377</v>
      </c>
      <c r="C399" t="s">
        <v>206</v>
      </c>
      <c r="D399" t="s">
        <v>215</v>
      </c>
      <c r="E399" t="s">
        <v>212</v>
      </c>
      <c r="F399">
        <v>8.4</v>
      </c>
      <c r="G399">
        <v>6.9</v>
      </c>
      <c r="H399">
        <v>4.9000000000000004</v>
      </c>
    </row>
    <row r="400" spans="1:8">
      <c r="A400">
        <v>398</v>
      </c>
      <c r="B400">
        <v>377</v>
      </c>
      <c r="C400" t="s">
        <v>206</v>
      </c>
      <c r="D400" t="s">
        <v>215</v>
      </c>
      <c r="E400" t="s">
        <v>212</v>
      </c>
      <c r="F400">
        <v>9.6999999999999993</v>
      </c>
      <c r="G400">
        <v>7.9</v>
      </c>
      <c r="H400">
        <v>8.1</v>
      </c>
    </row>
    <row r="401" spans="1:8">
      <c r="A401">
        <v>399</v>
      </c>
      <c r="B401">
        <v>377</v>
      </c>
      <c r="C401" t="s">
        <v>206</v>
      </c>
      <c r="D401" t="s">
        <v>215</v>
      </c>
      <c r="E401" t="s">
        <v>212</v>
      </c>
      <c r="F401">
        <v>9.4</v>
      </c>
      <c r="G401">
        <v>7.4</v>
      </c>
      <c r="H401">
        <v>7.1</v>
      </c>
    </row>
    <row r="402" spans="1:8">
      <c r="A402">
        <v>400</v>
      </c>
      <c r="B402">
        <v>377</v>
      </c>
      <c r="C402" t="s">
        <v>206</v>
      </c>
      <c r="D402" t="s">
        <v>215</v>
      </c>
      <c r="E402" t="s">
        <v>212</v>
      </c>
      <c r="F402">
        <v>9.3000000000000007</v>
      </c>
      <c r="G402">
        <v>7.7</v>
      </c>
      <c r="H402">
        <v>6.6</v>
      </c>
    </row>
    <row r="403" spans="1:8">
      <c r="A403">
        <v>401</v>
      </c>
      <c r="B403">
        <v>377</v>
      </c>
      <c r="C403" t="s">
        <v>206</v>
      </c>
      <c r="D403" t="s">
        <v>215</v>
      </c>
      <c r="E403" t="s">
        <v>212</v>
      </c>
      <c r="F403">
        <v>9.3000000000000007</v>
      </c>
      <c r="G403">
        <v>7.6</v>
      </c>
      <c r="H403">
        <v>7.4</v>
      </c>
    </row>
    <row r="404" spans="1:8">
      <c r="A404">
        <v>402</v>
      </c>
      <c r="B404">
        <v>377</v>
      </c>
      <c r="C404" t="s">
        <v>206</v>
      </c>
      <c r="D404" t="s">
        <v>215</v>
      </c>
      <c r="E404" t="s">
        <v>212</v>
      </c>
      <c r="F404">
        <v>10</v>
      </c>
      <c r="G404">
        <v>8</v>
      </c>
      <c r="H404">
        <v>8.6999999999999993</v>
      </c>
    </row>
    <row r="405" spans="1:8">
      <c r="A405">
        <v>403</v>
      </c>
      <c r="B405">
        <v>377</v>
      </c>
      <c r="C405" t="s">
        <v>206</v>
      </c>
      <c r="D405" t="s">
        <v>215</v>
      </c>
      <c r="E405" t="s">
        <v>212</v>
      </c>
      <c r="F405">
        <v>9.5</v>
      </c>
      <c r="G405">
        <v>7.8</v>
      </c>
      <c r="H405">
        <v>7.1</v>
      </c>
    </row>
    <row r="406" spans="1:8">
      <c r="A406">
        <v>404</v>
      </c>
      <c r="B406">
        <v>377</v>
      </c>
      <c r="C406" t="s">
        <v>206</v>
      </c>
      <c r="D406" t="s">
        <v>215</v>
      </c>
      <c r="E406" t="s">
        <v>212</v>
      </c>
      <c r="F406">
        <v>9.4</v>
      </c>
      <c r="G406">
        <v>7.5</v>
      </c>
      <c r="H406">
        <v>6.2</v>
      </c>
    </row>
    <row r="407" spans="1:8">
      <c r="A407">
        <v>405</v>
      </c>
      <c r="B407">
        <v>377</v>
      </c>
      <c r="C407" t="s">
        <v>206</v>
      </c>
      <c r="D407" t="s">
        <v>215</v>
      </c>
      <c r="E407" t="s">
        <v>212</v>
      </c>
      <c r="F407">
        <v>8.3000000000000007</v>
      </c>
      <c r="G407">
        <v>6.6</v>
      </c>
      <c r="H407">
        <v>4.5999999999999996</v>
      </c>
    </row>
    <row r="408" spans="1:8">
      <c r="A408">
        <v>406</v>
      </c>
      <c r="B408">
        <v>377</v>
      </c>
      <c r="C408" t="s">
        <v>206</v>
      </c>
      <c r="D408" t="s">
        <v>215</v>
      </c>
      <c r="E408" t="s">
        <v>212</v>
      </c>
      <c r="F408">
        <v>9</v>
      </c>
      <c r="G408">
        <v>7.4</v>
      </c>
      <c r="H408">
        <v>5.5</v>
      </c>
    </row>
    <row r="409" spans="1:8">
      <c r="A409">
        <v>407</v>
      </c>
      <c r="B409">
        <v>377</v>
      </c>
      <c r="C409" t="s">
        <v>206</v>
      </c>
      <c r="D409" t="s">
        <v>215</v>
      </c>
      <c r="E409" t="s">
        <v>212</v>
      </c>
      <c r="F409">
        <v>8.5</v>
      </c>
      <c r="G409">
        <v>7</v>
      </c>
      <c r="H409">
        <v>5.0999999999999996</v>
      </c>
    </row>
    <row r="410" spans="1:8">
      <c r="A410">
        <v>408</v>
      </c>
      <c r="B410">
        <v>377</v>
      </c>
      <c r="C410" t="s">
        <v>206</v>
      </c>
      <c r="D410" t="s">
        <v>215</v>
      </c>
      <c r="E410" t="s">
        <v>212</v>
      </c>
      <c r="F410">
        <v>7.9</v>
      </c>
      <c r="G410">
        <v>6.3</v>
      </c>
      <c r="H410">
        <v>3.9</v>
      </c>
    </row>
    <row r="411" spans="1:8">
      <c r="A411">
        <v>409</v>
      </c>
      <c r="B411">
        <v>377</v>
      </c>
      <c r="C411" t="s">
        <v>206</v>
      </c>
      <c r="D411" t="s">
        <v>215</v>
      </c>
      <c r="E411" t="s">
        <v>212</v>
      </c>
      <c r="F411">
        <v>9.1999999999999993</v>
      </c>
      <c r="G411">
        <v>7.4</v>
      </c>
      <c r="H411">
        <v>6</v>
      </c>
    </row>
    <row r="412" spans="1:8">
      <c r="A412">
        <v>410</v>
      </c>
      <c r="B412">
        <v>377</v>
      </c>
      <c r="C412" t="s">
        <v>206</v>
      </c>
      <c r="D412" t="s">
        <v>215</v>
      </c>
      <c r="E412" t="s">
        <v>212</v>
      </c>
      <c r="F412">
        <v>8.1</v>
      </c>
      <c r="G412">
        <v>7</v>
      </c>
      <c r="H412">
        <v>5.4</v>
      </c>
    </row>
    <row r="413" spans="1:8">
      <c r="A413">
        <v>411</v>
      </c>
      <c r="B413">
        <v>377</v>
      </c>
      <c r="C413" t="s">
        <v>206</v>
      </c>
      <c r="D413" t="s">
        <v>215</v>
      </c>
      <c r="E413" t="s">
        <v>212</v>
      </c>
      <c r="F413">
        <v>8.6999999999999993</v>
      </c>
      <c r="G413">
        <v>7.2</v>
      </c>
      <c r="H413">
        <v>5.4</v>
      </c>
    </row>
    <row r="414" spans="1:8">
      <c r="A414">
        <v>412</v>
      </c>
      <c r="B414">
        <v>377</v>
      </c>
      <c r="C414" t="s">
        <v>206</v>
      </c>
      <c r="D414" t="s">
        <v>215</v>
      </c>
      <c r="E414" t="s">
        <v>212</v>
      </c>
      <c r="F414">
        <v>8</v>
      </c>
      <c r="G414">
        <v>6.6</v>
      </c>
      <c r="H414">
        <v>4.5</v>
      </c>
    </row>
    <row r="415" spans="1:8">
      <c r="A415">
        <v>413</v>
      </c>
      <c r="B415">
        <v>377</v>
      </c>
      <c r="C415" t="s">
        <v>206</v>
      </c>
      <c r="D415" t="s">
        <v>215</v>
      </c>
      <c r="E415" t="s">
        <v>212</v>
      </c>
      <c r="F415">
        <v>8.3000000000000007</v>
      </c>
      <c r="G415">
        <v>6.7</v>
      </c>
      <c r="H415">
        <v>4.5999999999999996</v>
      </c>
    </row>
    <row r="416" spans="1:8">
      <c r="A416">
        <v>414</v>
      </c>
      <c r="B416">
        <v>377</v>
      </c>
      <c r="C416" t="s">
        <v>206</v>
      </c>
      <c r="D416" t="s">
        <v>215</v>
      </c>
      <c r="E416" t="s">
        <v>212</v>
      </c>
      <c r="F416">
        <v>8.6</v>
      </c>
      <c r="G416">
        <v>6.9</v>
      </c>
      <c r="H416">
        <v>4.5</v>
      </c>
    </row>
    <row r="417" spans="1:8">
      <c r="A417">
        <v>415</v>
      </c>
      <c r="B417">
        <v>377</v>
      </c>
      <c r="C417" t="s">
        <v>206</v>
      </c>
      <c r="D417" t="s">
        <v>215</v>
      </c>
      <c r="E417" t="s">
        <v>212</v>
      </c>
      <c r="F417">
        <v>9.6999999999999993</v>
      </c>
      <c r="G417">
        <v>7.9</v>
      </c>
      <c r="H417">
        <v>7.2</v>
      </c>
    </row>
    <row r="418" spans="1:8">
      <c r="A418">
        <v>416</v>
      </c>
      <c r="B418">
        <v>377</v>
      </c>
      <c r="C418" t="s">
        <v>206</v>
      </c>
      <c r="D418" t="s">
        <v>215</v>
      </c>
      <c r="E418" t="s">
        <v>212</v>
      </c>
      <c r="F418">
        <v>8.9</v>
      </c>
      <c r="G418">
        <v>7.1</v>
      </c>
      <c r="H418">
        <v>5.8</v>
      </c>
    </row>
    <row r="419" spans="1:8">
      <c r="A419">
        <v>417</v>
      </c>
      <c r="B419">
        <v>377</v>
      </c>
      <c r="C419" t="s">
        <v>206</v>
      </c>
      <c r="D419" t="s">
        <v>215</v>
      </c>
      <c r="E419" t="s">
        <v>212</v>
      </c>
      <c r="F419">
        <v>8.5</v>
      </c>
      <c r="G419">
        <v>7</v>
      </c>
      <c r="H419">
        <v>4.8</v>
      </c>
    </row>
    <row r="420" spans="1:8">
      <c r="A420">
        <v>418</v>
      </c>
      <c r="B420">
        <v>377</v>
      </c>
      <c r="C420" t="s">
        <v>206</v>
      </c>
      <c r="D420" t="s">
        <v>215</v>
      </c>
      <c r="E420" t="s">
        <v>212</v>
      </c>
      <c r="F420">
        <v>8.9</v>
      </c>
      <c r="G420">
        <v>7.2</v>
      </c>
      <c r="H420">
        <v>6.4</v>
      </c>
    </row>
    <row r="421" spans="1:8">
      <c r="A421">
        <v>419</v>
      </c>
      <c r="B421">
        <v>377</v>
      </c>
      <c r="C421" t="s">
        <v>206</v>
      </c>
      <c r="D421" t="s">
        <v>215</v>
      </c>
      <c r="E421" t="s">
        <v>212</v>
      </c>
      <c r="F421">
        <v>9.1999999999999993</v>
      </c>
      <c r="G421">
        <v>7.6</v>
      </c>
      <c r="H421">
        <v>6.7</v>
      </c>
    </row>
    <row r="422" spans="1:8">
      <c r="A422">
        <v>420</v>
      </c>
      <c r="B422">
        <v>377</v>
      </c>
      <c r="C422" t="s">
        <v>206</v>
      </c>
      <c r="D422" t="s">
        <v>215</v>
      </c>
      <c r="E422" t="s">
        <v>212</v>
      </c>
      <c r="F422">
        <v>9.4</v>
      </c>
      <c r="G422">
        <v>7.6</v>
      </c>
      <c r="H422">
        <v>7.3</v>
      </c>
    </row>
    <row r="423" spans="1:8">
      <c r="A423">
        <v>421</v>
      </c>
      <c r="B423">
        <v>377</v>
      </c>
      <c r="C423" t="s">
        <v>206</v>
      </c>
      <c r="D423" t="s">
        <v>215</v>
      </c>
      <c r="E423" t="s">
        <v>212</v>
      </c>
      <c r="F423">
        <v>9.9</v>
      </c>
      <c r="G423">
        <v>8</v>
      </c>
      <c r="H423">
        <v>8.6999999999999993</v>
      </c>
    </row>
    <row r="424" spans="1:8">
      <c r="A424">
        <v>422</v>
      </c>
      <c r="B424">
        <v>377</v>
      </c>
      <c r="C424" t="s">
        <v>206</v>
      </c>
      <c r="D424" t="s">
        <v>215</v>
      </c>
      <c r="E424" t="s">
        <v>212</v>
      </c>
      <c r="F424">
        <v>8.3000000000000007</v>
      </c>
      <c r="G424">
        <v>6.7</v>
      </c>
      <c r="H424">
        <v>4.8</v>
      </c>
    </row>
    <row r="425" spans="1:8">
      <c r="A425">
        <v>423</v>
      </c>
      <c r="B425">
        <v>377</v>
      </c>
      <c r="C425" t="s">
        <v>206</v>
      </c>
      <c r="D425" t="s">
        <v>215</v>
      </c>
      <c r="E425" t="s">
        <v>212</v>
      </c>
      <c r="F425">
        <v>9.1</v>
      </c>
      <c r="G425">
        <v>7.4</v>
      </c>
      <c r="H425">
        <v>6.8</v>
      </c>
    </row>
    <row r="426" spans="1:8">
      <c r="A426">
        <v>424</v>
      </c>
      <c r="B426">
        <v>377</v>
      </c>
      <c r="C426" t="s">
        <v>206</v>
      </c>
      <c r="D426" t="s">
        <v>215</v>
      </c>
      <c r="E426" t="s">
        <v>212</v>
      </c>
      <c r="F426">
        <v>8.5</v>
      </c>
      <c r="G426">
        <v>6.9</v>
      </c>
      <c r="H426">
        <v>5.2</v>
      </c>
    </row>
    <row r="427" spans="1:8">
      <c r="A427">
        <v>425</v>
      </c>
      <c r="B427">
        <v>377</v>
      </c>
      <c r="C427" t="s">
        <v>206</v>
      </c>
      <c r="D427" t="s">
        <v>215</v>
      </c>
      <c r="E427" t="s">
        <v>212</v>
      </c>
      <c r="F427">
        <v>10.5</v>
      </c>
      <c r="G427">
        <v>8.5</v>
      </c>
      <c r="H427">
        <v>10.4</v>
      </c>
    </row>
    <row r="428" spans="1:8">
      <c r="A428">
        <v>426</v>
      </c>
      <c r="B428">
        <v>377</v>
      </c>
      <c r="C428" t="s">
        <v>206</v>
      </c>
      <c r="D428" t="s">
        <v>215</v>
      </c>
      <c r="E428" t="s">
        <v>212</v>
      </c>
      <c r="F428">
        <v>9.4</v>
      </c>
      <c r="G428">
        <v>7.4</v>
      </c>
      <c r="H428">
        <v>6.8</v>
      </c>
    </row>
    <row r="429" spans="1:8">
      <c r="A429">
        <v>427</v>
      </c>
      <c r="B429">
        <v>377</v>
      </c>
      <c r="C429" t="s">
        <v>206</v>
      </c>
      <c r="D429" t="s">
        <v>215</v>
      </c>
      <c r="E429" t="s">
        <v>212</v>
      </c>
      <c r="F429">
        <v>8.4</v>
      </c>
      <c r="G429">
        <v>6.6</v>
      </c>
      <c r="H429">
        <v>5</v>
      </c>
    </row>
    <row r="430" spans="1:8">
      <c r="A430">
        <v>428</v>
      </c>
      <c r="B430">
        <v>377</v>
      </c>
      <c r="C430" t="s">
        <v>206</v>
      </c>
      <c r="D430" t="s">
        <v>215</v>
      </c>
      <c r="E430" t="s">
        <v>212</v>
      </c>
      <c r="F430">
        <v>8</v>
      </c>
      <c r="G430">
        <v>6.4</v>
      </c>
      <c r="H430">
        <v>4.2</v>
      </c>
    </row>
    <row r="431" spans="1:8">
      <c r="A431">
        <v>429</v>
      </c>
      <c r="B431">
        <v>377</v>
      </c>
      <c r="C431" t="s">
        <v>206</v>
      </c>
      <c r="D431" t="s">
        <v>215</v>
      </c>
      <c r="E431" t="s">
        <v>212</v>
      </c>
      <c r="F431">
        <v>9.3000000000000007</v>
      </c>
      <c r="G431">
        <v>7.6</v>
      </c>
      <c r="H431">
        <v>6.7</v>
      </c>
    </row>
    <row r="432" spans="1:8">
      <c r="A432">
        <v>430</v>
      </c>
      <c r="B432">
        <v>377</v>
      </c>
      <c r="C432" t="s">
        <v>206</v>
      </c>
      <c r="D432" t="s">
        <v>215</v>
      </c>
      <c r="E432" t="s">
        <v>212</v>
      </c>
      <c r="F432">
        <v>8.8000000000000007</v>
      </c>
      <c r="G432">
        <v>7.1</v>
      </c>
      <c r="H432">
        <v>6.1</v>
      </c>
    </row>
    <row r="433" spans="1:8">
      <c r="A433">
        <v>431</v>
      </c>
      <c r="B433">
        <v>377</v>
      </c>
      <c r="C433" t="s">
        <v>206</v>
      </c>
      <c r="D433" t="s">
        <v>215</v>
      </c>
      <c r="E433" t="s">
        <v>212</v>
      </c>
      <c r="F433">
        <v>10.5</v>
      </c>
      <c r="G433">
        <v>8.5</v>
      </c>
      <c r="H433">
        <v>8.6999999999999993</v>
      </c>
    </row>
    <row r="434" spans="1:8">
      <c r="A434">
        <v>432</v>
      </c>
      <c r="B434">
        <v>377</v>
      </c>
      <c r="C434" t="s">
        <v>206</v>
      </c>
      <c r="D434" t="s">
        <v>215</v>
      </c>
      <c r="E434" t="s">
        <v>212</v>
      </c>
      <c r="F434">
        <v>10</v>
      </c>
      <c r="G434">
        <v>8</v>
      </c>
      <c r="H434">
        <v>7.1</v>
      </c>
    </row>
    <row r="435" spans="1:8">
      <c r="A435">
        <v>433</v>
      </c>
      <c r="B435">
        <v>377</v>
      </c>
      <c r="C435" t="s">
        <v>206</v>
      </c>
      <c r="D435" t="s">
        <v>215</v>
      </c>
      <c r="E435" t="s">
        <v>212</v>
      </c>
      <c r="F435">
        <v>9.1999999999999993</v>
      </c>
      <c r="G435">
        <v>7.4</v>
      </c>
      <c r="H435">
        <v>6.2</v>
      </c>
    </row>
    <row r="436" spans="1:8">
      <c r="A436">
        <v>434</v>
      </c>
      <c r="B436">
        <v>377</v>
      </c>
      <c r="C436" t="s">
        <v>206</v>
      </c>
      <c r="D436" t="s">
        <v>215</v>
      </c>
      <c r="E436" t="s">
        <v>212</v>
      </c>
      <c r="F436">
        <v>9.6999999999999993</v>
      </c>
      <c r="G436">
        <v>7.9</v>
      </c>
      <c r="H436">
        <v>7.1</v>
      </c>
    </row>
    <row r="437" spans="1:8">
      <c r="A437">
        <v>435</v>
      </c>
      <c r="B437">
        <v>377</v>
      </c>
      <c r="C437" t="s">
        <v>206</v>
      </c>
      <c r="D437" t="s">
        <v>215</v>
      </c>
      <c r="E437" t="s">
        <v>212</v>
      </c>
      <c r="F437">
        <v>8.9</v>
      </c>
      <c r="G437">
        <v>7.1</v>
      </c>
      <c r="H437">
        <v>6.2</v>
      </c>
    </row>
    <row r="438" spans="1:8">
      <c r="A438">
        <v>436</v>
      </c>
      <c r="B438">
        <v>377</v>
      </c>
      <c r="C438" t="s">
        <v>206</v>
      </c>
      <c r="D438" t="s">
        <v>215</v>
      </c>
      <c r="E438" t="s">
        <v>212</v>
      </c>
      <c r="F438">
        <v>9.4</v>
      </c>
      <c r="G438">
        <v>7.5</v>
      </c>
      <c r="H438">
        <v>7</v>
      </c>
    </row>
    <row r="439" spans="1:8">
      <c r="A439">
        <v>437</v>
      </c>
      <c r="B439">
        <v>377</v>
      </c>
      <c r="C439" t="s">
        <v>206</v>
      </c>
      <c r="D439" t="s">
        <v>215</v>
      </c>
      <c r="E439" t="s">
        <v>212</v>
      </c>
      <c r="F439">
        <v>7.4</v>
      </c>
      <c r="G439">
        <v>6.3</v>
      </c>
      <c r="H439">
        <v>4</v>
      </c>
    </row>
    <row r="440" spans="1:8">
      <c r="A440">
        <v>438</v>
      </c>
      <c r="B440">
        <v>377</v>
      </c>
      <c r="C440" t="s">
        <v>206</v>
      </c>
      <c r="D440" t="s">
        <v>215</v>
      </c>
      <c r="E440" t="s">
        <v>212</v>
      </c>
      <c r="F440">
        <v>8.1</v>
      </c>
      <c r="G440">
        <v>6.3</v>
      </c>
      <c r="H440">
        <v>4.3</v>
      </c>
    </row>
    <row r="441" spans="1:8">
      <c r="A441">
        <v>439</v>
      </c>
      <c r="B441">
        <v>377</v>
      </c>
      <c r="C441" t="s">
        <v>206</v>
      </c>
      <c r="D441" t="s">
        <v>215</v>
      </c>
      <c r="E441" t="s">
        <v>212</v>
      </c>
      <c r="F441">
        <v>8.8000000000000007</v>
      </c>
      <c r="G441">
        <v>7.2</v>
      </c>
      <c r="H441">
        <v>4.5</v>
      </c>
    </row>
    <row r="442" spans="1:8">
      <c r="A442">
        <v>440</v>
      </c>
      <c r="B442">
        <v>377</v>
      </c>
      <c r="C442" t="s">
        <v>206</v>
      </c>
      <c r="D442" t="s">
        <v>215</v>
      </c>
      <c r="E442" t="s">
        <v>212</v>
      </c>
      <c r="F442">
        <v>8.6</v>
      </c>
      <c r="G442">
        <v>7.1</v>
      </c>
      <c r="H442">
        <v>5</v>
      </c>
    </row>
    <row r="443" spans="1:8">
      <c r="A443">
        <v>441</v>
      </c>
      <c r="B443">
        <v>377</v>
      </c>
      <c r="C443" t="s">
        <v>206</v>
      </c>
      <c r="D443" t="s">
        <v>215</v>
      </c>
      <c r="E443" t="s">
        <v>212</v>
      </c>
      <c r="F443">
        <v>9.6999999999999993</v>
      </c>
      <c r="G443">
        <v>7.8</v>
      </c>
      <c r="H443">
        <v>7.6</v>
      </c>
    </row>
    <row r="444" spans="1:8">
      <c r="A444">
        <v>442</v>
      </c>
      <c r="B444">
        <v>377</v>
      </c>
      <c r="C444" t="s">
        <v>206</v>
      </c>
      <c r="D444" t="s">
        <v>215</v>
      </c>
      <c r="E444" t="s">
        <v>212</v>
      </c>
      <c r="F444">
        <v>9.6999999999999993</v>
      </c>
      <c r="G444">
        <v>7.9</v>
      </c>
      <c r="H444">
        <v>7.8</v>
      </c>
    </row>
    <row r="445" spans="1:8">
      <c r="A445">
        <v>443</v>
      </c>
      <c r="B445">
        <v>377</v>
      </c>
      <c r="C445" t="s">
        <v>206</v>
      </c>
      <c r="D445" t="s">
        <v>215</v>
      </c>
      <c r="E445" t="s">
        <v>212</v>
      </c>
      <c r="F445">
        <v>8.1</v>
      </c>
      <c r="G445">
        <v>7.5</v>
      </c>
      <c r="H445">
        <v>4.5999999999999996</v>
      </c>
    </row>
    <row r="446" spans="1:8">
      <c r="A446">
        <v>444</v>
      </c>
      <c r="B446">
        <v>377</v>
      </c>
      <c r="C446" t="s">
        <v>206</v>
      </c>
      <c r="D446" t="s">
        <v>215</v>
      </c>
      <c r="E446" t="s">
        <v>212</v>
      </c>
      <c r="F446">
        <v>8</v>
      </c>
      <c r="G446">
        <v>6.5</v>
      </c>
      <c r="H446">
        <v>4.0999999999999996</v>
      </c>
    </row>
    <row r="447" spans="1:8">
      <c r="A447">
        <v>445</v>
      </c>
      <c r="B447">
        <v>377</v>
      </c>
      <c r="C447" t="s">
        <v>206</v>
      </c>
      <c r="D447" t="s">
        <v>215</v>
      </c>
      <c r="E447" t="s">
        <v>212</v>
      </c>
      <c r="F447">
        <v>9.3000000000000007</v>
      </c>
      <c r="G447">
        <v>7.2</v>
      </c>
      <c r="H447">
        <v>6.1</v>
      </c>
    </row>
    <row r="448" spans="1:8">
      <c r="A448">
        <v>446</v>
      </c>
      <c r="B448">
        <v>377</v>
      </c>
      <c r="C448" t="s">
        <v>206</v>
      </c>
      <c r="D448" t="s">
        <v>215</v>
      </c>
      <c r="E448" t="s">
        <v>212</v>
      </c>
      <c r="F448">
        <v>8.5</v>
      </c>
      <c r="G448">
        <v>6.7</v>
      </c>
      <c r="H448">
        <v>5.2</v>
      </c>
    </row>
    <row r="449" spans="1:8">
      <c r="A449">
        <v>447</v>
      </c>
      <c r="B449">
        <v>377</v>
      </c>
      <c r="C449" t="s">
        <v>206</v>
      </c>
      <c r="D449" t="s">
        <v>215</v>
      </c>
      <c r="E449" t="s">
        <v>212</v>
      </c>
      <c r="F449">
        <v>8.3000000000000007</v>
      </c>
      <c r="G449">
        <v>6.7</v>
      </c>
      <c r="H449">
        <v>4.5999999999999996</v>
      </c>
    </row>
    <row r="450" spans="1:8">
      <c r="A450">
        <v>448</v>
      </c>
      <c r="B450">
        <v>377</v>
      </c>
      <c r="C450" t="s">
        <v>206</v>
      </c>
      <c r="D450" t="s">
        <v>215</v>
      </c>
      <c r="E450" t="s">
        <v>212</v>
      </c>
      <c r="F450">
        <v>8.1</v>
      </c>
      <c r="G450">
        <v>6.6</v>
      </c>
      <c r="H450">
        <v>4.7</v>
      </c>
    </row>
    <row r="451" spans="1:8">
      <c r="A451">
        <v>449</v>
      </c>
      <c r="B451">
        <v>377</v>
      </c>
      <c r="C451" t="s">
        <v>206</v>
      </c>
      <c r="D451" t="s">
        <v>215</v>
      </c>
      <c r="E451" t="s">
        <v>212</v>
      </c>
      <c r="F451">
        <v>8.1</v>
      </c>
      <c r="G451">
        <v>6.6</v>
      </c>
      <c r="H451">
        <v>4.5999999999999996</v>
      </c>
    </row>
    <row r="452" spans="1:8">
      <c r="A452">
        <v>450</v>
      </c>
      <c r="B452">
        <v>377</v>
      </c>
      <c r="C452" t="s">
        <v>206</v>
      </c>
      <c r="D452" t="s">
        <v>215</v>
      </c>
      <c r="E452" t="s">
        <v>212</v>
      </c>
      <c r="F452">
        <v>9.8000000000000007</v>
      </c>
      <c r="G452">
        <v>8</v>
      </c>
      <c r="H452">
        <v>6.6</v>
      </c>
    </row>
    <row r="453" spans="1:8">
      <c r="A453">
        <v>451</v>
      </c>
      <c r="B453">
        <v>377</v>
      </c>
      <c r="C453" t="s">
        <v>206</v>
      </c>
      <c r="D453" t="s">
        <v>215</v>
      </c>
      <c r="E453" t="s">
        <v>212</v>
      </c>
      <c r="F453">
        <v>8.3000000000000007</v>
      </c>
      <c r="G453">
        <v>6.8</v>
      </c>
      <c r="H453">
        <v>4.3</v>
      </c>
    </row>
    <row r="454" spans="1:8">
      <c r="A454">
        <v>452</v>
      </c>
      <c r="B454">
        <v>377</v>
      </c>
      <c r="C454" t="s">
        <v>206</v>
      </c>
      <c r="D454" t="s">
        <v>215</v>
      </c>
      <c r="E454" t="s">
        <v>212</v>
      </c>
      <c r="F454">
        <v>8.8000000000000007</v>
      </c>
      <c r="G454">
        <v>7</v>
      </c>
      <c r="H454">
        <v>5.6</v>
      </c>
    </row>
    <row r="455" spans="1:8">
      <c r="A455">
        <v>453</v>
      </c>
      <c r="B455">
        <v>377</v>
      </c>
      <c r="C455" t="s">
        <v>206</v>
      </c>
      <c r="D455" t="s">
        <v>215</v>
      </c>
      <c r="E455" t="s">
        <v>212</v>
      </c>
      <c r="F455">
        <v>8.3000000000000007</v>
      </c>
      <c r="G455">
        <v>6.8</v>
      </c>
      <c r="H455">
        <v>5</v>
      </c>
    </row>
    <row r="456" spans="1:8">
      <c r="A456">
        <v>454</v>
      </c>
      <c r="B456">
        <v>377</v>
      </c>
      <c r="C456" t="s">
        <v>206</v>
      </c>
      <c r="D456" t="s">
        <v>215</v>
      </c>
      <c r="E456" t="s">
        <v>212</v>
      </c>
      <c r="F456">
        <v>9.5</v>
      </c>
      <c r="G456">
        <v>7.6</v>
      </c>
      <c r="H456">
        <v>7.3</v>
      </c>
    </row>
    <row r="457" spans="1:8">
      <c r="A457">
        <v>455</v>
      </c>
      <c r="B457">
        <v>377</v>
      </c>
      <c r="C457" t="s">
        <v>206</v>
      </c>
      <c r="D457" t="s">
        <v>215</v>
      </c>
      <c r="E457" t="s">
        <v>212</v>
      </c>
      <c r="F457">
        <v>8.6</v>
      </c>
      <c r="G457">
        <v>7</v>
      </c>
      <c r="H457">
        <v>5.5</v>
      </c>
    </row>
    <row r="458" spans="1:8">
      <c r="A458">
        <v>456</v>
      </c>
      <c r="B458">
        <v>377</v>
      </c>
      <c r="C458" t="s">
        <v>206</v>
      </c>
      <c r="D458" t="s">
        <v>215</v>
      </c>
      <c r="E458" t="s">
        <v>212</v>
      </c>
      <c r="F458">
        <v>7.8</v>
      </c>
      <c r="G458">
        <v>6.3</v>
      </c>
      <c r="H458">
        <v>4.5</v>
      </c>
    </row>
    <row r="459" spans="1:8">
      <c r="A459">
        <v>457</v>
      </c>
      <c r="B459">
        <v>377</v>
      </c>
      <c r="C459" t="s">
        <v>206</v>
      </c>
      <c r="D459" t="s">
        <v>215</v>
      </c>
      <c r="E459" t="s">
        <v>212</v>
      </c>
      <c r="F459">
        <v>8.9</v>
      </c>
      <c r="G459">
        <v>7.1</v>
      </c>
      <c r="H459">
        <v>5.6</v>
      </c>
    </row>
    <row r="460" spans="1:8">
      <c r="A460">
        <v>458</v>
      </c>
      <c r="B460">
        <v>377</v>
      </c>
      <c r="C460" t="s">
        <v>206</v>
      </c>
      <c r="D460" t="s">
        <v>215</v>
      </c>
      <c r="E460" t="s">
        <v>212</v>
      </c>
      <c r="F460">
        <v>9.1999999999999993</v>
      </c>
      <c r="G460">
        <v>7.7</v>
      </c>
      <c r="H460">
        <v>6.5</v>
      </c>
    </row>
    <row r="461" spans="1:8">
      <c r="A461">
        <v>459</v>
      </c>
      <c r="B461">
        <v>377</v>
      </c>
      <c r="C461" t="s">
        <v>206</v>
      </c>
      <c r="D461" t="s">
        <v>215</v>
      </c>
      <c r="E461" t="s">
        <v>212</v>
      </c>
      <c r="F461">
        <v>8.3000000000000007</v>
      </c>
      <c r="G461">
        <v>6.6</v>
      </c>
      <c r="H461">
        <v>4.7</v>
      </c>
    </row>
    <row r="462" spans="1:8">
      <c r="A462">
        <v>460</v>
      </c>
      <c r="B462">
        <v>377</v>
      </c>
      <c r="C462" t="s">
        <v>206</v>
      </c>
      <c r="D462" t="s">
        <v>215</v>
      </c>
      <c r="E462" t="s">
        <v>212</v>
      </c>
      <c r="F462">
        <v>8.1</v>
      </c>
      <c r="G462">
        <v>6.6</v>
      </c>
      <c r="H462">
        <v>4.5</v>
      </c>
    </row>
    <row r="463" spans="1:8">
      <c r="A463">
        <v>461</v>
      </c>
      <c r="B463">
        <v>377</v>
      </c>
      <c r="C463" t="s">
        <v>206</v>
      </c>
      <c r="D463" t="s">
        <v>215</v>
      </c>
      <c r="E463" t="s">
        <v>212</v>
      </c>
      <c r="F463">
        <v>8.6</v>
      </c>
      <c r="G463">
        <v>7</v>
      </c>
      <c r="H463">
        <v>5.7</v>
      </c>
    </row>
    <row r="464" spans="1:8">
      <c r="A464">
        <v>462</v>
      </c>
      <c r="B464">
        <v>377</v>
      </c>
      <c r="C464" t="s">
        <v>206</v>
      </c>
      <c r="D464" t="s">
        <v>215</v>
      </c>
      <c r="E464" t="s">
        <v>212</v>
      </c>
      <c r="F464">
        <v>8.1</v>
      </c>
      <c r="G464">
        <v>6.5</v>
      </c>
      <c r="H464">
        <v>4</v>
      </c>
    </row>
    <row r="465" spans="1:8">
      <c r="A465">
        <v>463</v>
      </c>
      <c r="B465">
        <v>377</v>
      </c>
      <c r="C465" t="s">
        <v>206</v>
      </c>
      <c r="D465" t="s">
        <v>215</v>
      </c>
      <c r="E465" t="s">
        <v>212</v>
      </c>
      <c r="F465">
        <v>8.4</v>
      </c>
      <c r="G465">
        <v>6.7</v>
      </c>
      <c r="H465">
        <v>4.5999999999999996</v>
      </c>
    </row>
    <row r="466" spans="1:8">
      <c r="A466">
        <v>464</v>
      </c>
      <c r="B466">
        <v>377</v>
      </c>
      <c r="C466" t="s">
        <v>206</v>
      </c>
      <c r="D466" t="s">
        <v>215</v>
      </c>
      <c r="E466" t="s">
        <v>212</v>
      </c>
      <c r="F466">
        <v>8.3000000000000007</v>
      </c>
      <c r="G466">
        <v>6.8</v>
      </c>
      <c r="H466">
        <v>4.5</v>
      </c>
    </row>
    <row r="467" spans="1:8">
      <c r="A467">
        <v>465</v>
      </c>
      <c r="B467">
        <v>377</v>
      </c>
      <c r="C467" t="s">
        <v>206</v>
      </c>
      <c r="D467" t="s">
        <v>215</v>
      </c>
      <c r="E467" t="s">
        <v>212</v>
      </c>
      <c r="F467">
        <v>8.6</v>
      </c>
      <c r="G467">
        <v>7.2</v>
      </c>
      <c r="H467">
        <v>5.7</v>
      </c>
    </row>
    <row r="468" spans="1:8">
      <c r="A468">
        <v>466</v>
      </c>
      <c r="B468">
        <v>377</v>
      </c>
      <c r="C468" t="s">
        <v>206</v>
      </c>
      <c r="D468" t="s">
        <v>215</v>
      </c>
      <c r="E468" t="s">
        <v>212</v>
      </c>
      <c r="F468">
        <v>8.1999999999999993</v>
      </c>
      <c r="G468">
        <v>6.6</v>
      </c>
      <c r="H468">
        <v>4.5999999999999996</v>
      </c>
    </row>
    <row r="469" spans="1:8">
      <c r="A469">
        <v>467</v>
      </c>
      <c r="B469">
        <v>377</v>
      </c>
      <c r="C469" t="s">
        <v>206</v>
      </c>
      <c r="D469" t="s">
        <v>215</v>
      </c>
      <c r="E469" t="s">
        <v>212</v>
      </c>
      <c r="F469">
        <v>9.1</v>
      </c>
      <c r="G469">
        <v>7.5</v>
      </c>
      <c r="H469">
        <v>6.1</v>
      </c>
    </row>
    <row r="470" spans="1:8">
      <c r="A470">
        <v>468</v>
      </c>
      <c r="B470">
        <v>377</v>
      </c>
      <c r="C470" t="s">
        <v>206</v>
      </c>
      <c r="D470" t="s">
        <v>215</v>
      </c>
      <c r="E470" t="s">
        <v>212</v>
      </c>
      <c r="F470">
        <v>9.1999999999999993</v>
      </c>
      <c r="G470">
        <v>7.4</v>
      </c>
      <c r="H470">
        <v>6.3</v>
      </c>
    </row>
    <row r="471" spans="1:8">
      <c r="A471">
        <v>469</v>
      </c>
      <c r="B471">
        <v>377</v>
      </c>
      <c r="C471" t="s">
        <v>206</v>
      </c>
      <c r="D471" t="s">
        <v>215</v>
      </c>
      <c r="E471" t="s">
        <v>212</v>
      </c>
      <c r="F471">
        <v>9</v>
      </c>
      <c r="G471">
        <v>7.3</v>
      </c>
      <c r="H471">
        <v>5.9</v>
      </c>
    </row>
    <row r="472" spans="1:8">
      <c r="A472">
        <v>470</v>
      </c>
      <c r="B472">
        <v>377</v>
      </c>
      <c r="C472" t="s">
        <v>206</v>
      </c>
      <c r="D472" t="s">
        <v>215</v>
      </c>
      <c r="E472" t="s">
        <v>212</v>
      </c>
      <c r="F472">
        <v>7.8</v>
      </c>
      <c r="G472">
        <v>6.3</v>
      </c>
      <c r="H472">
        <v>3.7</v>
      </c>
    </row>
    <row r="473" spans="1:8">
      <c r="A473">
        <v>471</v>
      </c>
      <c r="B473">
        <v>377</v>
      </c>
      <c r="C473" t="s">
        <v>206</v>
      </c>
      <c r="D473" t="s">
        <v>215</v>
      </c>
      <c r="E473" t="s">
        <v>212</v>
      </c>
      <c r="F473">
        <v>8.1</v>
      </c>
      <c r="G473">
        <v>6.6</v>
      </c>
      <c r="H473">
        <v>4.3</v>
      </c>
    </row>
    <row r="474" spans="1:8">
      <c r="A474">
        <v>472</v>
      </c>
      <c r="B474">
        <v>377</v>
      </c>
      <c r="C474" t="s">
        <v>206</v>
      </c>
      <c r="D474" t="s">
        <v>215</v>
      </c>
      <c r="E474" t="s">
        <v>212</v>
      </c>
      <c r="F474">
        <v>10.3</v>
      </c>
      <c r="G474">
        <v>8.3000000000000007</v>
      </c>
      <c r="H474">
        <v>9.1</v>
      </c>
    </row>
    <row r="475" spans="1:8">
      <c r="A475">
        <v>473</v>
      </c>
      <c r="B475">
        <v>377</v>
      </c>
      <c r="C475" t="s">
        <v>206</v>
      </c>
      <c r="D475" t="s">
        <v>215</v>
      </c>
      <c r="E475" t="s">
        <v>212</v>
      </c>
      <c r="F475">
        <v>9.3000000000000007</v>
      </c>
      <c r="G475">
        <v>7.8</v>
      </c>
      <c r="H475">
        <v>6.2</v>
      </c>
    </row>
    <row r="476" spans="1:8">
      <c r="A476">
        <v>474</v>
      </c>
      <c r="B476">
        <v>377</v>
      </c>
      <c r="C476" t="s">
        <v>206</v>
      </c>
      <c r="D476" t="s">
        <v>215</v>
      </c>
      <c r="E476" t="s">
        <v>212</v>
      </c>
      <c r="F476">
        <v>7.9</v>
      </c>
      <c r="G476">
        <v>6.6</v>
      </c>
      <c r="H476">
        <v>4.3</v>
      </c>
    </row>
    <row r="477" spans="1:8">
      <c r="A477">
        <v>475</v>
      </c>
      <c r="B477">
        <v>377</v>
      </c>
      <c r="C477" t="s">
        <v>206</v>
      </c>
      <c r="D477" t="s">
        <v>215</v>
      </c>
      <c r="E477" t="s">
        <v>212</v>
      </c>
      <c r="F477">
        <v>9.1</v>
      </c>
      <c r="G477">
        <v>7.6</v>
      </c>
      <c r="H477">
        <v>6.2</v>
      </c>
    </row>
    <row r="478" spans="1:8">
      <c r="A478">
        <v>476</v>
      </c>
      <c r="B478">
        <v>377</v>
      </c>
      <c r="C478" t="s">
        <v>206</v>
      </c>
      <c r="D478" t="s">
        <v>215</v>
      </c>
      <c r="E478" t="s">
        <v>212</v>
      </c>
      <c r="F478">
        <v>9.9</v>
      </c>
      <c r="G478">
        <v>8</v>
      </c>
      <c r="H478">
        <v>7.1</v>
      </c>
    </row>
    <row r="479" spans="1:8">
      <c r="A479">
        <v>477</v>
      </c>
      <c r="B479">
        <v>377</v>
      </c>
      <c r="C479" t="s">
        <v>206</v>
      </c>
      <c r="D479" t="s">
        <v>215</v>
      </c>
      <c r="E479" t="s">
        <v>212</v>
      </c>
      <c r="F479">
        <v>8.5</v>
      </c>
      <c r="G479">
        <v>6.7</v>
      </c>
      <c r="H479">
        <v>5</v>
      </c>
    </row>
    <row r="480" spans="1:8">
      <c r="A480">
        <v>478</v>
      </c>
      <c r="B480">
        <v>377</v>
      </c>
      <c r="C480" t="s">
        <v>206</v>
      </c>
      <c r="D480" t="s">
        <v>215</v>
      </c>
      <c r="E480" t="s">
        <v>212</v>
      </c>
      <c r="F480">
        <v>8</v>
      </c>
      <c r="G480">
        <v>6.5</v>
      </c>
      <c r="H480">
        <v>4.3</v>
      </c>
    </row>
    <row r="481" spans="1:8">
      <c r="A481">
        <v>479</v>
      </c>
      <c r="B481">
        <v>377</v>
      </c>
      <c r="C481" t="s">
        <v>206</v>
      </c>
      <c r="D481" t="s">
        <v>215</v>
      </c>
      <c r="E481" t="s">
        <v>212</v>
      </c>
      <c r="F481">
        <v>8.5</v>
      </c>
      <c r="G481">
        <v>7</v>
      </c>
      <c r="H481">
        <v>5</v>
      </c>
    </row>
    <row r="482" spans="1:8">
      <c r="A482">
        <v>480</v>
      </c>
      <c r="B482">
        <v>377</v>
      </c>
      <c r="C482" t="s">
        <v>206</v>
      </c>
      <c r="D482" t="s">
        <v>215</v>
      </c>
      <c r="E482" t="s">
        <v>212</v>
      </c>
      <c r="F482">
        <v>8.6</v>
      </c>
      <c r="G482">
        <v>6.9</v>
      </c>
      <c r="H482">
        <v>4.9000000000000004</v>
      </c>
    </row>
    <row r="483" spans="1:8">
      <c r="A483">
        <v>481</v>
      </c>
      <c r="B483">
        <v>377</v>
      </c>
      <c r="C483" t="s">
        <v>206</v>
      </c>
      <c r="D483" t="s">
        <v>215</v>
      </c>
      <c r="E483" t="s">
        <v>212</v>
      </c>
      <c r="F483">
        <v>7.7</v>
      </c>
      <c r="G483">
        <v>6.2</v>
      </c>
      <c r="H483">
        <v>4</v>
      </c>
    </row>
    <row r="484" spans="1:8">
      <c r="A484">
        <v>482</v>
      </c>
      <c r="B484">
        <v>377</v>
      </c>
      <c r="C484" t="s">
        <v>206</v>
      </c>
      <c r="D484" t="s">
        <v>215</v>
      </c>
      <c r="E484" t="s">
        <v>212</v>
      </c>
      <c r="F484">
        <v>8.1</v>
      </c>
      <c r="G484">
        <v>6.6</v>
      </c>
      <c r="H484">
        <v>4.8</v>
      </c>
    </row>
    <row r="485" spans="1:8">
      <c r="A485">
        <v>483</v>
      </c>
      <c r="B485">
        <v>377</v>
      </c>
      <c r="C485" t="s">
        <v>206</v>
      </c>
      <c r="D485" t="s">
        <v>215</v>
      </c>
      <c r="E485" t="s">
        <v>212</v>
      </c>
      <c r="F485">
        <v>9</v>
      </c>
      <c r="G485">
        <v>7.3</v>
      </c>
      <c r="H485">
        <v>5.9</v>
      </c>
    </row>
    <row r="486" spans="1:8">
      <c r="A486">
        <v>484</v>
      </c>
      <c r="B486">
        <v>377</v>
      </c>
      <c r="C486" t="s">
        <v>206</v>
      </c>
      <c r="D486" t="s">
        <v>215</v>
      </c>
      <c r="E486" t="s">
        <v>212</v>
      </c>
      <c r="F486">
        <v>9.9</v>
      </c>
      <c r="G486">
        <v>8</v>
      </c>
      <c r="H486">
        <v>7.1</v>
      </c>
    </row>
    <row r="487" spans="1:8">
      <c r="A487">
        <v>485</v>
      </c>
      <c r="B487">
        <v>377</v>
      </c>
      <c r="C487" t="s">
        <v>209</v>
      </c>
      <c r="D487" t="s">
        <v>215</v>
      </c>
      <c r="E487" t="s">
        <v>212</v>
      </c>
      <c r="F487">
        <v>9.5</v>
      </c>
      <c r="G487">
        <v>7.5</v>
      </c>
      <c r="H487">
        <v>5.7</v>
      </c>
    </row>
    <row r="488" spans="1:8">
      <c r="A488">
        <v>486</v>
      </c>
      <c r="B488">
        <v>377</v>
      </c>
      <c r="C488" t="s">
        <v>209</v>
      </c>
      <c r="D488" t="s">
        <v>215</v>
      </c>
      <c r="E488" t="s">
        <v>212</v>
      </c>
      <c r="F488">
        <v>9.1999999999999993</v>
      </c>
      <c r="G488">
        <v>7.4</v>
      </c>
      <c r="H488">
        <v>6.3</v>
      </c>
    </row>
    <row r="489" spans="1:8">
      <c r="A489">
        <v>487</v>
      </c>
      <c r="B489">
        <v>377</v>
      </c>
      <c r="C489" t="s">
        <v>209</v>
      </c>
      <c r="D489" t="s">
        <v>215</v>
      </c>
      <c r="E489" t="s">
        <v>212</v>
      </c>
      <c r="F489">
        <v>9.5</v>
      </c>
      <c r="G489">
        <v>7.7</v>
      </c>
      <c r="H489">
        <v>6.6</v>
      </c>
    </row>
    <row r="490" spans="1:8">
      <c r="A490">
        <v>488</v>
      </c>
      <c r="B490">
        <v>377</v>
      </c>
      <c r="C490" t="s">
        <v>209</v>
      </c>
      <c r="D490" t="s">
        <v>215</v>
      </c>
      <c r="E490" t="s">
        <v>212</v>
      </c>
      <c r="F490">
        <v>8</v>
      </c>
      <c r="G490">
        <v>6.4</v>
      </c>
      <c r="H490">
        <v>3.9</v>
      </c>
    </row>
    <row r="491" spans="1:8">
      <c r="A491">
        <v>489</v>
      </c>
      <c r="B491">
        <v>377</v>
      </c>
      <c r="C491" t="s">
        <v>209</v>
      </c>
      <c r="D491" t="s">
        <v>215</v>
      </c>
      <c r="E491" t="s">
        <v>212</v>
      </c>
      <c r="F491">
        <v>8.8000000000000007</v>
      </c>
      <c r="G491">
        <v>7</v>
      </c>
      <c r="H491">
        <v>5.5</v>
      </c>
    </row>
    <row r="492" spans="1:8">
      <c r="A492">
        <v>490</v>
      </c>
      <c r="B492">
        <v>377</v>
      </c>
      <c r="C492" t="s">
        <v>209</v>
      </c>
      <c r="D492" t="s">
        <v>215</v>
      </c>
      <c r="E492" t="s">
        <v>212</v>
      </c>
      <c r="F492">
        <v>8.4</v>
      </c>
      <c r="G492">
        <v>6.8</v>
      </c>
      <c r="H492">
        <v>4.5</v>
      </c>
    </row>
    <row r="493" spans="1:8">
      <c r="A493">
        <v>491</v>
      </c>
      <c r="B493">
        <v>377</v>
      </c>
      <c r="C493" t="s">
        <v>209</v>
      </c>
      <c r="D493" t="s">
        <v>215</v>
      </c>
      <c r="E493" t="s">
        <v>212</v>
      </c>
      <c r="F493">
        <v>9</v>
      </c>
      <c r="G493">
        <v>7.1</v>
      </c>
      <c r="H493">
        <v>6.1</v>
      </c>
    </row>
    <row r="494" spans="1:8">
      <c r="A494">
        <v>492</v>
      </c>
      <c r="B494">
        <v>377</v>
      </c>
      <c r="C494" t="s">
        <v>209</v>
      </c>
      <c r="D494" t="s">
        <v>215</v>
      </c>
      <c r="E494" t="s">
        <v>212</v>
      </c>
      <c r="F494">
        <v>8.8000000000000007</v>
      </c>
      <c r="G494">
        <v>6.8</v>
      </c>
      <c r="H494">
        <v>5.3</v>
      </c>
    </row>
    <row r="495" spans="1:8">
      <c r="A495">
        <v>493</v>
      </c>
      <c r="B495">
        <v>377</v>
      </c>
      <c r="C495" t="s">
        <v>209</v>
      </c>
      <c r="D495" t="s">
        <v>215</v>
      </c>
      <c r="E495" t="s">
        <v>212</v>
      </c>
      <c r="F495">
        <v>8.9</v>
      </c>
      <c r="G495">
        <v>7</v>
      </c>
      <c r="H495">
        <v>5.2</v>
      </c>
    </row>
    <row r="496" spans="1:8">
      <c r="A496">
        <v>494</v>
      </c>
      <c r="B496">
        <v>377</v>
      </c>
      <c r="C496" t="s">
        <v>209</v>
      </c>
      <c r="D496" t="s">
        <v>215</v>
      </c>
      <c r="E496" t="s">
        <v>212</v>
      </c>
      <c r="F496">
        <v>9</v>
      </c>
      <c r="G496">
        <v>7.3</v>
      </c>
      <c r="H496">
        <v>5.6</v>
      </c>
    </row>
    <row r="497" spans="1:8">
      <c r="A497">
        <v>495</v>
      </c>
      <c r="B497">
        <v>377</v>
      </c>
      <c r="C497" t="s">
        <v>209</v>
      </c>
      <c r="D497" t="s">
        <v>215</v>
      </c>
      <c r="E497" t="s">
        <v>212</v>
      </c>
      <c r="F497">
        <v>9.1</v>
      </c>
      <c r="G497">
        <v>7.4</v>
      </c>
      <c r="H497">
        <v>5.3</v>
      </c>
    </row>
    <row r="498" spans="1:8">
      <c r="A498">
        <v>496</v>
      </c>
      <c r="B498">
        <v>377</v>
      </c>
      <c r="C498" t="s">
        <v>209</v>
      </c>
      <c r="D498" t="s">
        <v>215</v>
      </c>
      <c r="E498" t="s">
        <v>212</v>
      </c>
      <c r="F498">
        <v>9</v>
      </c>
      <c r="G498">
        <v>7.1</v>
      </c>
      <c r="H498">
        <v>5.7</v>
      </c>
    </row>
    <row r="499" spans="1:8">
      <c r="A499">
        <v>497</v>
      </c>
      <c r="B499">
        <v>377</v>
      </c>
      <c r="C499" t="s">
        <v>209</v>
      </c>
      <c r="D499" t="s">
        <v>215</v>
      </c>
      <c r="E499" t="s">
        <v>212</v>
      </c>
      <c r="F499">
        <v>9.3000000000000007</v>
      </c>
      <c r="G499">
        <v>7.5</v>
      </c>
      <c r="H499">
        <v>4.9000000000000004</v>
      </c>
    </row>
    <row r="500" spans="1:8">
      <c r="A500">
        <v>498</v>
      </c>
      <c r="B500">
        <v>377</v>
      </c>
      <c r="C500" t="s">
        <v>209</v>
      </c>
      <c r="D500" t="s">
        <v>215</v>
      </c>
      <c r="E500" t="s">
        <v>212</v>
      </c>
      <c r="F500">
        <v>10.199999999999999</v>
      </c>
      <c r="G500">
        <v>8.1</v>
      </c>
      <c r="H500">
        <v>7</v>
      </c>
    </row>
    <row r="501" spans="1:8">
      <c r="A501">
        <v>499</v>
      </c>
      <c r="B501">
        <v>377</v>
      </c>
      <c r="C501" t="s">
        <v>209</v>
      </c>
      <c r="D501" t="s">
        <v>215</v>
      </c>
      <c r="E501" t="s">
        <v>212</v>
      </c>
      <c r="F501">
        <v>8.5</v>
      </c>
      <c r="G501">
        <v>6.9</v>
      </c>
      <c r="H501">
        <v>4.7</v>
      </c>
    </row>
    <row r="502" spans="1:8">
      <c r="A502">
        <v>500</v>
      </c>
      <c r="B502">
        <v>377</v>
      </c>
      <c r="C502" t="s">
        <v>209</v>
      </c>
      <c r="D502" t="s">
        <v>215</v>
      </c>
      <c r="E502" t="s">
        <v>212</v>
      </c>
      <c r="F502">
        <v>9</v>
      </c>
      <c r="G502">
        <v>7.1</v>
      </c>
      <c r="H502">
        <v>5</v>
      </c>
    </row>
    <row r="503" spans="1:8">
      <c r="A503">
        <v>501</v>
      </c>
      <c r="B503">
        <v>377</v>
      </c>
      <c r="C503" t="s">
        <v>209</v>
      </c>
      <c r="D503" t="s">
        <v>215</v>
      </c>
      <c r="E503" t="s">
        <v>212</v>
      </c>
      <c r="F503">
        <v>8.6999999999999993</v>
      </c>
      <c r="G503">
        <v>6.8</v>
      </c>
      <c r="H503">
        <v>4.9000000000000004</v>
      </c>
    </row>
    <row r="504" spans="1:8">
      <c r="A504">
        <v>502</v>
      </c>
      <c r="B504">
        <v>377</v>
      </c>
      <c r="C504" t="s">
        <v>209</v>
      </c>
      <c r="D504" t="s">
        <v>215</v>
      </c>
      <c r="E504" t="s">
        <v>212</v>
      </c>
      <c r="F504">
        <v>9.5</v>
      </c>
      <c r="G504">
        <v>7.5</v>
      </c>
      <c r="H504">
        <v>5.9</v>
      </c>
    </row>
    <row r="505" spans="1:8">
      <c r="A505">
        <v>503</v>
      </c>
      <c r="B505">
        <v>377</v>
      </c>
      <c r="C505" t="s">
        <v>209</v>
      </c>
      <c r="D505" t="s">
        <v>215</v>
      </c>
      <c r="E505" t="s">
        <v>212</v>
      </c>
      <c r="F505">
        <v>7.7</v>
      </c>
      <c r="G505">
        <v>6.5</v>
      </c>
      <c r="H505">
        <v>3.5</v>
      </c>
    </row>
    <row r="506" spans="1:8">
      <c r="A506">
        <v>504</v>
      </c>
      <c r="B506">
        <v>377</v>
      </c>
      <c r="C506" t="s">
        <v>209</v>
      </c>
      <c r="D506" t="s">
        <v>215</v>
      </c>
      <c r="E506" t="s">
        <v>212</v>
      </c>
      <c r="F506" t="s">
        <v>98</v>
      </c>
      <c r="G506">
        <v>7.1</v>
      </c>
      <c r="H506">
        <v>5.2</v>
      </c>
    </row>
    <row r="507" spans="1:8">
      <c r="A507">
        <v>505</v>
      </c>
      <c r="B507">
        <v>377</v>
      </c>
      <c r="C507" t="s">
        <v>209</v>
      </c>
      <c r="D507" t="s">
        <v>215</v>
      </c>
      <c r="E507" t="s">
        <v>212</v>
      </c>
      <c r="F507">
        <v>8.6999999999999993</v>
      </c>
      <c r="G507">
        <v>6.9</v>
      </c>
      <c r="H507">
        <v>5.4</v>
      </c>
    </row>
    <row r="508" spans="1:8">
      <c r="A508">
        <v>506</v>
      </c>
      <c r="B508">
        <v>377</v>
      </c>
      <c r="C508" t="s">
        <v>209</v>
      </c>
      <c r="D508" t="s">
        <v>215</v>
      </c>
      <c r="E508" t="s">
        <v>212</v>
      </c>
      <c r="F508">
        <v>8.6999999999999993</v>
      </c>
      <c r="G508">
        <v>7.1</v>
      </c>
      <c r="H508">
        <v>5.7</v>
      </c>
    </row>
    <row r="509" spans="1:8">
      <c r="A509">
        <v>507</v>
      </c>
      <c r="B509">
        <v>377</v>
      </c>
      <c r="C509" t="s">
        <v>209</v>
      </c>
      <c r="D509" t="s">
        <v>215</v>
      </c>
      <c r="E509" t="s">
        <v>212</v>
      </c>
      <c r="F509">
        <v>9.3000000000000007</v>
      </c>
      <c r="G509">
        <v>7.4</v>
      </c>
      <c r="H509">
        <v>6.3</v>
      </c>
    </row>
    <row r="510" spans="1:8">
      <c r="A510">
        <v>508</v>
      </c>
      <c r="B510">
        <v>377</v>
      </c>
      <c r="C510" t="s">
        <v>209</v>
      </c>
      <c r="D510" t="s">
        <v>215</v>
      </c>
      <c r="E510" t="s">
        <v>212</v>
      </c>
      <c r="F510">
        <v>8.3000000000000007</v>
      </c>
      <c r="G510">
        <v>6.7</v>
      </c>
      <c r="H510">
        <v>4.3</v>
      </c>
    </row>
    <row r="511" spans="1:8">
      <c r="A511">
        <v>509</v>
      </c>
      <c r="B511">
        <v>377</v>
      </c>
      <c r="C511" t="s">
        <v>209</v>
      </c>
      <c r="D511" t="s">
        <v>215</v>
      </c>
      <c r="E511" t="s">
        <v>212</v>
      </c>
      <c r="F511">
        <v>8.9</v>
      </c>
      <c r="G511">
        <v>7</v>
      </c>
      <c r="H511">
        <v>4.5999999999999996</v>
      </c>
    </row>
    <row r="512" spans="1:8">
      <c r="A512">
        <v>510</v>
      </c>
      <c r="B512">
        <v>377</v>
      </c>
      <c r="C512" t="s">
        <v>209</v>
      </c>
      <c r="D512" t="s">
        <v>215</v>
      </c>
      <c r="E512" t="s">
        <v>212</v>
      </c>
      <c r="F512" t="s">
        <v>98</v>
      </c>
      <c r="G512" t="s">
        <v>98</v>
      </c>
      <c r="H512" t="s">
        <v>98</v>
      </c>
    </row>
    <row r="513" spans="1:8">
      <c r="A513">
        <v>511</v>
      </c>
      <c r="B513">
        <v>377</v>
      </c>
      <c r="C513" t="s">
        <v>209</v>
      </c>
      <c r="D513" t="s">
        <v>215</v>
      </c>
      <c r="E513" t="s">
        <v>212</v>
      </c>
      <c r="F513" t="s">
        <v>98</v>
      </c>
      <c r="G513" t="s">
        <v>98</v>
      </c>
      <c r="H513" t="s">
        <v>98</v>
      </c>
    </row>
    <row r="514" spans="1:8">
      <c r="A514">
        <v>512</v>
      </c>
      <c r="B514">
        <v>377</v>
      </c>
      <c r="C514" t="s">
        <v>209</v>
      </c>
      <c r="D514" t="s">
        <v>215</v>
      </c>
      <c r="E514" t="s">
        <v>212</v>
      </c>
      <c r="F514" t="s">
        <v>98</v>
      </c>
      <c r="G514" t="s">
        <v>98</v>
      </c>
      <c r="H514" t="s">
        <v>98</v>
      </c>
    </row>
    <row r="515" spans="1:8">
      <c r="A515">
        <v>513</v>
      </c>
      <c r="B515">
        <v>373</v>
      </c>
      <c r="C515" t="s">
        <v>209</v>
      </c>
      <c r="D515" t="s">
        <v>215</v>
      </c>
      <c r="E515" t="s">
        <v>212</v>
      </c>
      <c r="F515" t="s">
        <v>98</v>
      </c>
      <c r="G515">
        <v>7.5</v>
      </c>
      <c r="H515">
        <v>6</v>
      </c>
    </row>
    <row r="516" spans="1:8">
      <c r="A516">
        <v>514</v>
      </c>
      <c r="B516">
        <v>373</v>
      </c>
      <c r="C516" t="s">
        <v>209</v>
      </c>
      <c r="D516" t="s">
        <v>215</v>
      </c>
      <c r="E516" t="s">
        <v>212</v>
      </c>
      <c r="F516">
        <v>10.199999999999999</v>
      </c>
      <c r="G516">
        <v>8</v>
      </c>
      <c r="H516">
        <v>6.9</v>
      </c>
    </row>
    <row r="517" spans="1:8">
      <c r="A517">
        <v>515</v>
      </c>
      <c r="B517">
        <v>373</v>
      </c>
      <c r="C517" t="s">
        <v>209</v>
      </c>
      <c r="D517" t="s">
        <v>215</v>
      </c>
      <c r="E517" t="s">
        <v>212</v>
      </c>
      <c r="F517">
        <v>9</v>
      </c>
      <c r="G517">
        <v>7.2</v>
      </c>
      <c r="H517">
        <v>5.3</v>
      </c>
    </row>
    <row r="518" spans="1:8">
      <c r="A518">
        <v>516</v>
      </c>
      <c r="B518">
        <v>373</v>
      </c>
      <c r="C518" t="s">
        <v>209</v>
      </c>
      <c r="D518" t="s">
        <v>215</v>
      </c>
      <c r="E518" t="s">
        <v>212</v>
      </c>
      <c r="F518">
        <v>9.1999999999999993</v>
      </c>
      <c r="G518">
        <v>7.3</v>
      </c>
      <c r="H518">
        <v>5.8</v>
      </c>
    </row>
    <row r="519" spans="1:8">
      <c r="A519">
        <v>517</v>
      </c>
      <c r="B519">
        <v>373</v>
      </c>
      <c r="C519" t="s">
        <v>209</v>
      </c>
      <c r="D519" t="s">
        <v>215</v>
      </c>
      <c r="E519" t="s">
        <v>212</v>
      </c>
      <c r="F519">
        <v>8.9</v>
      </c>
      <c r="G519">
        <v>7.1</v>
      </c>
      <c r="H519">
        <v>5.4</v>
      </c>
    </row>
    <row r="520" spans="1:8">
      <c r="A520">
        <v>518</v>
      </c>
      <c r="B520">
        <v>373</v>
      </c>
      <c r="C520" t="s">
        <v>209</v>
      </c>
      <c r="D520" t="s">
        <v>215</v>
      </c>
      <c r="E520" t="s">
        <v>212</v>
      </c>
      <c r="F520">
        <v>8.9</v>
      </c>
      <c r="G520">
        <v>6.9</v>
      </c>
      <c r="H520">
        <v>4.8</v>
      </c>
    </row>
    <row r="521" spans="1:8">
      <c r="A521">
        <v>519</v>
      </c>
      <c r="B521">
        <v>373</v>
      </c>
      <c r="C521" t="s">
        <v>209</v>
      </c>
      <c r="D521" t="s">
        <v>215</v>
      </c>
      <c r="E521" t="s">
        <v>212</v>
      </c>
      <c r="F521" t="s">
        <v>98</v>
      </c>
      <c r="G521" t="s">
        <v>98</v>
      </c>
      <c r="H521" t="s">
        <v>98</v>
      </c>
    </row>
    <row r="522" spans="1:8">
      <c r="A522">
        <v>520</v>
      </c>
      <c r="B522">
        <v>374</v>
      </c>
      <c r="C522" t="s">
        <v>206</v>
      </c>
      <c r="D522" t="s">
        <v>215</v>
      </c>
      <c r="E522" t="s">
        <v>212</v>
      </c>
      <c r="F522">
        <v>8.4</v>
      </c>
      <c r="G522">
        <v>6.7</v>
      </c>
      <c r="H522">
        <v>4.4000000000000004</v>
      </c>
    </row>
    <row r="523" spans="1:8">
      <c r="A523">
        <v>521</v>
      </c>
      <c r="B523">
        <v>374</v>
      </c>
      <c r="C523" t="s">
        <v>206</v>
      </c>
      <c r="D523" t="s">
        <v>215</v>
      </c>
      <c r="E523" t="s">
        <v>212</v>
      </c>
      <c r="F523">
        <v>9.8000000000000007</v>
      </c>
      <c r="G523">
        <v>8</v>
      </c>
      <c r="H523">
        <v>7.8</v>
      </c>
    </row>
    <row r="524" spans="1:8">
      <c r="A524">
        <v>522</v>
      </c>
      <c r="B524">
        <v>374</v>
      </c>
      <c r="C524" t="s">
        <v>206</v>
      </c>
      <c r="D524" t="s">
        <v>215</v>
      </c>
      <c r="E524" t="s">
        <v>212</v>
      </c>
      <c r="F524">
        <v>9.3000000000000007</v>
      </c>
      <c r="G524">
        <v>7.3</v>
      </c>
      <c r="H524">
        <v>5.8</v>
      </c>
    </row>
    <row r="525" spans="1:8">
      <c r="A525">
        <v>523</v>
      </c>
      <c r="B525">
        <v>390</v>
      </c>
      <c r="C525" t="s">
        <v>206</v>
      </c>
      <c r="D525" t="s">
        <v>215</v>
      </c>
      <c r="E525" t="s">
        <v>212</v>
      </c>
      <c r="F525">
        <v>9.3000000000000007</v>
      </c>
      <c r="G525">
        <v>7.5</v>
      </c>
      <c r="H525">
        <v>5.5</v>
      </c>
    </row>
    <row r="526" spans="1:8">
      <c r="A526">
        <v>524</v>
      </c>
      <c r="B526">
        <v>390</v>
      </c>
      <c r="C526" t="s">
        <v>206</v>
      </c>
      <c r="D526" t="s">
        <v>215</v>
      </c>
      <c r="E526" t="s">
        <v>212</v>
      </c>
      <c r="F526">
        <v>9</v>
      </c>
      <c r="G526">
        <v>7.3</v>
      </c>
      <c r="H526">
        <v>5.6</v>
      </c>
    </row>
    <row r="527" spans="1:8">
      <c r="A527">
        <v>525</v>
      </c>
      <c r="B527">
        <v>390</v>
      </c>
      <c r="C527" t="s">
        <v>206</v>
      </c>
      <c r="D527" t="s">
        <v>215</v>
      </c>
      <c r="E527" t="s">
        <v>212</v>
      </c>
      <c r="F527">
        <v>9</v>
      </c>
      <c r="G527">
        <v>7.1</v>
      </c>
      <c r="H527">
        <v>5.4</v>
      </c>
    </row>
    <row r="528" spans="1:8">
      <c r="A528">
        <v>526</v>
      </c>
      <c r="B528">
        <v>390</v>
      </c>
      <c r="C528" t="s">
        <v>206</v>
      </c>
      <c r="D528" t="s">
        <v>215</v>
      </c>
      <c r="E528" t="s">
        <v>212</v>
      </c>
      <c r="F528">
        <v>8.5</v>
      </c>
      <c r="G528">
        <v>6.8</v>
      </c>
      <c r="H528">
        <v>4.9000000000000004</v>
      </c>
    </row>
    <row r="529" spans="1:8">
      <c r="A529">
        <v>527</v>
      </c>
      <c r="B529">
        <v>390</v>
      </c>
      <c r="C529" t="s">
        <v>206</v>
      </c>
      <c r="D529" t="s">
        <v>215</v>
      </c>
      <c r="E529" t="s">
        <v>212</v>
      </c>
      <c r="F529">
        <v>9.6</v>
      </c>
      <c r="G529">
        <v>7.5</v>
      </c>
      <c r="H529">
        <v>7.3</v>
      </c>
    </row>
    <row r="530" spans="1:8">
      <c r="A530">
        <v>528</v>
      </c>
      <c r="B530">
        <v>390</v>
      </c>
      <c r="C530" t="s">
        <v>206</v>
      </c>
      <c r="D530" t="s">
        <v>215</v>
      </c>
      <c r="E530" t="s">
        <v>212</v>
      </c>
      <c r="F530">
        <v>9.4</v>
      </c>
      <c r="G530">
        <v>7.3</v>
      </c>
      <c r="H530">
        <v>6.1</v>
      </c>
    </row>
    <row r="531" spans="1:8">
      <c r="A531">
        <v>529</v>
      </c>
      <c r="B531">
        <v>390</v>
      </c>
      <c r="C531" t="s">
        <v>206</v>
      </c>
      <c r="D531" t="s">
        <v>215</v>
      </c>
      <c r="E531" t="s">
        <v>212</v>
      </c>
      <c r="F531">
        <v>8.8000000000000007</v>
      </c>
      <c r="G531">
        <v>7</v>
      </c>
      <c r="H531">
        <v>5.8</v>
      </c>
    </row>
    <row r="532" spans="1:8">
      <c r="A532">
        <v>530</v>
      </c>
      <c r="B532">
        <v>390</v>
      </c>
      <c r="C532" t="s">
        <v>206</v>
      </c>
      <c r="D532" t="s">
        <v>215</v>
      </c>
      <c r="E532" t="s">
        <v>212</v>
      </c>
      <c r="F532">
        <v>8.9</v>
      </c>
      <c r="G532">
        <v>7.2</v>
      </c>
      <c r="H532">
        <v>5.3</v>
      </c>
    </row>
    <row r="533" spans="1:8">
      <c r="A533">
        <v>531</v>
      </c>
      <c r="B533">
        <v>390</v>
      </c>
      <c r="C533" t="s">
        <v>206</v>
      </c>
      <c r="D533" t="s">
        <v>215</v>
      </c>
      <c r="E533" t="s">
        <v>212</v>
      </c>
      <c r="F533">
        <v>9.3000000000000007</v>
      </c>
      <c r="G533">
        <v>7.4</v>
      </c>
      <c r="H533">
        <v>5.9</v>
      </c>
    </row>
    <row r="534" spans="1:8">
      <c r="A534">
        <v>532</v>
      </c>
      <c r="B534">
        <v>390</v>
      </c>
      <c r="C534" t="s">
        <v>206</v>
      </c>
      <c r="D534" t="s">
        <v>215</v>
      </c>
      <c r="E534" t="s">
        <v>212</v>
      </c>
      <c r="F534">
        <v>9.4</v>
      </c>
      <c r="G534">
        <v>7.5</v>
      </c>
      <c r="H534">
        <v>6</v>
      </c>
    </row>
    <row r="535" spans="1:8">
      <c r="A535">
        <v>533</v>
      </c>
      <c r="B535">
        <v>390</v>
      </c>
      <c r="C535" t="s">
        <v>206</v>
      </c>
      <c r="D535" t="s">
        <v>215</v>
      </c>
      <c r="E535" t="s">
        <v>212</v>
      </c>
      <c r="F535">
        <v>9.8000000000000007</v>
      </c>
      <c r="G535">
        <v>7.8</v>
      </c>
      <c r="H535">
        <v>6.7</v>
      </c>
    </row>
    <row r="536" spans="1:8">
      <c r="A536">
        <v>534</v>
      </c>
      <c r="B536">
        <v>390</v>
      </c>
      <c r="C536" t="s">
        <v>206</v>
      </c>
      <c r="D536" t="s">
        <v>215</v>
      </c>
      <c r="E536" t="s">
        <v>212</v>
      </c>
      <c r="F536">
        <v>9</v>
      </c>
      <c r="G536">
        <v>7.1</v>
      </c>
      <c r="H536">
        <v>5.6</v>
      </c>
    </row>
    <row r="537" spans="1:8">
      <c r="A537">
        <v>535</v>
      </c>
      <c r="B537">
        <v>390</v>
      </c>
      <c r="C537" t="s">
        <v>206</v>
      </c>
      <c r="D537" t="s">
        <v>215</v>
      </c>
      <c r="E537" t="s">
        <v>212</v>
      </c>
      <c r="F537">
        <v>9.1</v>
      </c>
      <c r="G537">
        <v>7.3</v>
      </c>
      <c r="H537">
        <v>5.8</v>
      </c>
    </row>
    <row r="538" spans="1:8">
      <c r="A538">
        <v>536</v>
      </c>
      <c r="B538">
        <v>390</v>
      </c>
      <c r="C538" t="s">
        <v>209</v>
      </c>
      <c r="D538" t="s">
        <v>215</v>
      </c>
      <c r="E538" t="s">
        <v>212</v>
      </c>
      <c r="F538">
        <v>10</v>
      </c>
      <c r="G538">
        <v>8</v>
      </c>
      <c r="H538">
        <v>7.9</v>
      </c>
    </row>
    <row r="539" spans="1:8">
      <c r="A539">
        <v>537</v>
      </c>
      <c r="B539">
        <v>390</v>
      </c>
      <c r="C539" t="s">
        <v>209</v>
      </c>
      <c r="D539" t="s">
        <v>215</v>
      </c>
      <c r="E539" t="s">
        <v>212</v>
      </c>
      <c r="F539">
        <v>8.9</v>
      </c>
      <c r="G539">
        <v>7</v>
      </c>
      <c r="H539">
        <v>5.2</v>
      </c>
    </row>
    <row r="540" spans="1:8">
      <c r="A540">
        <v>538</v>
      </c>
      <c r="B540">
        <v>390</v>
      </c>
      <c r="C540" t="s">
        <v>209</v>
      </c>
      <c r="D540" t="s">
        <v>215</v>
      </c>
      <c r="E540" t="s">
        <v>212</v>
      </c>
      <c r="F540">
        <v>9.6999999999999993</v>
      </c>
      <c r="G540">
        <v>7.7</v>
      </c>
      <c r="H540">
        <v>7.2</v>
      </c>
    </row>
    <row r="541" spans="1:8">
      <c r="A541">
        <v>539</v>
      </c>
      <c r="B541">
        <v>390</v>
      </c>
      <c r="C541" t="s">
        <v>209</v>
      </c>
      <c r="D541" t="s">
        <v>215</v>
      </c>
      <c r="E541" t="s">
        <v>212</v>
      </c>
      <c r="F541">
        <v>8.9</v>
      </c>
      <c r="G541">
        <v>7.2</v>
      </c>
      <c r="H541">
        <v>6.4</v>
      </c>
    </row>
    <row r="542" spans="1:8">
      <c r="A542">
        <v>540</v>
      </c>
      <c r="B542">
        <v>390</v>
      </c>
      <c r="C542" t="s">
        <v>209</v>
      </c>
      <c r="D542" t="s">
        <v>215</v>
      </c>
      <c r="E542" t="s">
        <v>212</v>
      </c>
      <c r="F542">
        <v>8.6999999999999993</v>
      </c>
      <c r="G542">
        <v>6.6</v>
      </c>
      <c r="H542">
        <v>5.7</v>
      </c>
    </row>
    <row r="543" spans="1:8">
      <c r="A543">
        <v>541</v>
      </c>
      <c r="B543">
        <v>390</v>
      </c>
      <c r="C543" t="s">
        <v>209</v>
      </c>
      <c r="D543" t="s">
        <v>215</v>
      </c>
      <c r="E543" t="s">
        <v>212</v>
      </c>
      <c r="F543">
        <v>8.9</v>
      </c>
      <c r="G543">
        <v>7.2</v>
      </c>
      <c r="H543">
        <v>5.8</v>
      </c>
    </row>
    <row r="544" spans="1:8">
      <c r="A544">
        <v>542</v>
      </c>
      <c r="B544">
        <v>390</v>
      </c>
      <c r="C544" t="s">
        <v>209</v>
      </c>
      <c r="D544" t="s">
        <v>215</v>
      </c>
      <c r="E544" t="s">
        <v>212</v>
      </c>
      <c r="F544">
        <v>9</v>
      </c>
      <c r="G544">
        <v>7.2</v>
      </c>
      <c r="H544">
        <v>5.8</v>
      </c>
    </row>
    <row r="545" spans="1:8">
      <c r="A545">
        <v>543</v>
      </c>
      <c r="B545">
        <v>390</v>
      </c>
      <c r="C545" t="s">
        <v>209</v>
      </c>
      <c r="D545" t="s">
        <v>215</v>
      </c>
      <c r="E545" t="s">
        <v>212</v>
      </c>
      <c r="F545">
        <v>9.5</v>
      </c>
      <c r="G545">
        <v>7.6</v>
      </c>
      <c r="H545">
        <v>7.1</v>
      </c>
    </row>
    <row r="546" spans="1:8">
      <c r="A546">
        <v>544</v>
      </c>
      <c r="B546">
        <v>390</v>
      </c>
      <c r="C546" t="s">
        <v>209</v>
      </c>
      <c r="D546" t="s">
        <v>215</v>
      </c>
      <c r="E546" t="s">
        <v>212</v>
      </c>
      <c r="F546">
        <v>9</v>
      </c>
      <c r="G546">
        <v>7.3</v>
      </c>
      <c r="H546">
        <v>5.7</v>
      </c>
    </row>
    <row r="547" spans="1:8">
      <c r="A547">
        <v>545</v>
      </c>
      <c r="B547">
        <v>390</v>
      </c>
      <c r="C547" t="s">
        <v>209</v>
      </c>
      <c r="D547" t="s">
        <v>215</v>
      </c>
      <c r="E547" t="s">
        <v>212</v>
      </c>
      <c r="F547">
        <v>9.5</v>
      </c>
      <c r="G547">
        <v>7.6</v>
      </c>
      <c r="H547">
        <v>5.9</v>
      </c>
    </row>
    <row r="548" spans="1:8">
      <c r="A548">
        <v>546</v>
      </c>
      <c r="B548">
        <v>390</v>
      </c>
      <c r="C548" t="s">
        <v>209</v>
      </c>
      <c r="D548" t="s">
        <v>215</v>
      </c>
      <c r="E548" t="s">
        <v>212</v>
      </c>
      <c r="F548">
        <v>9.3000000000000007</v>
      </c>
      <c r="G548">
        <v>7.3</v>
      </c>
      <c r="H548">
        <v>7</v>
      </c>
    </row>
    <row r="549" spans="1:8">
      <c r="A549">
        <v>547</v>
      </c>
      <c r="B549">
        <v>390</v>
      </c>
      <c r="C549" t="s">
        <v>209</v>
      </c>
      <c r="D549" t="s">
        <v>215</v>
      </c>
      <c r="E549" t="s">
        <v>212</v>
      </c>
      <c r="F549">
        <v>9.1</v>
      </c>
      <c r="G549">
        <v>7.2</v>
      </c>
      <c r="H549">
        <v>6.2</v>
      </c>
    </row>
    <row r="550" spans="1:8">
      <c r="A550">
        <v>548</v>
      </c>
      <c r="B550">
        <v>390</v>
      </c>
      <c r="C550" t="s">
        <v>209</v>
      </c>
      <c r="D550" t="s">
        <v>215</v>
      </c>
      <c r="E550" t="s">
        <v>212</v>
      </c>
      <c r="F550">
        <v>8.6</v>
      </c>
      <c r="G550">
        <v>6.8</v>
      </c>
      <c r="H550">
        <v>5.8</v>
      </c>
    </row>
    <row r="551" spans="1:8">
      <c r="A551">
        <v>549</v>
      </c>
      <c r="B551">
        <v>390</v>
      </c>
      <c r="C551" t="s">
        <v>209</v>
      </c>
      <c r="D551" t="s">
        <v>215</v>
      </c>
      <c r="E551" t="s">
        <v>212</v>
      </c>
      <c r="F551">
        <v>10.9</v>
      </c>
      <c r="G551">
        <v>8.6999999999999993</v>
      </c>
      <c r="H551">
        <v>8.8000000000000007</v>
      </c>
    </row>
    <row r="552" spans="1:8">
      <c r="A552">
        <v>550</v>
      </c>
      <c r="B552">
        <v>390</v>
      </c>
      <c r="C552" t="s">
        <v>209</v>
      </c>
      <c r="D552" t="s">
        <v>215</v>
      </c>
      <c r="E552" t="s">
        <v>212</v>
      </c>
      <c r="F552">
        <v>7.5</v>
      </c>
      <c r="G552">
        <v>6.4</v>
      </c>
      <c r="H552">
        <v>4.2</v>
      </c>
    </row>
    <row r="553" spans="1:8">
      <c r="A553">
        <v>551</v>
      </c>
      <c r="B553">
        <v>390</v>
      </c>
      <c r="C553" t="s">
        <v>209</v>
      </c>
      <c r="D553" t="s">
        <v>215</v>
      </c>
      <c r="E553" t="s">
        <v>212</v>
      </c>
      <c r="F553">
        <v>9.1</v>
      </c>
      <c r="G553">
        <v>7.1</v>
      </c>
      <c r="H553">
        <v>5.4</v>
      </c>
    </row>
    <row r="554" spans="1:8">
      <c r="A554">
        <v>552</v>
      </c>
      <c r="B554">
        <v>390</v>
      </c>
      <c r="C554" t="s">
        <v>209</v>
      </c>
      <c r="D554" t="s">
        <v>215</v>
      </c>
      <c r="E554" t="s">
        <v>212</v>
      </c>
      <c r="F554">
        <v>9.1999999999999993</v>
      </c>
      <c r="G554">
        <v>7.2</v>
      </c>
      <c r="H554">
        <v>6.3</v>
      </c>
    </row>
    <row r="555" spans="1:8">
      <c r="A555">
        <v>553</v>
      </c>
      <c r="B555">
        <v>390</v>
      </c>
      <c r="C555" t="s">
        <v>209</v>
      </c>
      <c r="D555" t="s">
        <v>215</v>
      </c>
      <c r="E555" t="s">
        <v>212</v>
      </c>
      <c r="F555">
        <v>9.1</v>
      </c>
      <c r="G555">
        <v>7.2</v>
      </c>
      <c r="H555">
        <v>5.6</v>
      </c>
    </row>
    <row r="556" spans="1:8">
      <c r="A556">
        <v>554</v>
      </c>
      <c r="B556">
        <v>390</v>
      </c>
      <c r="C556" t="s">
        <v>209</v>
      </c>
      <c r="D556" t="s">
        <v>215</v>
      </c>
      <c r="E556" t="s">
        <v>212</v>
      </c>
      <c r="F556">
        <v>8.6</v>
      </c>
      <c r="G556">
        <v>6.8</v>
      </c>
      <c r="H556">
        <v>5.2</v>
      </c>
    </row>
    <row r="557" spans="1:8">
      <c r="A557">
        <v>555</v>
      </c>
      <c r="B557">
        <v>390</v>
      </c>
      <c r="C557" t="s">
        <v>209</v>
      </c>
      <c r="D557" t="s">
        <v>215</v>
      </c>
      <c r="E557" t="s">
        <v>212</v>
      </c>
      <c r="F557">
        <v>9.5</v>
      </c>
      <c r="G557">
        <v>7.7</v>
      </c>
      <c r="H557">
        <v>6.1</v>
      </c>
    </row>
    <row r="558" spans="1:8">
      <c r="A558">
        <v>556</v>
      </c>
      <c r="B558">
        <v>390</v>
      </c>
      <c r="C558" t="s">
        <v>209</v>
      </c>
      <c r="D558" t="s">
        <v>215</v>
      </c>
      <c r="E558" t="s">
        <v>212</v>
      </c>
      <c r="F558">
        <v>9.1</v>
      </c>
      <c r="G558">
        <v>7.3</v>
      </c>
      <c r="H558">
        <v>5.5</v>
      </c>
    </row>
    <row r="559" spans="1:8">
      <c r="A559">
        <v>557</v>
      </c>
      <c r="B559">
        <v>390</v>
      </c>
      <c r="C559" t="s">
        <v>209</v>
      </c>
      <c r="D559" t="s">
        <v>215</v>
      </c>
      <c r="E559" t="s">
        <v>212</v>
      </c>
      <c r="F559">
        <v>8.9</v>
      </c>
      <c r="G559">
        <v>7.1</v>
      </c>
      <c r="H559">
        <v>5.4</v>
      </c>
    </row>
    <row r="560" spans="1:8">
      <c r="A560">
        <v>558</v>
      </c>
      <c r="B560">
        <v>390</v>
      </c>
      <c r="C560" t="s">
        <v>209</v>
      </c>
      <c r="D560" t="s">
        <v>215</v>
      </c>
      <c r="E560" t="s">
        <v>212</v>
      </c>
      <c r="F560">
        <v>8.9</v>
      </c>
      <c r="G560">
        <v>7.3</v>
      </c>
      <c r="H560">
        <v>6</v>
      </c>
    </row>
    <row r="561" spans="1:9">
      <c r="A561">
        <v>559</v>
      </c>
      <c r="B561">
        <v>390</v>
      </c>
      <c r="C561" t="s">
        <v>209</v>
      </c>
      <c r="D561" t="s">
        <v>215</v>
      </c>
      <c r="E561" t="s">
        <v>212</v>
      </c>
      <c r="F561" t="s">
        <v>98</v>
      </c>
      <c r="G561" t="s">
        <v>98</v>
      </c>
      <c r="H561">
        <v>5.7</v>
      </c>
    </row>
    <row r="562" spans="1:9">
      <c r="A562">
        <v>560</v>
      </c>
      <c r="B562">
        <v>390</v>
      </c>
      <c r="C562" t="s">
        <v>209</v>
      </c>
      <c r="D562" t="s">
        <v>215</v>
      </c>
      <c r="E562" t="s">
        <v>212</v>
      </c>
      <c r="F562" t="s">
        <v>98</v>
      </c>
      <c r="G562" t="s">
        <v>98</v>
      </c>
      <c r="H562" t="s">
        <v>98</v>
      </c>
    </row>
    <row r="563" spans="1:9">
      <c r="A563">
        <v>561</v>
      </c>
      <c r="B563">
        <v>373</v>
      </c>
      <c r="C563" t="s">
        <v>206</v>
      </c>
      <c r="D563" t="s">
        <v>215</v>
      </c>
      <c r="E563" t="s">
        <v>212</v>
      </c>
      <c r="F563">
        <v>8.9</v>
      </c>
      <c r="G563">
        <v>7.1</v>
      </c>
      <c r="H563">
        <v>5.0999999999999996</v>
      </c>
    </row>
    <row r="564" spans="1:9">
      <c r="A564">
        <v>562</v>
      </c>
      <c r="B564">
        <v>373</v>
      </c>
      <c r="C564" t="s">
        <v>206</v>
      </c>
      <c r="D564" t="s">
        <v>215</v>
      </c>
      <c r="E564" t="s">
        <v>212</v>
      </c>
      <c r="F564">
        <v>9.1</v>
      </c>
      <c r="G564">
        <v>7</v>
      </c>
      <c r="H564">
        <v>6.2</v>
      </c>
    </row>
    <row r="565" spans="1:9">
      <c r="A565">
        <v>563</v>
      </c>
      <c r="B565">
        <v>373</v>
      </c>
      <c r="C565" t="s">
        <v>206</v>
      </c>
      <c r="D565" t="s">
        <v>215</v>
      </c>
      <c r="E565" t="s">
        <v>212</v>
      </c>
      <c r="F565">
        <v>9.4</v>
      </c>
      <c r="G565">
        <v>7.7</v>
      </c>
      <c r="H565">
        <v>6.6</v>
      </c>
    </row>
    <row r="566" spans="1:9">
      <c r="A566">
        <v>564</v>
      </c>
      <c r="B566">
        <v>373</v>
      </c>
      <c r="C566" t="s">
        <v>206</v>
      </c>
      <c r="D566" t="s">
        <v>215</v>
      </c>
      <c r="E566" t="s">
        <v>212</v>
      </c>
      <c r="F566">
        <v>9</v>
      </c>
      <c r="G566">
        <v>7.8</v>
      </c>
      <c r="H566">
        <v>6.5</v>
      </c>
    </row>
    <row r="567" spans="1:9">
      <c r="A567">
        <v>565</v>
      </c>
      <c r="B567">
        <v>374</v>
      </c>
      <c r="C567" t="s">
        <v>209</v>
      </c>
      <c r="D567" t="s">
        <v>215</v>
      </c>
      <c r="E567" t="s">
        <v>212</v>
      </c>
      <c r="F567">
        <v>9</v>
      </c>
      <c r="G567">
        <v>7</v>
      </c>
      <c r="H567">
        <v>4.8</v>
      </c>
    </row>
    <row r="568" spans="1:9">
      <c r="A568">
        <v>566</v>
      </c>
      <c r="B568">
        <v>374</v>
      </c>
      <c r="C568" t="s">
        <v>209</v>
      </c>
      <c r="D568" t="s">
        <v>215</v>
      </c>
      <c r="E568" t="s">
        <v>212</v>
      </c>
      <c r="F568">
        <v>9.1</v>
      </c>
      <c r="G568">
        <v>7.2</v>
      </c>
      <c r="H568">
        <v>5.2</v>
      </c>
    </row>
    <row r="569" spans="1:9">
      <c r="A569">
        <v>567</v>
      </c>
      <c r="B569">
        <v>374</v>
      </c>
      <c r="C569" t="s">
        <v>209</v>
      </c>
      <c r="D569" t="s">
        <v>215</v>
      </c>
      <c r="E569" t="s">
        <v>212</v>
      </c>
      <c r="F569">
        <v>10.199999999999999</v>
      </c>
      <c r="G569">
        <v>8.4</v>
      </c>
      <c r="H569">
        <v>7.7</v>
      </c>
    </row>
    <row r="570" spans="1:9">
      <c r="A570">
        <v>568</v>
      </c>
      <c r="B570">
        <v>374</v>
      </c>
      <c r="C570" t="s">
        <v>209</v>
      </c>
      <c r="D570" t="s">
        <v>215</v>
      </c>
      <c r="E570" t="s">
        <v>212</v>
      </c>
      <c r="F570">
        <v>9.4</v>
      </c>
      <c r="G570">
        <v>7.5</v>
      </c>
      <c r="H570">
        <v>6.1</v>
      </c>
    </row>
    <row r="571" spans="1:9">
      <c r="A571">
        <v>569</v>
      </c>
      <c r="B571">
        <v>374</v>
      </c>
      <c r="C571" t="s">
        <v>209</v>
      </c>
      <c r="D571" t="s">
        <v>215</v>
      </c>
      <c r="E571" t="s">
        <v>212</v>
      </c>
      <c r="F571">
        <v>9.6</v>
      </c>
      <c r="G571">
        <v>7.4</v>
      </c>
      <c r="H571">
        <v>6.2</v>
      </c>
    </row>
    <row r="572" spans="1:9">
      <c r="A572">
        <v>570</v>
      </c>
      <c r="B572">
        <v>374</v>
      </c>
      <c r="C572" t="s">
        <v>209</v>
      </c>
      <c r="D572" t="s">
        <v>215</v>
      </c>
      <c r="E572" t="s">
        <v>212</v>
      </c>
      <c r="F572" t="s">
        <v>98</v>
      </c>
      <c r="G572">
        <v>8</v>
      </c>
      <c r="H572">
        <v>6</v>
      </c>
    </row>
    <row r="573" spans="1:9">
      <c r="A573">
        <v>571</v>
      </c>
      <c r="B573">
        <v>374</v>
      </c>
      <c r="C573" t="s">
        <v>209</v>
      </c>
      <c r="D573" t="s">
        <v>215</v>
      </c>
      <c r="E573" t="s">
        <v>212</v>
      </c>
      <c r="F573">
        <v>8.6999999999999993</v>
      </c>
      <c r="G573">
        <v>6.8</v>
      </c>
      <c r="H573">
        <v>5.0999999999999996</v>
      </c>
    </row>
    <row r="574" spans="1:9">
      <c r="A574">
        <v>572</v>
      </c>
      <c r="B574">
        <v>374</v>
      </c>
      <c r="C574" t="s">
        <v>209</v>
      </c>
      <c r="D574" t="s">
        <v>215</v>
      </c>
      <c r="E574" t="s">
        <v>212</v>
      </c>
      <c r="F574">
        <v>8.8000000000000007</v>
      </c>
      <c r="G574">
        <v>7</v>
      </c>
      <c r="H574">
        <v>5.0999999999999996</v>
      </c>
    </row>
    <row r="575" spans="1:9">
      <c r="A575">
        <v>573</v>
      </c>
      <c r="B575">
        <v>374</v>
      </c>
      <c r="C575" t="s">
        <v>209</v>
      </c>
      <c r="D575" t="s">
        <v>215</v>
      </c>
      <c r="E575" t="s">
        <v>212</v>
      </c>
      <c r="F575">
        <v>9.1</v>
      </c>
      <c r="G575">
        <v>7.1</v>
      </c>
      <c r="H575">
        <v>5.6</v>
      </c>
    </row>
    <row r="576" spans="1:9">
      <c r="A576">
        <v>574</v>
      </c>
      <c r="B576">
        <v>374</v>
      </c>
      <c r="C576" t="s">
        <v>209</v>
      </c>
      <c r="D576" t="s">
        <v>215</v>
      </c>
      <c r="E576" t="s">
        <v>212</v>
      </c>
      <c r="H576">
        <f>SUM(H563:H575,H522:H561,H515:H520,H355:H511,H342:H353,H178:H338,H67:H173,H3:H63)</f>
        <v>3178.799999999997</v>
      </c>
      <c r="I576" t="s">
        <v>51</v>
      </c>
    </row>
    <row r="577" spans="6:9">
      <c r="F577" s="5">
        <f>AVERAGE(F573:F575,F563:F571,F522:F560,F516:F520,F507:F511,F355:F505,F342:F353,F178:F338,F100:F173,F67:F98,F3:F63)</f>
        <v>9.1695652173913107</v>
      </c>
      <c r="G577" s="5"/>
      <c r="H577" s="5">
        <f>AVERAGE(H563:H575,H522:H561,H515:H520,H355:H511,H342:H353,H178:H338,H67:H173,H3:H63)</f>
        <v>5.7070017953321308</v>
      </c>
      <c r="I577" t="s">
        <v>101</v>
      </c>
    </row>
    <row r="578" spans="6:9">
      <c r="F578" s="5">
        <f>STDEV(F573:F575,F563:F571,F522:F560,F516:F520,F507:F511,F355:F505,F342:F353,F178:F338,F100:F173,F67:F98,F3:F63)</f>
        <v>0.62615221654147979</v>
      </c>
      <c r="G578" s="5"/>
      <c r="H578" s="5">
        <f>STDEV(H563:H575,H522:H561,H515:H520,H355:H511,H342:H353,H178:H338,H67:H173,H3:H63)</f>
        <v>1.1412181843282405</v>
      </c>
      <c r="I578" t="s">
        <v>102</v>
      </c>
    </row>
    <row r="579" spans="6:9">
      <c r="F579" s="5">
        <f>MAX(F573:F575,F563:F571,F522:F560,F516:F520,F507:F511,F355:F505,F342:F353,F178:F338,F100:F173,F67:F98,F3:F63)</f>
        <v>11.2</v>
      </c>
      <c r="G579" s="5"/>
      <c r="H579" s="5">
        <f>MAX(H563:H575,H522:H561,H515:H520,H355:H511,H342:H353,H178:H338,H67:H173,H3:H63)</f>
        <v>14.8</v>
      </c>
      <c r="I579" t="s">
        <v>213</v>
      </c>
    </row>
    <row r="580" spans="6:9">
      <c r="F580" s="5">
        <f>MIN(F573:F575,F563:F571,F522:F560,F516:F520,F507:F511,F355:F505,F342:F353,F178:F338,F100:F173,F67:F98,F3:F63)</f>
        <v>6.8</v>
      </c>
      <c r="G580" s="5"/>
      <c r="H580" s="5">
        <f>MIN(H563:H575,H522:H561,H515:H520,H355:H511,H342:H353,H178:H338,H67:H173,H3:H63)</f>
        <v>2.8</v>
      </c>
      <c r="I580" t="s">
        <v>214</v>
      </c>
    </row>
  </sheetData>
  <phoneticPr fontId="4" type="noConversion"/>
  <pageMargins left="0.75" right="0.75" top="1" bottom="1" header="0" footer="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b8f15550-dba9-4662-b96a-700e55af23c8" xsi:nil="true"/>
    <TaxCatchAll xmlns="40d8e273-e948-4239-8679-adfccb758dd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AD6AB7F867744F9BA3E37CA0A024B4" ma:contentTypeVersion="17" ma:contentTypeDescription="Create a new document." ma:contentTypeScope="" ma:versionID="08b933947836f87096b7a31b04605ee4">
  <xsd:schema xmlns:xsd="http://www.w3.org/2001/XMLSchema" xmlns:xs="http://www.w3.org/2001/XMLSchema" xmlns:p="http://schemas.microsoft.com/office/2006/metadata/properties" xmlns:ns2="40d8e273-e948-4239-8679-adfccb758dd1" xmlns:ns3="b8f15550-dba9-4662-b96a-700e55af23c8" targetNamespace="http://schemas.microsoft.com/office/2006/metadata/properties" ma:root="true" ma:fieldsID="ebe430c3c82baea1f240210870c2f36e" ns2:_="" ns3:_="">
    <xsd:import namespace="40d8e273-e948-4239-8679-adfccb758dd1"/>
    <xsd:import namespace="b8f15550-dba9-4662-b96a-700e55af23c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Date" minOccurs="0"/>
                <xsd:element ref="ns3:MediaLengthInSeconds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8e273-e948-4239-8679-adfccb758dd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70756ed-4c77-4ac0-93ad-2e33c7527608}" ma:internalName="TaxCatchAll" ma:showField="CatchAllData" ma:web="40d8e273-e948-4239-8679-adfccb758dd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f15550-dba9-4662-b96a-700e55af23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Date" ma:index="20" nillable="true" ma:displayName="Date" ma:format="DateOnly" ma:internalName="Date">
      <xsd:simpleType>
        <xsd:restriction base="dms:DateTime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12FC35-8481-4BF2-B4FD-5AF4AC23F806}"/>
</file>

<file path=customXml/itemProps2.xml><?xml version="1.0" encoding="utf-8"?>
<ds:datastoreItem xmlns:ds="http://schemas.openxmlformats.org/officeDocument/2006/customXml" ds:itemID="{E2957799-41BE-4F32-9245-5226D92F7CC9}"/>
</file>

<file path=customXml/itemProps3.xml><?xml version="1.0" encoding="utf-8"?>
<ds:datastoreItem xmlns:ds="http://schemas.openxmlformats.org/officeDocument/2006/customXml" ds:itemID="{AE73E7F1-42F4-401E-96CF-406950BF9A3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Coca company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Gustavo Castellanos Galindo</dc:creator>
  <cp:keywords/>
  <dc:description/>
  <cp:lastModifiedBy>Nieblas, Anne (NFISI)</cp:lastModifiedBy>
  <cp:revision/>
  <dcterms:created xsi:type="dcterms:W3CDTF">2010-01-28T20:19:06Z</dcterms:created>
  <dcterms:modified xsi:type="dcterms:W3CDTF">2022-10-24T13:33:01Z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0x01010086AD6AB7F867744F9BA3E37CA0A024B4</vt:lpwstr>
  </property>
</Properties>
</file>