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ent.dfo-mpo.ca\atlshares\MARFIS\Shares\OSD_Common\Gliders\"/>
    </mc:Choice>
  </mc:AlternateContent>
  <bookViews>
    <workbookView xWindow="0" yWindow="204" windowWidth="22980" windowHeight="8364"/>
  </bookViews>
  <sheets>
    <sheet name="Sheet1" sheetId="1" r:id="rId1"/>
    <sheet name="Sheet2" sheetId="2" r:id="rId2"/>
    <sheet name="Sheet3" sheetId="3" r:id="rId3"/>
  </sheets>
  <calcPr calcId="162913"/>
</workbook>
</file>

<file path=xl/calcChain.xml><?xml version="1.0" encoding="utf-8"?>
<calcChain xmlns="http://schemas.openxmlformats.org/spreadsheetml/2006/main">
  <c r="Q25" i="1" l="1"/>
  <c r="Q24" i="1"/>
  <c r="Q23" i="1" l="1"/>
  <c r="Q22" i="1" l="1"/>
  <c r="Q16" i="1" l="1"/>
  <c r="Q13" i="1" l="1"/>
  <c r="Q15" i="1" l="1"/>
  <c r="Q8" i="1" l="1"/>
  <c r="Q14" i="1"/>
  <c r="Q12" i="1"/>
  <c r="Q11" i="1"/>
  <c r="Q10" i="1"/>
  <c r="Q9" i="1"/>
  <c r="Q7" i="1"/>
  <c r="Q6" i="1"/>
  <c r="Q5" i="1"/>
  <c r="Q4" i="1"/>
  <c r="Q3" i="1"/>
  <c r="L6" i="1" l="1"/>
</calcChain>
</file>

<file path=xl/sharedStrings.xml><?xml version="1.0" encoding="utf-8"?>
<sst xmlns="http://schemas.openxmlformats.org/spreadsheetml/2006/main" count="432" uniqueCount="191">
  <si>
    <t>Deployment date</t>
  </si>
  <si>
    <t>Recovery date</t>
  </si>
  <si>
    <t>Glider</t>
  </si>
  <si>
    <t>Mission #</t>
  </si>
  <si>
    <t>Battery max</t>
  </si>
  <si>
    <t>Battery min</t>
  </si>
  <si>
    <t>Mission type</t>
  </si>
  <si>
    <t>Lat min</t>
  </si>
  <si>
    <t>Lon min</t>
  </si>
  <si>
    <t>Lat max</t>
  </si>
  <si>
    <t>Lon max</t>
  </si>
  <si>
    <t># yo</t>
  </si>
  <si>
    <t>Comments</t>
  </si>
  <si>
    <t>SEA019</t>
  </si>
  <si>
    <t>Overnight</t>
  </si>
  <si>
    <t>HL</t>
  </si>
  <si>
    <t>Did a fish shape</t>
  </si>
  <si>
    <t>Altimeter and SMTP mailing issues, lost dropweight, difted almost 48h before recovery</t>
  </si>
  <si>
    <t>20180213</t>
  </si>
  <si>
    <t>20180319</t>
  </si>
  <si>
    <t>20180215</t>
  </si>
  <si>
    <t>20180323</t>
  </si>
  <si>
    <t>Distance travelled (km)</t>
  </si>
  <si>
    <t>DR-HL2</t>
  </si>
  <si>
    <t># days</t>
  </si>
  <si>
    <t>20180411</t>
  </si>
  <si>
    <t>SEA021</t>
  </si>
  <si>
    <t>DR-ON3-ON2-ON1-DR</t>
  </si>
  <si>
    <t>20180425</t>
  </si>
  <si>
    <t>DR- HL2-HL3-HL3.3-HL3-HL2-HL1-Tri-DR</t>
  </si>
  <si>
    <t>Glider was hold at the surface 3min ?by fisheman? on first day, drifted 2h after 200 yos because of the cycle.total parameter in a config file, dropweight was tapped to glider and altimeter gain was 10. We are now relying on Alseamar SMTP. FTP site was full one night</t>
  </si>
  <si>
    <t>Waypoint given</t>
  </si>
  <si>
    <t>20180515</t>
  </si>
  <si>
    <t>20180517</t>
  </si>
  <si>
    <t>DR</t>
  </si>
  <si>
    <t>20180604</t>
  </si>
  <si>
    <t>DR- HL2-HL3-HL4-HL5-HL4-HL3-HL2-HL1</t>
  </si>
  <si>
    <t>SEA024</t>
  </si>
  <si>
    <t>both</t>
  </si>
  <si>
    <t>up</t>
  </si>
  <si>
    <t>down</t>
  </si>
  <si>
    <t xml:space="preserve"> Had several pitch alarm because pu was too low and 1 depth alarm while coming back to shore</t>
  </si>
  <si>
    <t>Science cast</t>
  </si>
  <si>
    <t>Science every # yos</t>
  </si>
  <si>
    <t>Ship transect</t>
  </si>
  <si>
    <t>AZMP Spring 2018</t>
  </si>
  <si>
    <t>AZOMP 2018</t>
  </si>
  <si>
    <t>SEA022</t>
  </si>
  <si>
    <t xml:space="preserve"> Altimeter has hits at 40m while going down,  glider rebooted itself after HL3 (June 8) and lost the CTD after. Dive started at 1 again. PLD has been turned off completly on June 18 on the way back close to HL5. corrosion was founf on power cable.</t>
  </si>
  <si>
    <t>20180628</t>
  </si>
  <si>
    <t>HL1-HL2-HL3-HL4-HL5-HL6-HL5-HL4-HL3-HL2</t>
  </si>
  <si>
    <t>20180720</t>
  </si>
  <si>
    <t>HL2-HL3-HL4-HL5-HL6-HL5-HL4-HL3-HL2-HL1-DR</t>
  </si>
  <si>
    <t>Sub sample data every 60s instead of 30s. One 1024 alarm at the end, glider probably touched the seabed while turning. Perfect mission, more batterie, good comm, good heading, faster,…</t>
  </si>
  <si>
    <t>20180724</t>
  </si>
  <si>
    <t>20180814</t>
  </si>
  <si>
    <t>HL2-HL3-HL4-HL5-GL2-GL1-HL2-Tri-DR</t>
  </si>
  <si>
    <t xml:space="preserve">ballast.hy=20 didn't work, sub sample data every 60s. Angular 256 alarm on first night and at end of mission. We hit internal waves on the way back (dive 522). At least 7x64 alarm, was masked last 5 days cause too often. </t>
  </si>
  <si>
    <t xml:space="preserve"> Had a ballasting error, recovered before long week-end, NetCDF_L2 error SOCIB</t>
  </si>
  <si>
    <t>SEA032</t>
  </si>
  <si>
    <t>20181015</t>
  </si>
  <si>
    <t># alarm</t>
  </si>
  <si>
    <t>h of OT</t>
  </si>
  <si>
    <t># alarm OT</t>
  </si>
  <si>
    <t>9+</t>
  </si>
  <si>
    <t>DR-HL2-GL1-HL3.3-GL1-HL2-hl1-Duncans</t>
  </si>
  <si>
    <t>20181025</t>
  </si>
  <si>
    <t>27.0?</t>
  </si>
  <si>
    <t>29.0?</t>
  </si>
  <si>
    <t>20181106</t>
  </si>
  <si>
    <t>5+</t>
  </si>
  <si>
    <t>20181120</t>
  </si>
  <si>
    <t>BB1-BB2-BB4-BB7-BB10-BB12-BB10-BB7-BB4</t>
  </si>
  <si>
    <t>NL AZMP fall 2018</t>
  </si>
  <si>
    <t>CTD S/N</t>
  </si>
  <si>
    <t>CTD pump S/N</t>
  </si>
  <si>
    <t>Oxygen S/N</t>
  </si>
  <si>
    <t>Ecopuck S/N</t>
  </si>
  <si>
    <t>0186</t>
  </si>
  <si>
    <t>05-8709</t>
  </si>
  <si>
    <t>43-3338</t>
  </si>
  <si>
    <t>43-3336</t>
  </si>
  <si>
    <t>05-8698</t>
  </si>
  <si>
    <t>4548</t>
  </si>
  <si>
    <t>0184</t>
  </si>
  <si>
    <t>0188</t>
  </si>
  <si>
    <t>05-8711</t>
  </si>
  <si>
    <t>43-3365</t>
  </si>
  <si>
    <t>4550</t>
  </si>
  <si>
    <t>4546</t>
  </si>
  <si>
    <t>0175</t>
  </si>
  <si>
    <t>05-8272</t>
  </si>
  <si>
    <t>43-3276</t>
  </si>
  <si>
    <t>0241</t>
  </si>
  <si>
    <t>05-9310</t>
  </si>
  <si>
    <t>4739</t>
  </si>
  <si>
    <t>0020</t>
  </si>
  <si>
    <t>20181127</t>
  </si>
  <si>
    <t>alarm 2048 was masked as the glider trigger it every time it went to the surface du to 10m waves. The conductivity, oxygen and pump stopped working we dont know why. Recovered by the Hudson.</t>
  </si>
  <si>
    <t>20181206</t>
  </si>
  <si>
    <t>HL2-120deg-40deg-DR</t>
  </si>
  <si>
    <t xml:space="preserve">Drifted a lot on the way out because of heading issues in NSC , had to put fixed heading of 120deg to try to go back east, 256 alarms </t>
  </si>
  <si>
    <t>Argos Tag PTT</t>
  </si>
  <si>
    <t>Argos Tag s/n</t>
  </si>
  <si>
    <t>16u0573</t>
  </si>
  <si>
    <t>162642</t>
  </si>
  <si>
    <t>162641</t>
  </si>
  <si>
    <t>16u0572</t>
  </si>
  <si>
    <t>162640</t>
  </si>
  <si>
    <t>Tell Anh recovery</t>
  </si>
  <si>
    <t>16u0529</t>
  </si>
  <si>
    <t>20190116</t>
  </si>
  <si>
    <t>HL2-GL1-GL2-GL3-HL7-GL3-GL2-GL5-DR</t>
  </si>
  <si>
    <t># sc profile</t>
  </si>
  <si>
    <t>20190206</t>
  </si>
  <si>
    <t>18u2063</t>
  </si>
  <si>
    <t>20190222</t>
  </si>
  <si>
    <t>Went to HL7 first time. Did 2 drift of 30 min at DR, depth 20m. The PLD depth is higher than the Nav depth and Nav depth is false. Battery start decreasing fast at the end</t>
  </si>
  <si>
    <t>Double mission with SEA032, sampling 4s, ballast.hy=20. Almost beached on Duncans cove rock cliffs.The PLD depth is higher than the Nav depth and Nav depth is false</t>
  </si>
  <si>
    <t>Double mission with SEA024, sampling 4s, ballast.hy=20.  Almost beached on Duncans cove rock cliffs.The PLD depth is higher than the Nav depth and Nav depth is false</t>
  </si>
  <si>
    <t>Ballasted density</t>
  </si>
  <si>
    <t>Compass cal date</t>
  </si>
  <si>
    <t>20190314</t>
  </si>
  <si>
    <t>DR-GL1-GL2-GL3-HL6-GL3-GL2-GL1-GL5-GL4</t>
  </si>
  <si>
    <t>Sampling rate CTD (s)</t>
  </si>
  <si>
    <t>Sampling rate Eco (s)</t>
  </si>
  <si>
    <t>AFAP (4)</t>
  </si>
  <si>
    <t>AFAP (1)</t>
  </si>
  <si>
    <t>Sampling rate Rinko (s)</t>
  </si>
  <si>
    <t>AFAP (4) meant to be 4</t>
  </si>
  <si>
    <t>179392</t>
  </si>
  <si>
    <t>18u2323</t>
  </si>
  <si>
    <t>RBR</t>
  </si>
  <si>
    <t>20190329</t>
  </si>
  <si>
    <t>AZMP spring 2019</t>
  </si>
  <si>
    <t>PLD S/N</t>
  </si>
  <si>
    <t>PAM 58</t>
  </si>
  <si>
    <t>3+</t>
  </si>
  <si>
    <t>20190405</t>
  </si>
  <si>
    <t>GL1-GL2-GL3-HL7-GL3-GL2-GL1-GL5-DR-close</t>
  </si>
  <si>
    <t>CTD cal date</t>
  </si>
  <si>
    <t>May2016</t>
  </si>
  <si>
    <t>Dec2018</t>
  </si>
  <si>
    <t>Jul2018</t>
  </si>
  <si>
    <t>Mar2016</t>
  </si>
  <si>
    <t>Nov2017</t>
  </si>
  <si>
    <t>New fins, RBR duet, crossing path of SEA021M51 on the way in at 12pm on april 1st (dive 791), really pushing the battery to go to HL7 in winter the storm prevent a early recovery. Very dificult recovery, mud in/on cdt, dataline shifted which gives random pressure values of 1000 to 8000 ( condutivity)</t>
  </si>
  <si>
    <t>20190418</t>
  </si>
  <si>
    <t>GL1-GL2-GL3-GL2-GL1-GL5-DR</t>
  </si>
  <si>
    <t xml:space="preserve">Crossing path of SEA019M58 on the way out  at 12pm on april 1st (dive 156), 256 alarms masked, serious problem with angular,dataline shifted which gives random pressure values </t>
  </si>
  <si>
    <t>BBL</t>
  </si>
  <si>
    <t>20190506</t>
  </si>
  <si>
    <t>20190507</t>
  </si>
  <si>
    <t>HL2-DR</t>
  </si>
  <si>
    <t>test with a warm up period of 10s, dataline shifted again</t>
  </si>
  <si>
    <t>RBR duet and for the first time, no alarm!!! Some dataline shifted</t>
  </si>
  <si>
    <t>Cancelled due to Fred schedule</t>
  </si>
  <si>
    <t>20190604</t>
  </si>
  <si>
    <t>20190607</t>
  </si>
  <si>
    <t>GL1-DR</t>
  </si>
  <si>
    <t>Apr2019</t>
  </si>
  <si>
    <t>200206</t>
  </si>
  <si>
    <t>201189</t>
  </si>
  <si>
    <t>GL1-GL2-HL4-GL2-GL1-GL2-GL1-GL5-DR</t>
  </si>
  <si>
    <t>20190625</t>
  </si>
  <si>
    <t>Aborted, After 4 min in water, DO became 0 and on the way up of the 3rd dive conductivity became -1… it was a bad oxygen to CTD cable. WarmUpPeriod = 10</t>
  </si>
  <si>
    <t>Iris was closed for 1 night, did some back and forth in emerald basin. dataline shifted</t>
  </si>
  <si>
    <t>20190702</t>
  </si>
  <si>
    <t>Nav firmware</t>
  </si>
  <si>
    <t>pld firmware</t>
  </si>
  <si>
    <t xml:space="preserve">v2.1.5-r </t>
  </si>
  <si>
    <t>2.1.1-r</t>
  </si>
  <si>
    <t xml:space="preserve">v2.3.0-r </t>
  </si>
  <si>
    <t>2.7.0-r</t>
  </si>
  <si>
    <t xml:space="preserve">v2.3.1-r </t>
  </si>
  <si>
    <t xml:space="preserve">v2.5.0-r </t>
  </si>
  <si>
    <t>v2.3.0-r  sr&gt;5</t>
  </si>
  <si>
    <t>v2.5.0-r magDec</t>
  </si>
  <si>
    <t>GL1-GL2-GL3-HL7-North-GL3-GL2-GL1-GL5-DR</t>
  </si>
  <si>
    <t>20190724</t>
  </si>
  <si>
    <t>Only second time we use SEA022 on HL, faster and more battery left than any other glider, got stuck by current on the way back from HL7, lost at least 2 days, The samplin at 2s did not resolve the data line shifting issue</t>
  </si>
  <si>
    <t>20190806</t>
  </si>
  <si>
    <t>20190807</t>
  </si>
  <si>
    <t xml:space="preserve">BBL </t>
  </si>
  <si>
    <t xml:space="preserve"> v2.6.0-r heading</t>
  </si>
  <si>
    <t>Glider have the CTD of SEA021 but its onw PLD, low values of Oxygen after a while.</t>
  </si>
  <si>
    <t>GL1-GL2-GL3-HL7-GL3-GL2-GL1-GL5-DR</t>
  </si>
  <si>
    <t>20190826</t>
  </si>
  <si>
    <t>got a 1 alarm for low voltage after cutting the pld off but no alarm after putting it back on. Shark bite?</t>
  </si>
  <si>
    <t>BB4-BB7-BB11-BB12-BB11-BB7-BB2-BB1</t>
  </si>
  <si>
    <t>20190829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</si>
</sst>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b/>
      <sz val="11"/>
      <color theme="1"/>
      <name val="Calibri"/>
      <family val="2"/>
      <scheme val="minor"/>
    </font>
    <font>
      <sz val="11"/>
      <name val="Calibri"/>
      <family val="2"/>
      <scheme val="minor"/>
    </font>
    <font>
      <sz val="22"/>
      <color rgb="FFFF0000"/>
      <name val="Calibri"/>
      <family val="2"/>
      <scheme val="minor"/>
    </font>
    <font>
      <sz val="11"/>
      <color theme="0" tint="-0.499984740745262"/>
      <name val="Calibri"/>
      <family val="2"/>
      <scheme val="minor"/>
    </font>
    <font>
      <sz val="11"/>
      <color rgb="FFFF0000"/>
      <name val="Calibri"/>
      <family val="2"/>
      <scheme val="minor"/>
    </font>
  </fonts>
  <fills count="3">
    <fill>
      <patternFill patternType="none"/>
    </fill>
    <fill>
      <patternFill patternType="gray125"/>
    </fill>
    <fill>
      <patternFill patternType="solid">
        <fgColor theme="0" tint="-4.9989318521683403E-2"/>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top style="medium">
        <color indexed="64"/>
      </top>
      <bottom style="medium">
        <color indexed="64"/>
      </bottom>
      <diagonal/>
    </border>
  </borders>
  <cellStyleXfs count="1">
    <xf numFmtId="0" fontId="0" fillId="0" borderId="0"/>
  </cellStyleXfs>
  <cellXfs count="45">
    <xf numFmtId="0" fontId="0" fillId="0" borderId="0" xfId="0"/>
    <xf numFmtId="0" fontId="1" fillId="0" borderId="3" xfId="0" applyFont="1" applyBorder="1" applyAlignment="1">
      <alignment horizontal="center"/>
    </xf>
    <xf numFmtId="0" fontId="1" fillId="0" borderId="4" xfId="0" applyFont="1" applyBorder="1" applyAlignment="1">
      <alignment horizontal="center"/>
    </xf>
    <xf numFmtId="0" fontId="0" fillId="0" borderId="1" xfId="0" applyBorder="1" applyAlignment="1">
      <alignment horizontal="center"/>
    </xf>
    <xf numFmtId="49" fontId="0" fillId="0" borderId="1" xfId="0" applyNumberFormat="1" applyBorder="1" applyAlignment="1">
      <alignment horizontal="center"/>
    </xf>
    <xf numFmtId="0" fontId="1" fillId="0" borderId="6" xfId="0" applyFont="1" applyBorder="1" applyAlignment="1">
      <alignment horizontal="center"/>
    </xf>
    <xf numFmtId="0" fontId="0" fillId="0" borderId="0" xfId="0" applyAlignment="1">
      <alignment horizontal="left"/>
    </xf>
    <xf numFmtId="0" fontId="1" fillId="0" borderId="5" xfId="0" applyFont="1" applyBorder="1" applyAlignment="1">
      <alignment horizontal="left"/>
    </xf>
    <xf numFmtId="0" fontId="0" fillId="0" borderId="1" xfId="0" applyBorder="1" applyAlignment="1">
      <alignment horizontal="left"/>
    </xf>
    <xf numFmtId="49" fontId="0" fillId="0" borderId="0" xfId="0" applyNumberFormat="1"/>
    <xf numFmtId="49" fontId="1" fillId="0" borderId="6" xfId="0" applyNumberFormat="1" applyFont="1" applyBorder="1" applyAlignment="1">
      <alignment horizontal="center"/>
    </xf>
    <xf numFmtId="49" fontId="3" fillId="0" borderId="1" xfId="0" applyNumberFormat="1" applyFont="1" applyBorder="1" applyAlignment="1">
      <alignment horizontal="left"/>
    </xf>
    <xf numFmtId="49" fontId="0" fillId="2" borderId="2" xfId="0" applyNumberFormat="1" applyFill="1" applyBorder="1" applyAlignment="1">
      <alignment horizontal="center"/>
    </xf>
    <xf numFmtId="0" fontId="0" fillId="2" borderId="2" xfId="0" applyFill="1" applyBorder="1" applyAlignment="1">
      <alignment horizontal="center"/>
    </xf>
    <xf numFmtId="0" fontId="0" fillId="2" borderId="2" xfId="0" applyFill="1" applyBorder="1" applyAlignment="1">
      <alignment horizontal="left"/>
    </xf>
    <xf numFmtId="49" fontId="0" fillId="2" borderId="1" xfId="0" applyNumberFormat="1" applyFill="1" applyBorder="1" applyAlignment="1">
      <alignment horizontal="center"/>
    </xf>
    <xf numFmtId="0" fontId="0" fillId="2" borderId="1" xfId="0" applyFill="1" applyBorder="1" applyAlignment="1">
      <alignment horizontal="center"/>
    </xf>
    <xf numFmtId="0" fontId="0" fillId="2" borderId="1" xfId="0" applyFill="1" applyBorder="1" applyAlignment="1">
      <alignment horizontal="left"/>
    </xf>
    <xf numFmtId="49" fontId="2" fillId="2" borderId="1" xfId="0" applyNumberFormat="1" applyFont="1" applyFill="1" applyBorder="1" applyAlignment="1">
      <alignment horizontal="center"/>
    </xf>
    <xf numFmtId="0" fontId="2" fillId="2" borderId="1" xfId="0" applyFont="1" applyFill="1" applyBorder="1" applyAlignment="1">
      <alignment horizontal="center"/>
    </xf>
    <xf numFmtId="0" fontId="2" fillId="2" borderId="1" xfId="0" applyFont="1" applyFill="1" applyBorder="1"/>
    <xf numFmtId="49" fontId="2" fillId="0" borderId="2" xfId="0" applyNumberFormat="1" applyFont="1" applyBorder="1" applyAlignment="1">
      <alignment horizontal="center"/>
    </xf>
    <xf numFmtId="49" fontId="0" fillId="0" borderId="1" xfId="0" applyNumberFormat="1" applyFill="1" applyBorder="1" applyAlignment="1">
      <alignment horizontal="center"/>
    </xf>
    <xf numFmtId="0" fontId="0" fillId="0" borderId="1" xfId="0" applyFill="1" applyBorder="1" applyAlignment="1">
      <alignment horizontal="center"/>
    </xf>
    <xf numFmtId="49" fontId="2" fillId="0" borderId="1" xfId="0" applyNumberFormat="1" applyFont="1" applyFill="1" applyBorder="1" applyAlignment="1">
      <alignment horizontal="center"/>
    </xf>
    <xf numFmtId="0" fontId="2" fillId="0" borderId="1" xfId="0" applyFont="1" applyFill="1" applyBorder="1" applyAlignment="1">
      <alignment horizontal="center"/>
    </xf>
    <xf numFmtId="0" fontId="0" fillId="0" borderId="0" xfId="0" applyFill="1"/>
    <xf numFmtId="49" fontId="0" fillId="0" borderId="2" xfId="0" applyNumberFormat="1" applyFill="1" applyBorder="1" applyAlignment="1">
      <alignment horizontal="center"/>
    </xf>
    <xf numFmtId="0" fontId="0" fillId="2" borderId="2" xfId="0" applyFont="1" applyFill="1" applyBorder="1" applyAlignment="1">
      <alignment horizontal="center"/>
    </xf>
    <xf numFmtId="0" fontId="0" fillId="2" borderId="1" xfId="0" applyFont="1" applyFill="1" applyBorder="1" applyAlignment="1">
      <alignment horizontal="center"/>
    </xf>
    <xf numFmtId="0" fontId="0" fillId="0" borderId="1" xfId="0" applyFont="1" applyBorder="1" applyAlignment="1">
      <alignment horizontal="center"/>
    </xf>
    <xf numFmtId="0" fontId="0" fillId="0" borderId="2" xfId="0" applyFont="1" applyFill="1" applyBorder="1" applyAlignment="1">
      <alignment horizontal="center"/>
    </xf>
    <xf numFmtId="49" fontId="0" fillId="0" borderId="0" xfId="0" applyNumberFormat="1" applyAlignment="1">
      <alignment horizontal="center"/>
    </xf>
    <xf numFmtId="0" fontId="0" fillId="0" borderId="1" xfId="0" applyFont="1" applyFill="1" applyBorder="1" applyAlignment="1">
      <alignment horizontal="center"/>
    </xf>
    <xf numFmtId="49" fontId="0" fillId="2" borderId="2" xfId="0" applyNumberFormat="1" applyFont="1" applyFill="1" applyBorder="1" applyAlignment="1">
      <alignment horizontal="center"/>
    </xf>
    <xf numFmtId="49" fontId="0" fillId="2" borderId="1" xfId="0" applyNumberFormat="1" applyFont="1" applyFill="1" applyBorder="1" applyAlignment="1">
      <alignment horizontal="center"/>
    </xf>
    <xf numFmtId="49" fontId="0" fillId="0" borderId="1" xfId="0" applyNumberFormat="1" applyFont="1" applyFill="1" applyBorder="1" applyAlignment="1">
      <alignment horizontal="center"/>
    </xf>
    <xf numFmtId="49" fontId="0" fillId="0" borderId="2" xfId="0" applyNumberFormat="1" applyFont="1" applyFill="1" applyBorder="1" applyAlignment="1">
      <alignment horizontal="center"/>
    </xf>
    <xf numFmtId="49" fontId="0" fillId="0" borderId="0" xfId="0" applyNumberFormat="1" applyFill="1"/>
    <xf numFmtId="49" fontId="4" fillId="0" borderId="1" xfId="0" applyNumberFormat="1" applyFont="1" applyFill="1" applyBorder="1" applyAlignment="1">
      <alignment horizontal="center"/>
    </xf>
    <xf numFmtId="0" fontId="4" fillId="0" borderId="1" xfId="0" applyFont="1" applyFill="1" applyBorder="1" applyAlignment="1">
      <alignment horizontal="center"/>
    </xf>
    <xf numFmtId="49" fontId="4" fillId="0" borderId="1" xfId="0" applyNumberFormat="1" applyFont="1" applyFill="1" applyBorder="1" applyAlignment="1">
      <alignment horizontal="left"/>
    </xf>
    <xf numFmtId="49" fontId="2" fillId="0" borderId="2" xfId="0" applyNumberFormat="1" applyFont="1" applyFill="1" applyBorder="1" applyAlignment="1">
      <alignment horizontal="center"/>
    </xf>
    <xf numFmtId="49" fontId="0" fillId="0" borderId="0" xfId="0" applyNumberFormat="1" applyFill="1" applyAlignment="1">
      <alignment horizontal="center"/>
    </xf>
    <xf numFmtId="0" fontId="5" fillId="0" borderId="1"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N40"/>
  <sheetViews>
    <sheetView tabSelected="1" workbookViewId="0">
      <pane xSplit="5" ySplit="2" topLeftCell="F12" activePane="bottomRight" state="frozen"/>
      <selection pane="topRight" activeCell="F1" sqref="F1"/>
      <selection pane="bottomLeft" activeCell="A3" sqref="A3"/>
      <selection pane="bottomRight" activeCell="P25" sqref="P25"/>
    </sheetView>
  </sheetViews>
  <sheetFormatPr defaultRowHeight="14.4" x14ac:dyDescent="0.3"/>
  <cols>
    <col min="1" max="1" width="3.109375" customWidth="1"/>
    <col min="2" max="2" width="15.6640625" bestFit="1" customWidth="1"/>
    <col min="3" max="3" width="15.5546875" bestFit="1" customWidth="1"/>
    <col min="4" max="4" width="7" bestFit="1" customWidth="1"/>
    <col min="5" max="5" width="8.88671875" bestFit="1" customWidth="1"/>
    <col min="6" max="6" width="12.77734375" bestFit="1" customWidth="1"/>
    <col min="7" max="7" width="11.109375" bestFit="1" customWidth="1"/>
    <col min="8" max="8" width="10.77734375" bestFit="1" customWidth="1"/>
    <col min="9" max="9" width="7.21875" bestFit="1" customWidth="1"/>
    <col min="10" max="10" width="7.77734375" bestFit="1" customWidth="1"/>
    <col min="11" max="11" width="7.5546875" bestFit="1" customWidth="1"/>
    <col min="12" max="12" width="8.109375" bestFit="1" customWidth="1"/>
    <col min="13" max="13" width="42" bestFit="1" customWidth="1"/>
    <col min="14" max="14" width="8.109375" customWidth="1"/>
    <col min="15" max="15" width="20.5546875" bestFit="1" customWidth="1"/>
    <col min="16" max="16" width="5" bestFit="1" customWidth="1"/>
    <col min="17" max="17" width="6.6640625" bestFit="1" customWidth="1"/>
    <col min="18" max="18" width="11.109375" bestFit="1" customWidth="1"/>
    <col min="19" max="19" width="17.21875" bestFit="1" customWidth="1"/>
    <col min="20" max="20" width="19.109375" bestFit="1" customWidth="1"/>
    <col min="21" max="21" width="18.77734375" bestFit="1" customWidth="1"/>
    <col min="22" max="22" width="20.5546875" bestFit="1" customWidth="1"/>
    <col min="23" max="23" width="7.21875" bestFit="1" customWidth="1"/>
    <col min="24" max="24" width="10" bestFit="1" customWidth="1"/>
    <col min="25" max="25" width="7.109375" bestFit="1" customWidth="1"/>
    <col min="26" max="26" width="15.21875" bestFit="1" customWidth="1"/>
    <col min="27" max="27" width="15.6640625" bestFit="1" customWidth="1"/>
    <col min="28" max="28" width="14.6640625" bestFit="1" customWidth="1"/>
    <col min="29" max="29" width="11.6640625" bestFit="1" customWidth="1"/>
    <col min="30" max="30" width="7.88671875" bestFit="1" customWidth="1"/>
    <col min="31" max="31" width="11.33203125" style="9" bestFit="1" customWidth="1"/>
    <col min="32" max="32" width="8.6640625" style="9" bestFit="1" customWidth="1"/>
    <col min="33" max="33" width="13.5546875" style="9" bestFit="1" customWidth="1"/>
    <col min="34" max="34" width="11" style="9" bestFit="1" customWidth="1"/>
    <col min="35" max="35" width="11.77734375" style="9" bestFit="1" customWidth="1"/>
    <col min="36" max="36" width="12.77734375" style="9" bestFit="1" customWidth="1"/>
    <col min="37" max="37" width="12.77734375" style="9" customWidth="1"/>
    <col min="38" max="38" width="7" style="9" bestFit="1" customWidth="1"/>
    <col min="39" max="39" width="15.5546875" bestFit="1" customWidth="1"/>
    <col min="40" max="40" width="116.109375" style="6" bestFit="1" customWidth="1"/>
  </cols>
  <sheetData>
    <row r="1" spans="1:40" ht="15" thickBot="1" x14ac:dyDescent="0.35"/>
    <row r="2" spans="1:40" ht="15" thickBot="1" x14ac:dyDescent="0.35">
      <c r="B2" s="1" t="s">
        <v>0</v>
      </c>
      <c r="C2" s="2" t="s">
        <v>1</v>
      </c>
      <c r="D2" s="2" t="s">
        <v>2</v>
      </c>
      <c r="E2" s="2" t="s">
        <v>3</v>
      </c>
      <c r="F2" s="2" t="s">
        <v>6</v>
      </c>
      <c r="G2" s="2" t="s">
        <v>4</v>
      </c>
      <c r="H2" s="2" t="s">
        <v>5</v>
      </c>
      <c r="I2" s="2" t="s">
        <v>7</v>
      </c>
      <c r="J2" s="2" t="s">
        <v>8</v>
      </c>
      <c r="K2" s="2" t="s">
        <v>9</v>
      </c>
      <c r="L2" s="2" t="s">
        <v>10</v>
      </c>
      <c r="M2" s="2" t="s">
        <v>31</v>
      </c>
      <c r="N2" s="2" t="s">
        <v>24</v>
      </c>
      <c r="O2" s="2" t="s">
        <v>22</v>
      </c>
      <c r="P2" s="2" t="s">
        <v>11</v>
      </c>
      <c r="Q2" s="5" t="s">
        <v>113</v>
      </c>
      <c r="R2" s="5" t="s">
        <v>42</v>
      </c>
      <c r="S2" s="5" t="s">
        <v>43</v>
      </c>
      <c r="T2" s="5" t="s">
        <v>124</v>
      </c>
      <c r="U2" s="5" t="s">
        <v>125</v>
      </c>
      <c r="V2" s="5" t="s">
        <v>128</v>
      </c>
      <c r="W2" s="5" t="s">
        <v>61</v>
      </c>
      <c r="X2" s="5" t="s">
        <v>63</v>
      </c>
      <c r="Y2" s="5" t="s">
        <v>62</v>
      </c>
      <c r="Z2" s="5" t="s">
        <v>120</v>
      </c>
      <c r="AA2" s="5" t="s">
        <v>121</v>
      </c>
      <c r="AB2" s="5" t="s">
        <v>168</v>
      </c>
      <c r="AC2" s="5" t="s">
        <v>169</v>
      </c>
      <c r="AD2" s="5" t="s">
        <v>135</v>
      </c>
      <c r="AE2" s="10" t="s">
        <v>140</v>
      </c>
      <c r="AF2" s="10" t="s">
        <v>74</v>
      </c>
      <c r="AG2" s="10" t="s">
        <v>75</v>
      </c>
      <c r="AH2" s="10" t="s">
        <v>76</v>
      </c>
      <c r="AI2" s="10" t="s">
        <v>77</v>
      </c>
      <c r="AJ2" s="10" t="s">
        <v>102</v>
      </c>
      <c r="AK2" s="10" t="s">
        <v>103</v>
      </c>
      <c r="AL2" s="10" t="s">
        <v>132</v>
      </c>
      <c r="AM2" s="5" t="s">
        <v>44</v>
      </c>
      <c r="AN2" s="7" t="s">
        <v>12</v>
      </c>
    </row>
    <row r="3" spans="1:40" x14ac:dyDescent="0.3">
      <c r="A3">
        <v>1</v>
      </c>
      <c r="B3" s="12" t="s">
        <v>18</v>
      </c>
      <c r="C3" s="12" t="s">
        <v>20</v>
      </c>
      <c r="D3" s="13" t="s">
        <v>13</v>
      </c>
      <c r="E3" s="13">
        <v>36</v>
      </c>
      <c r="F3" s="13" t="s">
        <v>14</v>
      </c>
      <c r="G3" s="13">
        <v>29.2</v>
      </c>
      <c r="H3" s="13">
        <v>28.6</v>
      </c>
      <c r="I3" s="13">
        <v>44.49</v>
      </c>
      <c r="J3" s="13">
        <v>-63.41</v>
      </c>
      <c r="K3" s="13">
        <v>44.53</v>
      </c>
      <c r="L3" s="13">
        <v>-63.28</v>
      </c>
      <c r="M3" s="13" t="s">
        <v>27</v>
      </c>
      <c r="N3" s="13">
        <v>2</v>
      </c>
      <c r="O3" s="13">
        <v>27</v>
      </c>
      <c r="P3" s="13">
        <v>203</v>
      </c>
      <c r="Q3" s="13">
        <f>P3*2</f>
        <v>406</v>
      </c>
      <c r="R3" s="13" t="s">
        <v>38</v>
      </c>
      <c r="S3" s="13">
        <v>1</v>
      </c>
      <c r="T3" s="13" t="s">
        <v>126</v>
      </c>
      <c r="U3" s="13" t="s">
        <v>127</v>
      </c>
      <c r="V3" s="13"/>
      <c r="W3" s="13">
        <v>0</v>
      </c>
      <c r="X3" s="13">
        <v>0</v>
      </c>
      <c r="Y3" s="13">
        <v>0</v>
      </c>
      <c r="Z3" s="28">
        <v>1024</v>
      </c>
      <c r="AA3" s="28">
        <v>20170617</v>
      </c>
      <c r="AB3" s="28" t="s">
        <v>170</v>
      </c>
      <c r="AC3" s="28" t="s">
        <v>171</v>
      </c>
      <c r="AD3" s="28">
        <v>33</v>
      </c>
      <c r="AE3" s="34" t="s">
        <v>141</v>
      </c>
      <c r="AF3" s="12" t="s">
        <v>78</v>
      </c>
      <c r="AG3" s="12" t="s">
        <v>79</v>
      </c>
      <c r="AH3" s="12" t="s">
        <v>80</v>
      </c>
      <c r="AI3" s="12">
        <v>4551</v>
      </c>
      <c r="AJ3" s="12" t="s">
        <v>105</v>
      </c>
      <c r="AK3" s="12" t="s">
        <v>104</v>
      </c>
      <c r="AL3" s="12"/>
      <c r="AM3" s="13"/>
      <c r="AN3" s="14" t="s">
        <v>16</v>
      </c>
    </row>
    <row r="4" spans="1:40" x14ac:dyDescent="0.3">
      <c r="A4">
        <v>2</v>
      </c>
      <c r="B4" s="15" t="s">
        <v>19</v>
      </c>
      <c r="C4" s="15" t="s">
        <v>21</v>
      </c>
      <c r="D4" s="16" t="s">
        <v>13</v>
      </c>
      <c r="E4" s="16">
        <v>43</v>
      </c>
      <c r="F4" s="16" t="s">
        <v>15</v>
      </c>
      <c r="G4" s="16">
        <v>29.2</v>
      </c>
      <c r="H4" s="16">
        <v>28.3</v>
      </c>
      <c r="I4" s="16">
        <v>44.06</v>
      </c>
      <c r="J4" s="16">
        <v>-63.41</v>
      </c>
      <c r="K4" s="16">
        <v>44.53</v>
      </c>
      <c r="L4" s="16">
        <v>-63.12</v>
      </c>
      <c r="M4" s="16" t="s">
        <v>23</v>
      </c>
      <c r="N4" s="16">
        <v>5</v>
      </c>
      <c r="O4" s="16">
        <v>60</v>
      </c>
      <c r="P4" s="16">
        <v>143</v>
      </c>
      <c r="Q4" s="16">
        <f>P4*2</f>
        <v>286</v>
      </c>
      <c r="R4" s="16" t="s">
        <v>38</v>
      </c>
      <c r="S4" s="16">
        <v>1</v>
      </c>
      <c r="T4" s="13" t="s">
        <v>126</v>
      </c>
      <c r="U4" s="13" t="s">
        <v>127</v>
      </c>
      <c r="V4" s="13"/>
      <c r="W4" s="16">
        <v>2</v>
      </c>
      <c r="X4" s="16">
        <v>1</v>
      </c>
      <c r="Y4" s="16">
        <v>9</v>
      </c>
      <c r="Z4" s="28">
        <v>1024.5999999999999</v>
      </c>
      <c r="AA4" s="28">
        <v>20180228</v>
      </c>
      <c r="AB4" s="28" t="s">
        <v>170</v>
      </c>
      <c r="AC4" s="28" t="s">
        <v>171</v>
      </c>
      <c r="AD4" s="28">
        <v>33</v>
      </c>
      <c r="AE4" s="34" t="s">
        <v>141</v>
      </c>
      <c r="AF4" s="12" t="s">
        <v>78</v>
      </c>
      <c r="AG4" s="12" t="s">
        <v>79</v>
      </c>
      <c r="AH4" s="12" t="s">
        <v>80</v>
      </c>
      <c r="AI4" s="12">
        <v>4551</v>
      </c>
      <c r="AJ4" s="12" t="s">
        <v>105</v>
      </c>
      <c r="AK4" s="12" t="s">
        <v>104</v>
      </c>
      <c r="AL4" s="12"/>
      <c r="AM4" s="16"/>
      <c r="AN4" s="17" t="s">
        <v>17</v>
      </c>
    </row>
    <row r="5" spans="1:40" x14ac:dyDescent="0.3">
      <c r="A5">
        <v>3</v>
      </c>
      <c r="B5" s="15" t="s">
        <v>25</v>
      </c>
      <c r="C5" s="18" t="s">
        <v>28</v>
      </c>
      <c r="D5" s="16" t="s">
        <v>26</v>
      </c>
      <c r="E5" s="16">
        <v>30</v>
      </c>
      <c r="F5" s="16" t="s">
        <v>15</v>
      </c>
      <c r="G5" s="16">
        <v>29.2</v>
      </c>
      <c r="H5" s="16">
        <v>26.5</v>
      </c>
      <c r="I5" s="16">
        <v>43.68</v>
      </c>
      <c r="J5" s="16">
        <v>-63.46</v>
      </c>
      <c r="K5" s="16">
        <v>44.53</v>
      </c>
      <c r="L5" s="16">
        <v>-62.55</v>
      </c>
      <c r="M5" s="16" t="s">
        <v>29</v>
      </c>
      <c r="N5" s="19">
        <v>15</v>
      </c>
      <c r="O5" s="16">
        <v>310</v>
      </c>
      <c r="P5" s="16">
        <v>833</v>
      </c>
      <c r="Q5" s="16">
        <f>P5*2</f>
        <v>1666</v>
      </c>
      <c r="R5" s="16" t="s">
        <v>38</v>
      </c>
      <c r="S5" s="16">
        <v>1</v>
      </c>
      <c r="T5" s="13" t="s">
        <v>126</v>
      </c>
      <c r="U5" s="13" t="s">
        <v>127</v>
      </c>
      <c r="V5" s="13"/>
      <c r="W5" s="16">
        <v>1</v>
      </c>
      <c r="X5" s="16">
        <v>0</v>
      </c>
      <c r="Y5" s="16">
        <v>0</v>
      </c>
      <c r="Z5" s="29">
        <v>1025</v>
      </c>
      <c r="AA5" s="29">
        <v>20180328</v>
      </c>
      <c r="AB5" s="29" t="s">
        <v>170</v>
      </c>
      <c r="AC5" s="29" t="s">
        <v>171</v>
      </c>
      <c r="AD5" s="29">
        <v>29</v>
      </c>
      <c r="AE5" s="34" t="s">
        <v>141</v>
      </c>
      <c r="AF5" s="15" t="s">
        <v>84</v>
      </c>
      <c r="AG5" s="15" t="s">
        <v>82</v>
      </c>
      <c r="AH5" s="15" t="s">
        <v>81</v>
      </c>
      <c r="AI5" s="15" t="s">
        <v>83</v>
      </c>
      <c r="AJ5" s="12" t="s">
        <v>105</v>
      </c>
      <c r="AK5" s="12" t="s">
        <v>104</v>
      </c>
      <c r="AL5" s="12"/>
      <c r="AM5" s="16" t="s">
        <v>45</v>
      </c>
      <c r="AN5" s="17" t="s">
        <v>30</v>
      </c>
    </row>
    <row r="6" spans="1:40" x14ac:dyDescent="0.3">
      <c r="A6">
        <v>4</v>
      </c>
      <c r="B6" s="15" t="s">
        <v>32</v>
      </c>
      <c r="C6" s="15" t="s">
        <v>33</v>
      </c>
      <c r="D6" s="16" t="s">
        <v>13</v>
      </c>
      <c r="E6" s="16">
        <v>49</v>
      </c>
      <c r="F6" s="16" t="s">
        <v>15</v>
      </c>
      <c r="G6" s="16">
        <v>29.2</v>
      </c>
      <c r="H6" s="16">
        <v>28.7</v>
      </c>
      <c r="I6" s="16">
        <v>44.33</v>
      </c>
      <c r="J6" s="16">
        <v>-63.41</v>
      </c>
      <c r="K6" s="16">
        <v>44.53</v>
      </c>
      <c r="L6" s="16">
        <f>-63.31</f>
        <v>-63.31</v>
      </c>
      <c r="M6" s="16" t="s">
        <v>34</v>
      </c>
      <c r="N6" s="16">
        <v>2</v>
      </c>
      <c r="O6" s="16">
        <v>40</v>
      </c>
      <c r="P6" s="16">
        <v>172</v>
      </c>
      <c r="Q6" s="16">
        <f>P6</f>
        <v>172</v>
      </c>
      <c r="R6" s="16" t="s">
        <v>40</v>
      </c>
      <c r="S6" s="16">
        <v>1</v>
      </c>
      <c r="T6" s="13" t="s">
        <v>126</v>
      </c>
      <c r="U6" s="13" t="s">
        <v>127</v>
      </c>
      <c r="V6" s="13"/>
      <c r="W6" s="16">
        <v>2</v>
      </c>
      <c r="X6" s="16">
        <v>1</v>
      </c>
      <c r="Y6" s="16">
        <v>2</v>
      </c>
      <c r="Z6" s="28">
        <v>1024.3</v>
      </c>
      <c r="AA6" s="28">
        <v>20180228</v>
      </c>
      <c r="AB6" s="29" t="s">
        <v>170</v>
      </c>
      <c r="AC6" s="28" t="s">
        <v>171</v>
      </c>
      <c r="AD6" s="28">
        <v>33</v>
      </c>
      <c r="AE6" s="34" t="s">
        <v>141</v>
      </c>
      <c r="AF6" s="12" t="s">
        <v>78</v>
      </c>
      <c r="AG6" s="12" t="s">
        <v>79</v>
      </c>
      <c r="AH6" s="12" t="s">
        <v>80</v>
      </c>
      <c r="AI6" s="12">
        <v>4551</v>
      </c>
      <c r="AJ6" s="12" t="s">
        <v>105</v>
      </c>
      <c r="AK6" s="12" t="s">
        <v>104</v>
      </c>
      <c r="AL6" s="12"/>
      <c r="AM6" s="16"/>
      <c r="AN6" s="17" t="s">
        <v>58</v>
      </c>
    </row>
    <row r="7" spans="1:40" x14ac:dyDescent="0.3">
      <c r="A7">
        <v>5</v>
      </c>
      <c r="B7" s="15" t="s">
        <v>33</v>
      </c>
      <c r="C7" s="15" t="s">
        <v>35</v>
      </c>
      <c r="D7" s="16" t="s">
        <v>26</v>
      </c>
      <c r="E7" s="16">
        <v>33</v>
      </c>
      <c r="F7" s="16" t="s">
        <v>15</v>
      </c>
      <c r="G7" s="16">
        <v>29.2</v>
      </c>
      <c r="H7" s="16">
        <v>26.4</v>
      </c>
      <c r="I7" s="16">
        <v>43.19</v>
      </c>
      <c r="J7" s="16">
        <v>-63.54</v>
      </c>
      <c r="K7" s="16">
        <v>44.51</v>
      </c>
      <c r="L7" s="16">
        <v>-62.1</v>
      </c>
      <c r="M7" s="16" t="s">
        <v>36</v>
      </c>
      <c r="N7" s="16">
        <v>19</v>
      </c>
      <c r="O7" s="16">
        <v>350</v>
      </c>
      <c r="P7" s="16">
        <v>997</v>
      </c>
      <c r="Q7" s="16">
        <f>P7</f>
        <v>997</v>
      </c>
      <c r="R7" s="16" t="s">
        <v>39</v>
      </c>
      <c r="S7" s="16">
        <v>1</v>
      </c>
      <c r="T7" s="13" t="s">
        <v>126</v>
      </c>
      <c r="U7" s="13" t="s">
        <v>127</v>
      </c>
      <c r="V7" s="13"/>
      <c r="W7" s="16">
        <v>4</v>
      </c>
      <c r="X7" s="16">
        <v>3</v>
      </c>
      <c r="Y7" s="16">
        <v>2.5</v>
      </c>
      <c r="Z7" s="29">
        <v>1023.9</v>
      </c>
      <c r="AA7" s="29">
        <v>20180328</v>
      </c>
      <c r="AB7" s="29" t="s">
        <v>170</v>
      </c>
      <c r="AC7" s="29" t="s">
        <v>171</v>
      </c>
      <c r="AD7" s="29">
        <v>29</v>
      </c>
      <c r="AE7" s="34" t="s">
        <v>141</v>
      </c>
      <c r="AF7" s="15" t="s">
        <v>84</v>
      </c>
      <c r="AG7" s="15" t="s">
        <v>82</v>
      </c>
      <c r="AH7" s="15" t="s">
        <v>81</v>
      </c>
      <c r="AI7" s="15" t="s">
        <v>83</v>
      </c>
      <c r="AJ7" s="12" t="s">
        <v>105</v>
      </c>
      <c r="AK7" s="12" t="s">
        <v>104</v>
      </c>
      <c r="AL7" s="12"/>
      <c r="AM7" s="16" t="s">
        <v>46</v>
      </c>
      <c r="AN7" s="17" t="s">
        <v>41</v>
      </c>
    </row>
    <row r="8" spans="1:40" x14ac:dyDescent="0.3">
      <c r="A8">
        <v>6</v>
      </c>
      <c r="B8" s="15" t="s">
        <v>35</v>
      </c>
      <c r="C8" s="15" t="s">
        <v>49</v>
      </c>
      <c r="D8" s="16" t="s">
        <v>37</v>
      </c>
      <c r="E8" s="16">
        <v>25</v>
      </c>
      <c r="F8" s="16" t="s">
        <v>15</v>
      </c>
      <c r="G8" s="16">
        <v>29.2</v>
      </c>
      <c r="H8" s="16">
        <v>26.3</v>
      </c>
      <c r="I8" s="16">
        <v>42.87</v>
      </c>
      <c r="J8" s="16">
        <v>-63.44</v>
      </c>
      <c r="K8" s="16">
        <v>44.4</v>
      </c>
      <c r="L8" s="16">
        <v>-61.63</v>
      </c>
      <c r="M8" s="16" t="s">
        <v>50</v>
      </c>
      <c r="N8" s="16">
        <v>24</v>
      </c>
      <c r="O8" s="16">
        <v>465</v>
      </c>
      <c r="P8" s="16">
        <v>1125</v>
      </c>
      <c r="Q8" s="16">
        <f>(138+83)/2</f>
        <v>110.5</v>
      </c>
      <c r="R8" s="16" t="s">
        <v>39</v>
      </c>
      <c r="S8" s="16">
        <v>2</v>
      </c>
      <c r="T8" s="13" t="s">
        <v>126</v>
      </c>
      <c r="U8" s="13" t="s">
        <v>127</v>
      </c>
      <c r="V8" s="13"/>
      <c r="W8" s="16">
        <v>3</v>
      </c>
      <c r="X8" s="16">
        <v>3</v>
      </c>
      <c r="Y8" s="16">
        <v>5</v>
      </c>
      <c r="Z8" s="29">
        <v>1023.5</v>
      </c>
      <c r="AA8" s="29">
        <v>20180601</v>
      </c>
      <c r="AB8" s="29" t="s">
        <v>170</v>
      </c>
      <c r="AC8" s="29" t="s">
        <v>171</v>
      </c>
      <c r="AD8" s="29">
        <v>32</v>
      </c>
      <c r="AE8" s="34" t="s">
        <v>141</v>
      </c>
      <c r="AF8" s="15" t="s">
        <v>85</v>
      </c>
      <c r="AG8" s="15" t="s">
        <v>86</v>
      </c>
      <c r="AH8" s="15" t="s">
        <v>87</v>
      </c>
      <c r="AI8" s="15" t="s">
        <v>88</v>
      </c>
      <c r="AJ8" s="12" t="s">
        <v>106</v>
      </c>
      <c r="AK8" s="12" t="s">
        <v>107</v>
      </c>
      <c r="AL8" s="12"/>
      <c r="AM8" s="16"/>
      <c r="AN8" s="17" t="s">
        <v>48</v>
      </c>
    </row>
    <row r="9" spans="1:40" x14ac:dyDescent="0.3">
      <c r="A9">
        <v>7</v>
      </c>
      <c r="B9" s="15" t="s">
        <v>49</v>
      </c>
      <c r="C9" s="15" t="s">
        <v>51</v>
      </c>
      <c r="D9" s="16" t="s">
        <v>47</v>
      </c>
      <c r="E9" s="16">
        <v>32</v>
      </c>
      <c r="F9" s="16" t="s">
        <v>15</v>
      </c>
      <c r="G9" s="16">
        <v>29.3</v>
      </c>
      <c r="H9" s="16">
        <v>26.4</v>
      </c>
      <c r="I9" s="16">
        <v>42.88</v>
      </c>
      <c r="J9" s="16">
        <v>-63.47</v>
      </c>
      <c r="K9" s="16">
        <v>44.52</v>
      </c>
      <c r="L9" s="16">
        <v>-61.64</v>
      </c>
      <c r="M9" s="16" t="s">
        <v>52</v>
      </c>
      <c r="N9" s="16">
        <v>22</v>
      </c>
      <c r="O9" s="16">
        <v>480</v>
      </c>
      <c r="P9" s="16">
        <v>1089</v>
      </c>
      <c r="Q9" s="16">
        <f>P9/2</f>
        <v>544.5</v>
      </c>
      <c r="R9" s="16" t="s">
        <v>39</v>
      </c>
      <c r="S9" s="16">
        <v>2</v>
      </c>
      <c r="T9" s="13" t="s">
        <v>126</v>
      </c>
      <c r="U9" s="13" t="s">
        <v>127</v>
      </c>
      <c r="V9" s="13"/>
      <c r="W9" s="16">
        <v>2</v>
      </c>
      <c r="X9" s="16">
        <v>2</v>
      </c>
      <c r="Y9" s="16">
        <v>2</v>
      </c>
      <c r="Z9" s="29">
        <v>1023.5</v>
      </c>
      <c r="AA9" s="29">
        <v>20180601</v>
      </c>
      <c r="AB9" s="29" t="s">
        <v>170</v>
      </c>
      <c r="AC9" s="29" t="s">
        <v>171</v>
      </c>
      <c r="AD9" s="29">
        <v>30</v>
      </c>
      <c r="AE9" s="35" t="s">
        <v>144</v>
      </c>
      <c r="AF9" s="15" t="s">
        <v>90</v>
      </c>
      <c r="AG9" s="15" t="s">
        <v>91</v>
      </c>
      <c r="AH9" s="15" t="s">
        <v>92</v>
      </c>
      <c r="AI9" s="15" t="s">
        <v>89</v>
      </c>
      <c r="AJ9" s="12" t="s">
        <v>105</v>
      </c>
      <c r="AK9" s="12" t="s">
        <v>104</v>
      </c>
      <c r="AL9" s="12"/>
      <c r="AM9" s="16"/>
      <c r="AN9" s="17" t="s">
        <v>53</v>
      </c>
    </row>
    <row r="10" spans="1:40" x14ac:dyDescent="0.3">
      <c r="A10">
        <v>8</v>
      </c>
      <c r="B10" s="15" t="s">
        <v>54</v>
      </c>
      <c r="C10" s="15" t="s">
        <v>55</v>
      </c>
      <c r="D10" s="16" t="s">
        <v>13</v>
      </c>
      <c r="E10" s="16">
        <v>54</v>
      </c>
      <c r="F10" s="16" t="s">
        <v>15</v>
      </c>
      <c r="G10" s="16">
        <v>29.2</v>
      </c>
      <c r="H10" s="16">
        <v>26.5</v>
      </c>
      <c r="I10" s="16">
        <v>43.2</v>
      </c>
      <c r="J10" s="16">
        <v>-63.45</v>
      </c>
      <c r="K10" s="16">
        <v>44.53</v>
      </c>
      <c r="L10" s="16">
        <v>-62.1</v>
      </c>
      <c r="M10" s="16" t="s">
        <v>56</v>
      </c>
      <c r="N10" s="16">
        <v>21</v>
      </c>
      <c r="O10" s="16">
        <v>440</v>
      </c>
      <c r="P10" s="16">
        <v>1198</v>
      </c>
      <c r="Q10" s="16">
        <f>P10/2</f>
        <v>599</v>
      </c>
      <c r="R10" s="16" t="s">
        <v>39</v>
      </c>
      <c r="S10" s="16">
        <v>2</v>
      </c>
      <c r="T10" s="13" t="s">
        <v>126</v>
      </c>
      <c r="U10" s="13" t="s">
        <v>127</v>
      </c>
      <c r="V10" s="13"/>
      <c r="W10" s="16" t="s">
        <v>64</v>
      </c>
      <c r="X10" s="16">
        <v>6</v>
      </c>
      <c r="Y10" s="16">
        <v>6</v>
      </c>
      <c r="Z10" s="28">
        <v>1022.7</v>
      </c>
      <c r="AA10" s="28">
        <v>20180711</v>
      </c>
      <c r="AB10" s="28" t="s">
        <v>170</v>
      </c>
      <c r="AC10" s="28" t="s">
        <v>171</v>
      </c>
      <c r="AD10" s="28">
        <v>33</v>
      </c>
      <c r="AE10" s="34" t="s">
        <v>141</v>
      </c>
      <c r="AF10" s="12" t="s">
        <v>78</v>
      </c>
      <c r="AG10" s="12" t="s">
        <v>79</v>
      </c>
      <c r="AH10" s="12" t="s">
        <v>80</v>
      </c>
      <c r="AI10" s="12">
        <v>4551</v>
      </c>
      <c r="AJ10" s="12" t="s">
        <v>106</v>
      </c>
      <c r="AK10" s="12" t="s">
        <v>107</v>
      </c>
      <c r="AL10" s="12"/>
      <c r="AM10" s="16"/>
      <c r="AN10" s="20" t="s">
        <v>57</v>
      </c>
    </row>
    <row r="11" spans="1:40" x14ac:dyDescent="0.3">
      <c r="A11">
        <v>9</v>
      </c>
      <c r="B11" s="15" t="s">
        <v>60</v>
      </c>
      <c r="C11" s="15" t="s">
        <v>66</v>
      </c>
      <c r="D11" s="16" t="s">
        <v>37</v>
      </c>
      <c r="E11" s="16">
        <v>32</v>
      </c>
      <c r="F11" s="16" t="s">
        <v>15</v>
      </c>
      <c r="G11" s="16" t="s">
        <v>68</v>
      </c>
      <c r="H11" s="16" t="s">
        <v>67</v>
      </c>
      <c r="I11" s="16">
        <v>43.79</v>
      </c>
      <c r="J11" s="16">
        <v>-63.52</v>
      </c>
      <c r="K11" s="16">
        <v>44.53</v>
      </c>
      <c r="L11" s="16">
        <v>-62.79</v>
      </c>
      <c r="M11" s="16" t="s">
        <v>65</v>
      </c>
      <c r="N11" s="16">
        <v>10</v>
      </c>
      <c r="O11" s="16">
        <v>210</v>
      </c>
      <c r="P11" s="16">
        <v>645</v>
      </c>
      <c r="Q11" s="16">
        <f>P11/2</f>
        <v>322.5</v>
      </c>
      <c r="R11" s="16" t="s">
        <v>39</v>
      </c>
      <c r="S11" s="16">
        <v>2</v>
      </c>
      <c r="T11" s="16">
        <v>4</v>
      </c>
      <c r="U11" s="16">
        <v>4</v>
      </c>
      <c r="V11" s="16"/>
      <c r="W11" s="16">
        <v>1</v>
      </c>
      <c r="X11" s="16">
        <v>1</v>
      </c>
      <c r="Y11" s="16">
        <v>1</v>
      </c>
      <c r="Z11" s="29">
        <v>1022.5</v>
      </c>
      <c r="AA11" s="29">
        <v>20180907</v>
      </c>
      <c r="AB11" s="29" t="s">
        <v>176</v>
      </c>
      <c r="AC11" s="29" t="s">
        <v>173</v>
      </c>
      <c r="AD11" s="29">
        <v>32</v>
      </c>
      <c r="AE11" s="35" t="s">
        <v>143</v>
      </c>
      <c r="AF11" s="15" t="s">
        <v>85</v>
      </c>
      <c r="AG11" s="15" t="s">
        <v>86</v>
      </c>
      <c r="AH11" s="15" t="s">
        <v>87</v>
      </c>
      <c r="AI11" s="15" t="s">
        <v>88</v>
      </c>
      <c r="AJ11" s="12" t="s">
        <v>106</v>
      </c>
      <c r="AK11" s="12" t="s">
        <v>107</v>
      </c>
      <c r="AL11" s="12"/>
      <c r="AM11" s="16"/>
      <c r="AN11" s="20" t="s">
        <v>118</v>
      </c>
    </row>
    <row r="12" spans="1:40" x14ac:dyDescent="0.3">
      <c r="A12">
        <v>10</v>
      </c>
      <c r="B12" s="15" t="s">
        <v>60</v>
      </c>
      <c r="C12" s="15" t="s">
        <v>66</v>
      </c>
      <c r="D12" s="16" t="s">
        <v>59</v>
      </c>
      <c r="E12" s="16">
        <v>26</v>
      </c>
      <c r="F12" s="16" t="s">
        <v>15</v>
      </c>
      <c r="G12" s="16" t="s">
        <v>68</v>
      </c>
      <c r="H12" s="16" t="s">
        <v>67</v>
      </c>
      <c r="I12" s="16">
        <v>43.78</v>
      </c>
      <c r="J12" s="16">
        <v>-63.53</v>
      </c>
      <c r="K12" s="16">
        <v>44.53</v>
      </c>
      <c r="L12" s="16">
        <v>-62.75</v>
      </c>
      <c r="M12" s="16" t="s">
        <v>65</v>
      </c>
      <c r="N12" s="16">
        <v>10</v>
      </c>
      <c r="O12" s="16">
        <v>220</v>
      </c>
      <c r="P12" s="16">
        <v>637</v>
      </c>
      <c r="Q12" s="16">
        <f>P12/2</f>
        <v>318.5</v>
      </c>
      <c r="R12" s="16" t="s">
        <v>39</v>
      </c>
      <c r="S12" s="16">
        <v>2</v>
      </c>
      <c r="T12" s="16">
        <v>4</v>
      </c>
      <c r="U12" s="16">
        <v>4</v>
      </c>
      <c r="V12" s="16">
        <v>4</v>
      </c>
      <c r="W12" s="16">
        <v>8</v>
      </c>
      <c r="X12" s="16">
        <v>7</v>
      </c>
      <c r="Y12" s="16">
        <v>4.5</v>
      </c>
      <c r="Z12" s="29">
        <v>1022.5</v>
      </c>
      <c r="AA12" s="29">
        <v>20180228</v>
      </c>
      <c r="AB12" s="29" t="s">
        <v>172</v>
      </c>
      <c r="AC12" s="29" t="s">
        <v>173</v>
      </c>
      <c r="AD12" s="29">
        <v>42</v>
      </c>
      <c r="AE12" s="35" t="s">
        <v>145</v>
      </c>
      <c r="AF12" s="15" t="s">
        <v>93</v>
      </c>
      <c r="AG12" s="15" t="s">
        <v>94</v>
      </c>
      <c r="AH12" s="15" t="s">
        <v>96</v>
      </c>
      <c r="AI12" s="15" t="s">
        <v>95</v>
      </c>
      <c r="AJ12" s="12" t="s">
        <v>105</v>
      </c>
      <c r="AK12" s="12" t="s">
        <v>104</v>
      </c>
      <c r="AL12" s="12"/>
      <c r="AM12" s="16"/>
      <c r="AN12" s="20" t="s">
        <v>119</v>
      </c>
    </row>
    <row r="13" spans="1:40" x14ac:dyDescent="0.3">
      <c r="A13">
        <v>11</v>
      </c>
      <c r="B13" s="15" t="s">
        <v>69</v>
      </c>
      <c r="C13" s="15" t="s">
        <v>97</v>
      </c>
      <c r="D13" s="16" t="s">
        <v>47</v>
      </c>
      <c r="E13" s="16">
        <v>34</v>
      </c>
      <c r="F13" s="16" t="s">
        <v>150</v>
      </c>
      <c r="G13" s="16">
        <v>29.2</v>
      </c>
      <c r="H13" s="16">
        <v>26.4</v>
      </c>
      <c r="I13" s="16">
        <v>48.7</v>
      </c>
      <c r="J13" s="16">
        <v>-53</v>
      </c>
      <c r="K13" s="16">
        <v>49.9</v>
      </c>
      <c r="L13" s="16">
        <v>-49.6</v>
      </c>
      <c r="M13" s="16" t="s">
        <v>72</v>
      </c>
      <c r="N13" s="16">
        <v>21</v>
      </c>
      <c r="O13" s="16">
        <v>495</v>
      </c>
      <c r="P13" s="16">
        <v>430</v>
      </c>
      <c r="Q13" s="16">
        <f>224*2</f>
        <v>448</v>
      </c>
      <c r="R13" s="16" t="s">
        <v>38</v>
      </c>
      <c r="S13" s="16">
        <v>1</v>
      </c>
      <c r="T13" s="16">
        <v>4</v>
      </c>
      <c r="U13" s="16">
        <v>4</v>
      </c>
      <c r="V13" s="16"/>
      <c r="W13" s="16" t="s">
        <v>70</v>
      </c>
      <c r="X13" s="16">
        <v>3</v>
      </c>
      <c r="Y13" s="16">
        <v>8</v>
      </c>
      <c r="Z13" s="29">
        <v>1025</v>
      </c>
      <c r="AA13" s="29">
        <v>20181016</v>
      </c>
      <c r="AB13" s="29" t="s">
        <v>170</v>
      </c>
      <c r="AC13" s="29" t="s">
        <v>171</v>
      </c>
      <c r="AD13" s="29">
        <v>30</v>
      </c>
      <c r="AE13" s="35" t="s">
        <v>144</v>
      </c>
      <c r="AF13" s="15" t="s">
        <v>90</v>
      </c>
      <c r="AG13" s="15" t="s">
        <v>91</v>
      </c>
      <c r="AH13" s="15" t="s">
        <v>92</v>
      </c>
      <c r="AI13" s="15" t="s">
        <v>89</v>
      </c>
      <c r="AJ13" s="15" t="s">
        <v>108</v>
      </c>
      <c r="AK13" s="15" t="s">
        <v>110</v>
      </c>
      <c r="AL13" s="15"/>
      <c r="AM13" s="16" t="s">
        <v>73</v>
      </c>
      <c r="AN13" s="17" t="s">
        <v>98</v>
      </c>
    </row>
    <row r="14" spans="1:40" x14ac:dyDescent="0.3">
      <c r="A14">
        <v>12</v>
      </c>
      <c r="B14" s="15" t="s">
        <v>71</v>
      </c>
      <c r="C14" s="15" t="s">
        <v>99</v>
      </c>
      <c r="D14" s="16" t="s">
        <v>26</v>
      </c>
      <c r="E14" s="16">
        <v>39</v>
      </c>
      <c r="F14" s="16" t="s">
        <v>15</v>
      </c>
      <c r="G14" s="16">
        <v>29.1</v>
      </c>
      <c r="H14" s="16">
        <v>26.5</v>
      </c>
      <c r="I14" s="16">
        <v>43.79</v>
      </c>
      <c r="J14" s="16">
        <v>-63.5</v>
      </c>
      <c r="K14" s="16">
        <v>44.53</v>
      </c>
      <c r="L14" s="16">
        <v>-62.83</v>
      </c>
      <c r="M14" s="16" t="s">
        <v>100</v>
      </c>
      <c r="N14" s="16">
        <v>16</v>
      </c>
      <c r="O14" s="16">
        <v>250</v>
      </c>
      <c r="P14" s="16">
        <v>856</v>
      </c>
      <c r="Q14" s="16">
        <f>P14/2</f>
        <v>428</v>
      </c>
      <c r="R14" s="16" t="s">
        <v>39</v>
      </c>
      <c r="S14" s="16">
        <v>2</v>
      </c>
      <c r="T14" s="13" t="s">
        <v>129</v>
      </c>
      <c r="U14" s="13">
        <v>4</v>
      </c>
      <c r="V14" s="13"/>
      <c r="W14" s="16">
        <v>5</v>
      </c>
      <c r="X14" s="16">
        <v>4</v>
      </c>
      <c r="Y14" s="16">
        <v>1.5</v>
      </c>
      <c r="Z14" s="29">
        <v>1024.5</v>
      </c>
      <c r="AA14" s="29">
        <v>20180907</v>
      </c>
      <c r="AB14" s="29" t="s">
        <v>170</v>
      </c>
      <c r="AC14" s="29" t="s">
        <v>171</v>
      </c>
      <c r="AD14" s="29">
        <v>29</v>
      </c>
      <c r="AE14" s="35" t="s">
        <v>143</v>
      </c>
      <c r="AF14" s="15" t="s">
        <v>84</v>
      </c>
      <c r="AG14" s="15" t="s">
        <v>82</v>
      </c>
      <c r="AH14" s="15" t="s">
        <v>81</v>
      </c>
      <c r="AI14" s="15" t="s">
        <v>83</v>
      </c>
      <c r="AJ14" s="12" t="s">
        <v>106</v>
      </c>
      <c r="AK14" s="12" t="s">
        <v>107</v>
      </c>
      <c r="AL14" s="12"/>
      <c r="AM14" s="16"/>
      <c r="AN14" s="17" t="s">
        <v>101</v>
      </c>
    </row>
    <row r="15" spans="1:40" x14ac:dyDescent="0.3">
      <c r="A15">
        <v>13</v>
      </c>
      <c r="B15" s="4" t="s">
        <v>111</v>
      </c>
      <c r="C15" s="4" t="s">
        <v>114</v>
      </c>
      <c r="D15" s="3" t="s">
        <v>59</v>
      </c>
      <c r="E15" s="3">
        <v>30</v>
      </c>
      <c r="F15" s="3" t="s">
        <v>15</v>
      </c>
      <c r="G15" s="3">
        <v>29.2</v>
      </c>
      <c r="H15" s="3">
        <v>25.8</v>
      </c>
      <c r="I15" s="3">
        <v>42.59</v>
      </c>
      <c r="J15" s="3">
        <v>-63.46</v>
      </c>
      <c r="K15" s="3">
        <v>44.53</v>
      </c>
      <c r="L15" s="3">
        <v>-61.4</v>
      </c>
      <c r="M15" s="3" t="s">
        <v>112</v>
      </c>
      <c r="N15" s="3">
        <v>21</v>
      </c>
      <c r="O15" s="3">
        <v>600</v>
      </c>
      <c r="P15" s="3">
        <v>1362</v>
      </c>
      <c r="Q15" s="3">
        <f>P15/2</f>
        <v>681</v>
      </c>
      <c r="R15" s="3" t="s">
        <v>39</v>
      </c>
      <c r="S15" s="3">
        <v>2</v>
      </c>
      <c r="T15" s="3">
        <v>1</v>
      </c>
      <c r="U15" s="3">
        <v>1</v>
      </c>
      <c r="V15" s="3">
        <v>1</v>
      </c>
      <c r="W15" s="3">
        <v>1</v>
      </c>
      <c r="X15" s="3">
        <v>1</v>
      </c>
      <c r="Y15" s="3">
        <v>1</v>
      </c>
      <c r="Z15" s="30">
        <v>1024.5</v>
      </c>
      <c r="AA15" s="30">
        <v>20180228</v>
      </c>
      <c r="AB15" s="30" t="s">
        <v>174</v>
      </c>
      <c r="AC15" s="30" t="s">
        <v>173</v>
      </c>
      <c r="AD15" s="30">
        <v>42</v>
      </c>
      <c r="AE15" s="36" t="s">
        <v>145</v>
      </c>
      <c r="AF15" s="4" t="s">
        <v>93</v>
      </c>
      <c r="AG15" s="4" t="s">
        <v>94</v>
      </c>
      <c r="AH15" s="4" t="s">
        <v>96</v>
      </c>
      <c r="AI15" s="4" t="s">
        <v>95</v>
      </c>
      <c r="AJ15" s="21" t="s">
        <v>106</v>
      </c>
      <c r="AK15" s="21" t="s">
        <v>107</v>
      </c>
      <c r="AL15" s="21"/>
      <c r="AM15" s="3"/>
      <c r="AN15" s="8" t="s">
        <v>117</v>
      </c>
    </row>
    <row r="16" spans="1:40" x14ac:dyDescent="0.3">
      <c r="A16">
        <v>14</v>
      </c>
      <c r="B16" s="4" t="s">
        <v>116</v>
      </c>
      <c r="C16" s="4" t="s">
        <v>122</v>
      </c>
      <c r="D16" s="3" t="s">
        <v>26</v>
      </c>
      <c r="E16" s="3">
        <v>49</v>
      </c>
      <c r="F16" s="3" t="s">
        <v>15</v>
      </c>
      <c r="G16" s="3">
        <v>29.2</v>
      </c>
      <c r="H16" s="3">
        <v>26.4</v>
      </c>
      <c r="I16" s="3">
        <v>42.91</v>
      </c>
      <c r="J16" s="3">
        <v>-63.43</v>
      </c>
      <c r="K16" s="3">
        <v>44.51</v>
      </c>
      <c r="L16" s="3">
        <v>-61.76</v>
      </c>
      <c r="M16" s="3" t="s">
        <v>123</v>
      </c>
      <c r="N16" s="3">
        <v>20</v>
      </c>
      <c r="O16" s="3">
        <v>483</v>
      </c>
      <c r="P16" s="3">
        <v>1070</v>
      </c>
      <c r="Q16" s="3">
        <f>P16/2</f>
        <v>535</v>
      </c>
      <c r="R16" s="3" t="s">
        <v>39</v>
      </c>
      <c r="S16" s="3">
        <v>2</v>
      </c>
      <c r="T16" s="3">
        <v>1</v>
      </c>
      <c r="U16" s="3">
        <v>1</v>
      </c>
      <c r="V16" s="3"/>
      <c r="W16" s="3">
        <v>0</v>
      </c>
      <c r="X16" s="3">
        <v>0</v>
      </c>
      <c r="Y16" s="3">
        <v>0</v>
      </c>
      <c r="Z16" s="30">
        <v>1024.8</v>
      </c>
      <c r="AA16" s="30">
        <v>20180907</v>
      </c>
      <c r="AB16" s="30" t="s">
        <v>174</v>
      </c>
      <c r="AC16" s="30" t="s">
        <v>173</v>
      </c>
      <c r="AD16" s="33">
        <v>29</v>
      </c>
      <c r="AE16" s="36" t="s">
        <v>143</v>
      </c>
      <c r="AF16" s="22" t="s">
        <v>84</v>
      </c>
      <c r="AG16" s="22" t="s">
        <v>82</v>
      </c>
      <c r="AH16" s="22" t="s">
        <v>81</v>
      </c>
      <c r="AI16" s="22" t="s">
        <v>83</v>
      </c>
      <c r="AJ16" s="22" t="s">
        <v>108</v>
      </c>
      <c r="AK16" s="22" t="s">
        <v>110</v>
      </c>
      <c r="AL16" s="22" t="s">
        <v>161</v>
      </c>
      <c r="AM16" s="3"/>
      <c r="AN16" s="8" t="s">
        <v>155</v>
      </c>
    </row>
    <row r="17" spans="1:40" x14ac:dyDescent="0.3">
      <c r="A17">
        <v>15</v>
      </c>
      <c r="B17" s="4" t="s">
        <v>122</v>
      </c>
      <c r="C17" s="4" t="s">
        <v>138</v>
      </c>
      <c r="D17" s="3" t="s">
        <v>13</v>
      </c>
      <c r="E17" s="3">
        <v>58</v>
      </c>
      <c r="F17" s="3" t="s">
        <v>15</v>
      </c>
      <c r="G17" s="3">
        <v>29.2</v>
      </c>
      <c r="H17" s="3">
        <v>26</v>
      </c>
      <c r="I17" s="3">
        <v>42.59</v>
      </c>
      <c r="J17" s="3">
        <v>-63.44</v>
      </c>
      <c r="K17" s="3">
        <v>44.56</v>
      </c>
      <c r="L17" s="3">
        <v>-61.45</v>
      </c>
      <c r="M17" s="3" t="s">
        <v>139</v>
      </c>
      <c r="N17" s="3">
        <v>22</v>
      </c>
      <c r="O17" s="3">
        <v>571</v>
      </c>
      <c r="P17" s="3">
        <v>1287</v>
      </c>
      <c r="Q17" s="3">
        <v>807</v>
      </c>
      <c r="R17" s="3" t="s">
        <v>39</v>
      </c>
      <c r="S17" s="23">
        <v>1</v>
      </c>
      <c r="T17" s="23">
        <v>1</v>
      </c>
      <c r="U17" s="23">
        <v>1</v>
      </c>
      <c r="V17" s="23"/>
      <c r="W17" s="3">
        <v>1</v>
      </c>
      <c r="X17" s="3">
        <v>1</v>
      </c>
      <c r="Y17" s="3">
        <v>2</v>
      </c>
      <c r="Z17" s="31">
        <v>1024.8</v>
      </c>
      <c r="AA17" s="31">
        <v>20180711</v>
      </c>
      <c r="AB17" s="31" t="s">
        <v>174</v>
      </c>
      <c r="AC17" s="31" t="s">
        <v>173</v>
      </c>
      <c r="AD17" s="31">
        <v>33</v>
      </c>
      <c r="AE17" s="37" t="s">
        <v>142</v>
      </c>
      <c r="AF17" s="27" t="s">
        <v>78</v>
      </c>
      <c r="AG17" s="27" t="s">
        <v>79</v>
      </c>
      <c r="AH17" s="27" t="s">
        <v>80</v>
      </c>
      <c r="AI17" s="27">
        <v>4551</v>
      </c>
      <c r="AJ17" s="27" t="s">
        <v>105</v>
      </c>
      <c r="AK17" s="4" t="s">
        <v>115</v>
      </c>
      <c r="AL17" s="22" t="s">
        <v>161</v>
      </c>
      <c r="AM17" s="3"/>
      <c r="AN17" s="8" t="s">
        <v>146</v>
      </c>
    </row>
    <row r="18" spans="1:40" x14ac:dyDescent="0.3">
      <c r="A18">
        <v>16</v>
      </c>
      <c r="B18" s="22" t="s">
        <v>133</v>
      </c>
      <c r="C18" s="22" t="s">
        <v>147</v>
      </c>
      <c r="D18" s="23" t="s">
        <v>26</v>
      </c>
      <c r="E18" s="23">
        <v>51</v>
      </c>
      <c r="F18" s="23" t="s">
        <v>15</v>
      </c>
      <c r="G18" s="23">
        <v>29.2</v>
      </c>
      <c r="H18" s="23">
        <v>26.3</v>
      </c>
      <c r="I18" s="23">
        <v>43</v>
      </c>
      <c r="J18" s="23">
        <v>-63.43</v>
      </c>
      <c r="K18" s="23">
        <v>44.53</v>
      </c>
      <c r="L18" s="23">
        <v>-61.95</v>
      </c>
      <c r="M18" s="23" t="s">
        <v>148</v>
      </c>
      <c r="N18" s="23">
        <v>20</v>
      </c>
      <c r="O18" s="23">
        <v>478</v>
      </c>
      <c r="P18" s="25">
        <v>1444</v>
      </c>
      <c r="Q18" s="23">
        <v>942</v>
      </c>
      <c r="R18" s="23" t="s">
        <v>39</v>
      </c>
      <c r="S18" s="23">
        <v>1</v>
      </c>
      <c r="T18" s="23">
        <v>1</v>
      </c>
      <c r="U18" s="23">
        <v>1</v>
      </c>
      <c r="V18" s="23"/>
      <c r="W18" s="23" t="s">
        <v>137</v>
      </c>
      <c r="X18" s="23">
        <v>1</v>
      </c>
      <c r="Y18" s="23">
        <v>0</v>
      </c>
      <c r="Z18" s="23">
        <v>1025</v>
      </c>
      <c r="AA18" s="30">
        <v>20180907</v>
      </c>
      <c r="AB18" s="30" t="s">
        <v>177</v>
      </c>
      <c r="AC18" s="30" t="s">
        <v>173</v>
      </c>
      <c r="AD18" s="33">
        <v>29</v>
      </c>
      <c r="AE18" s="36" t="s">
        <v>143</v>
      </c>
      <c r="AF18" s="22" t="s">
        <v>84</v>
      </c>
      <c r="AG18" s="22" t="s">
        <v>82</v>
      </c>
      <c r="AH18" s="22" t="s">
        <v>81</v>
      </c>
      <c r="AI18" s="22" t="s">
        <v>83</v>
      </c>
      <c r="AJ18" s="22" t="s">
        <v>108</v>
      </c>
      <c r="AK18" s="22" t="s">
        <v>110</v>
      </c>
      <c r="AL18" s="4"/>
      <c r="AM18" s="3" t="s">
        <v>134</v>
      </c>
      <c r="AN18" s="8" t="s">
        <v>149</v>
      </c>
    </row>
    <row r="19" spans="1:40" x14ac:dyDescent="0.3">
      <c r="A19">
        <v>17</v>
      </c>
      <c r="B19" s="22" t="s">
        <v>151</v>
      </c>
      <c r="C19" s="22" t="s">
        <v>152</v>
      </c>
      <c r="D19" s="23" t="s">
        <v>13</v>
      </c>
      <c r="E19" s="23">
        <v>60</v>
      </c>
      <c r="F19" s="23" t="s">
        <v>14</v>
      </c>
      <c r="G19" s="23">
        <v>29.1</v>
      </c>
      <c r="H19" s="23">
        <v>28.9</v>
      </c>
      <c r="I19" s="23">
        <v>44.31</v>
      </c>
      <c r="J19" s="23">
        <v>-63.42</v>
      </c>
      <c r="K19" s="23">
        <v>44.43</v>
      </c>
      <c r="L19" s="23">
        <v>-63.36</v>
      </c>
      <c r="M19" s="23" t="s">
        <v>153</v>
      </c>
      <c r="N19" s="23">
        <v>1</v>
      </c>
      <c r="O19" s="23">
        <v>22</v>
      </c>
      <c r="P19" s="23">
        <v>62</v>
      </c>
      <c r="Q19" s="23">
        <v>62</v>
      </c>
      <c r="R19" s="23" t="s">
        <v>39</v>
      </c>
      <c r="S19" s="23">
        <v>1</v>
      </c>
      <c r="T19" s="23">
        <v>1</v>
      </c>
      <c r="U19" s="23">
        <v>1</v>
      </c>
      <c r="V19" s="23"/>
      <c r="W19" s="23">
        <v>0</v>
      </c>
      <c r="X19" s="23">
        <v>0</v>
      </c>
      <c r="Y19" s="23">
        <v>0</v>
      </c>
      <c r="Z19" s="23">
        <v>1024.5</v>
      </c>
      <c r="AA19" s="31">
        <v>20180711</v>
      </c>
      <c r="AB19" s="31" t="s">
        <v>175</v>
      </c>
      <c r="AC19" s="31" t="s">
        <v>173</v>
      </c>
      <c r="AD19" s="31">
        <v>33</v>
      </c>
      <c r="AE19" s="37" t="s">
        <v>142</v>
      </c>
      <c r="AF19" s="27" t="s">
        <v>78</v>
      </c>
      <c r="AG19" s="27" t="s">
        <v>79</v>
      </c>
      <c r="AH19" s="27" t="s">
        <v>80</v>
      </c>
      <c r="AI19" s="27">
        <v>4551</v>
      </c>
      <c r="AJ19" s="32" t="s">
        <v>130</v>
      </c>
      <c r="AK19" s="32" t="s">
        <v>131</v>
      </c>
      <c r="AL19" s="4"/>
      <c r="AM19" s="3"/>
      <c r="AN19" s="8" t="s">
        <v>154</v>
      </c>
    </row>
    <row r="20" spans="1:40" x14ac:dyDescent="0.3">
      <c r="B20" s="41" t="s">
        <v>156</v>
      </c>
      <c r="C20" s="39"/>
      <c r="D20" s="40" t="s">
        <v>37</v>
      </c>
      <c r="E20" s="40"/>
      <c r="F20" s="40" t="s">
        <v>150</v>
      </c>
      <c r="G20" s="23"/>
      <c r="H20" s="23"/>
      <c r="I20" s="23"/>
      <c r="J20" s="23"/>
      <c r="K20" s="23"/>
      <c r="L20" s="23"/>
      <c r="M20" s="23"/>
      <c r="N20" s="23"/>
      <c r="O20" s="23"/>
      <c r="P20" s="23"/>
      <c r="Q20" s="23"/>
      <c r="R20" s="23"/>
      <c r="S20" s="23"/>
      <c r="T20" s="23"/>
      <c r="U20" s="23"/>
      <c r="V20" s="23"/>
      <c r="W20" s="23"/>
      <c r="X20" s="23"/>
      <c r="Y20" s="23"/>
      <c r="Z20" s="23"/>
      <c r="AA20" s="23"/>
      <c r="AB20" s="23"/>
      <c r="AC20" s="23"/>
      <c r="AD20" s="33"/>
      <c r="AE20" s="36"/>
      <c r="AF20" s="22"/>
      <c r="AG20" s="22"/>
      <c r="AH20" s="22"/>
      <c r="AI20" s="22"/>
      <c r="AJ20" s="22"/>
      <c r="AK20" s="22"/>
      <c r="AL20" s="4"/>
      <c r="AM20" s="3"/>
      <c r="AN20" s="8"/>
    </row>
    <row r="21" spans="1:40" x14ac:dyDescent="0.3">
      <c r="A21">
        <v>18</v>
      </c>
      <c r="B21" s="22" t="s">
        <v>157</v>
      </c>
      <c r="C21" s="22" t="s">
        <v>158</v>
      </c>
      <c r="D21" s="23" t="s">
        <v>47</v>
      </c>
      <c r="E21" s="23">
        <v>38</v>
      </c>
      <c r="F21" s="23" t="s">
        <v>15</v>
      </c>
      <c r="G21" s="23">
        <v>29.3</v>
      </c>
      <c r="H21" s="23">
        <v>28.5</v>
      </c>
      <c r="I21" s="23">
        <v>44.3</v>
      </c>
      <c r="J21" s="23">
        <v>-63.42</v>
      </c>
      <c r="K21" s="23">
        <v>44.53</v>
      </c>
      <c r="L21" s="23">
        <v>-63.22</v>
      </c>
      <c r="M21" s="23" t="s">
        <v>159</v>
      </c>
      <c r="N21" s="23">
        <v>3</v>
      </c>
      <c r="O21" s="23">
        <v>55</v>
      </c>
      <c r="P21" s="23">
        <v>250</v>
      </c>
      <c r="Q21" s="23">
        <v>2</v>
      </c>
      <c r="R21" s="23" t="s">
        <v>39</v>
      </c>
      <c r="S21" s="23">
        <v>1</v>
      </c>
      <c r="T21" s="23">
        <v>1</v>
      </c>
      <c r="U21" s="23">
        <v>1</v>
      </c>
      <c r="V21" s="23"/>
      <c r="W21" s="23">
        <v>0</v>
      </c>
      <c r="X21" s="23">
        <v>0</v>
      </c>
      <c r="Y21" s="23">
        <v>0</v>
      </c>
      <c r="Z21" s="23">
        <v>1023.5</v>
      </c>
      <c r="AA21" s="23">
        <v>20181016</v>
      </c>
      <c r="AB21" s="23" t="s">
        <v>175</v>
      </c>
      <c r="AC21" s="23" t="s">
        <v>173</v>
      </c>
      <c r="AD21" s="33">
        <v>30</v>
      </c>
      <c r="AE21" s="36" t="s">
        <v>160</v>
      </c>
      <c r="AF21" s="22" t="s">
        <v>90</v>
      </c>
      <c r="AG21" s="22" t="s">
        <v>91</v>
      </c>
      <c r="AH21" s="22" t="s">
        <v>92</v>
      </c>
      <c r="AI21" s="22" t="s">
        <v>89</v>
      </c>
      <c r="AJ21" s="22" t="s">
        <v>108</v>
      </c>
      <c r="AK21" s="22" t="s">
        <v>110</v>
      </c>
      <c r="AL21" s="22" t="s">
        <v>161</v>
      </c>
      <c r="AM21" s="3"/>
      <c r="AN21" s="8" t="s">
        <v>165</v>
      </c>
    </row>
    <row r="22" spans="1:40" x14ac:dyDescent="0.3">
      <c r="A22">
        <v>19</v>
      </c>
      <c r="B22" s="22" t="s">
        <v>158</v>
      </c>
      <c r="C22" s="22" t="s">
        <v>164</v>
      </c>
      <c r="D22" s="23" t="s">
        <v>37</v>
      </c>
      <c r="E22" s="23">
        <v>35</v>
      </c>
      <c r="F22" s="23" t="s">
        <v>15</v>
      </c>
      <c r="G22" s="23">
        <v>29.2</v>
      </c>
      <c r="H22" s="23">
        <v>26.3</v>
      </c>
      <c r="I22" s="23">
        <v>43.49</v>
      </c>
      <c r="J22" s="23">
        <v>-63.43</v>
      </c>
      <c r="K22" s="23">
        <v>44.54</v>
      </c>
      <c r="L22" s="23">
        <v>-62.46</v>
      </c>
      <c r="M22" s="23" t="s">
        <v>163</v>
      </c>
      <c r="N22" s="23">
        <v>18</v>
      </c>
      <c r="O22" s="23">
        <v>415</v>
      </c>
      <c r="P22" s="23">
        <v>1075</v>
      </c>
      <c r="Q22" s="23">
        <f>P22*2</f>
        <v>2150</v>
      </c>
      <c r="R22" s="23" t="s">
        <v>38</v>
      </c>
      <c r="S22" s="23">
        <v>1</v>
      </c>
      <c r="T22" s="23">
        <v>1</v>
      </c>
      <c r="U22" s="23">
        <v>1</v>
      </c>
      <c r="V22" s="23"/>
      <c r="W22" s="23">
        <v>1</v>
      </c>
      <c r="X22" s="23">
        <v>0</v>
      </c>
      <c r="Y22" s="23">
        <v>0</v>
      </c>
      <c r="Z22" s="23">
        <v>1024.4000000000001</v>
      </c>
      <c r="AA22" s="23">
        <v>20190509</v>
      </c>
      <c r="AB22" s="23" t="s">
        <v>175</v>
      </c>
      <c r="AC22" s="23" t="s">
        <v>173</v>
      </c>
      <c r="AD22" s="33">
        <v>32</v>
      </c>
      <c r="AE22" s="36" t="s">
        <v>143</v>
      </c>
      <c r="AF22" s="22" t="s">
        <v>85</v>
      </c>
      <c r="AG22" s="22" t="s">
        <v>86</v>
      </c>
      <c r="AH22" s="22" t="s">
        <v>87</v>
      </c>
      <c r="AI22" s="22" t="s">
        <v>88</v>
      </c>
      <c r="AJ22" s="22" t="s">
        <v>108</v>
      </c>
      <c r="AK22" s="22" t="s">
        <v>110</v>
      </c>
      <c r="AL22" s="4" t="s">
        <v>162</v>
      </c>
      <c r="AM22" s="3"/>
      <c r="AN22" s="8" t="s">
        <v>166</v>
      </c>
    </row>
    <row r="23" spans="1:40" x14ac:dyDescent="0.3">
      <c r="A23">
        <v>20</v>
      </c>
      <c r="B23" s="22" t="s">
        <v>167</v>
      </c>
      <c r="C23" s="22" t="s">
        <v>179</v>
      </c>
      <c r="D23" s="23" t="s">
        <v>47</v>
      </c>
      <c r="E23" s="23">
        <v>44</v>
      </c>
      <c r="F23" s="23" t="s">
        <v>15</v>
      </c>
      <c r="G23" s="23">
        <v>29.2</v>
      </c>
      <c r="H23" s="23">
        <v>26.2</v>
      </c>
      <c r="I23" s="23">
        <v>42.53</v>
      </c>
      <c r="J23" s="23">
        <v>-63.41</v>
      </c>
      <c r="K23" s="23">
        <v>44.49</v>
      </c>
      <c r="L23" s="23">
        <v>-61.34</v>
      </c>
      <c r="M23" s="23" t="s">
        <v>178</v>
      </c>
      <c r="N23" s="23">
        <v>22</v>
      </c>
      <c r="O23" s="23">
        <v>577</v>
      </c>
      <c r="P23" s="23">
        <v>1037</v>
      </c>
      <c r="Q23" s="23">
        <f>(918)/2</f>
        <v>459</v>
      </c>
      <c r="R23" s="23" t="s">
        <v>39</v>
      </c>
      <c r="S23" s="23">
        <v>2</v>
      </c>
      <c r="T23" s="23">
        <v>2</v>
      </c>
      <c r="U23" s="23">
        <v>2</v>
      </c>
      <c r="V23" s="23"/>
      <c r="W23" s="23">
        <v>7</v>
      </c>
      <c r="X23" s="23">
        <v>6</v>
      </c>
      <c r="Y23" s="23">
        <v>3.5</v>
      </c>
      <c r="Z23" s="23">
        <v>1023</v>
      </c>
      <c r="AA23" s="23">
        <v>20181016</v>
      </c>
      <c r="AB23" s="23" t="s">
        <v>175</v>
      </c>
      <c r="AC23" s="23" t="s">
        <v>173</v>
      </c>
      <c r="AD23" s="33">
        <v>30</v>
      </c>
      <c r="AE23" s="36" t="s">
        <v>160</v>
      </c>
      <c r="AF23" s="22" t="s">
        <v>90</v>
      </c>
      <c r="AG23" s="22" t="s">
        <v>91</v>
      </c>
      <c r="AH23" s="22" t="s">
        <v>92</v>
      </c>
      <c r="AI23" s="22" t="s">
        <v>89</v>
      </c>
      <c r="AJ23" s="22" t="s">
        <v>108</v>
      </c>
      <c r="AK23" s="22" t="s">
        <v>110</v>
      </c>
      <c r="AL23" s="22" t="s">
        <v>161</v>
      </c>
      <c r="AM23" s="3"/>
      <c r="AN23" s="8" t="s">
        <v>180</v>
      </c>
    </row>
    <row r="24" spans="1:40" x14ac:dyDescent="0.3">
      <c r="A24">
        <v>21</v>
      </c>
      <c r="B24" s="22" t="s">
        <v>181</v>
      </c>
      <c r="C24" s="22" t="s">
        <v>187</v>
      </c>
      <c r="D24" s="23" t="s">
        <v>47</v>
      </c>
      <c r="E24" s="23">
        <v>46</v>
      </c>
      <c r="F24" s="23" t="s">
        <v>15</v>
      </c>
      <c r="G24" s="23">
        <v>29.2</v>
      </c>
      <c r="H24" s="23">
        <v>26.8</v>
      </c>
      <c r="I24" s="23">
        <v>42.56</v>
      </c>
      <c r="J24" s="23">
        <v>-63.48</v>
      </c>
      <c r="K24" s="23">
        <v>44.53</v>
      </c>
      <c r="L24" s="23">
        <v>-61.39</v>
      </c>
      <c r="M24" s="23" t="s">
        <v>186</v>
      </c>
      <c r="N24" s="23">
        <v>20</v>
      </c>
      <c r="O24" s="23">
        <v>573</v>
      </c>
      <c r="P24" s="23">
        <v>1241</v>
      </c>
      <c r="Q24" s="23">
        <f>P24</f>
        <v>1241</v>
      </c>
      <c r="R24" s="23" t="s">
        <v>39</v>
      </c>
      <c r="S24" s="23">
        <v>1</v>
      </c>
      <c r="T24" s="23">
        <v>1</v>
      </c>
      <c r="U24" s="23">
        <v>1</v>
      </c>
      <c r="V24" s="23"/>
      <c r="W24" s="23">
        <v>8</v>
      </c>
      <c r="X24" s="23">
        <v>6</v>
      </c>
      <c r="Y24" s="23">
        <v>3.5</v>
      </c>
      <c r="Z24" s="23">
        <v>1023</v>
      </c>
      <c r="AA24" s="23">
        <v>20181016</v>
      </c>
      <c r="AB24" s="23" t="s">
        <v>184</v>
      </c>
      <c r="AC24" s="23" t="s">
        <v>173</v>
      </c>
      <c r="AD24" s="33">
        <v>30</v>
      </c>
      <c r="AE24" s="36" t="s">
        <v>160</v>
      </c>
      <c r="AF24" s="22" t="s">
        <v>90</v>
      </c>
      <c r="AG24" s="22" t="s">
        <v>91</v>
      </c>
      <c r="AH24" s="22" t="s">
        <v>92</v>
      </c>
      <c r="AI24" s="22" t="s">
        <v>89</v>
      </c>
      <c r="AJ24" s="22" t="s">
        <v>108</v>
      </c>
      <c r="AK24" s="22" t="s">
        <v>110</v>
      </c>
      <c r="AL24" s="4" t="s">
        <v>162</v>
      </c>
      <c r="AM24" s="3"/>
      <c r="AN24" s="8" t="s">
        <v>188</v>
      </c>
    </row>
    <row r="25" spans="1:40" x14ac:dyDescent="0.3">
      <c r="A25">
        <v>22</v>
      </c>
      <c r="B25" s="22" t="s">
        <v>182</v>
      </c>
      <c r="C25" s="22" t="s">
        <v>190</v>
      </c>
      <c r="D25" s="23" t="s">
        <v>37</v>
      </c>
      <c r="E25" s="23">
        <v>40</v>
      </c>
      <c r="F25" s="23" t="s">
        <v>183</v>
      </c>
      <c r="G25" s="23">
        <v>29</v>
      </c>
      <c r="H25" s="23">
        <v>26</v>
      </c>
      <c r="I25" s="23">
        <v>48.71</v>
      </c>
      <c r="J25" s="23">
        <v>-52.98</v>
      </c>
      <c r="K25" s="23">
        <v>49.69</v>
      </c>
      <c r="L25" s="23">
        <v>-49.72</v>
      </c>
      <c r="M25" s="23" t="s">
        <v>189</v>
      </c>
      <c r="N25" s="23">
        <v>22</v>
      </c>
      <c r="O25" s="44">
        <v>550</v>
      </c>
      <c r="P25" s="23"/>
      <c r="Q25" s="23">
        <f>P25*2</f>
        <v>0</v>
      </c>
      <c r="R25" s="23" t="s">
        <v>38</v>
      </c>
      <c r="S25" s="23">
        <v>1</v>
      </c>
      <c r="T25" s="23">
        <v>4</v>
      </c>
      <c r="U25" s="23">
        <v>1</v>
      </c>
      <c r="V25" s="23"/>
      <c r="W25" s="23">
        <v>1</v>
      </c>
      <c r="X25" s="23">
        <v>1</v>
      </c>
      <c r="Y25" s="23">
        <v>0.25</v>
      </c>
      <c r="Z25" s="23">
        <v>1025</v>
      </c>
      <c r="AA25" s="23">
        <v>20190509</v>
      </c>
      <c r="AB25" s="23" t="s">
        <v>175</v>
      </c>
      <c r="AC25" s="23" t="s">
        <v>173</v>
      </c>
      <c r="AD25" s="33">
        <v>32</v>
      </c>
      <c r="AE25" s="36" t="s">
        <v>143</v>
      </c>
      <c r="AF25" s="22" t="s">
        <v>84</v>
      </c>
      <c r="AG25" s="22" t="s">
        <v>82</v>
      </c>
      <c r="AH25" s="22" t="s">
        <v>81</v>
      </c>
      <c r="AI25" s="22" t="s">
        <v>88</v>
      </c>
      <c r="AJ25" s="27" t="s">
        <v>105</v>
      </c>
      <c r="AK25" s="4" t="s">
        <v>115</v>
      </c>
      <c r="AL25" s="22"/>
      <c r="AM25" s="3"/>
      <c r="AN25" s="8" t="s">
        <v>185</v>
      </c>
    </row>
    <row r="26" spans="1:40" x14ac:dyDescent="0.3">
      <c r="A26">
        <v>23</v>
      </c>
      <c r="B26" s="22"/>
      <c r="C26" s="22"/>
      <c r="D26" s="23"/>
      <c r="E26" s="23"/>
      <c r="F26" s="23"/>
      <c r="G26" s="23"/>
      <c r="H26" s="23"/>
      <c r="I26" s="23"/>
      <c r="J26" s="23"/>
      <c r="K26" s="23"/>
      <c r="L26" s="23"/>
      <c r="M26" s="23"/>
      <c r="N26" s="23"/>
      <c r="O26" s="23"/>
      <c r="P26" s="23"/>
      <c r="Q26" s="23"/>
      <c r="R26" s="23"/>
      <c r="S26" s="23"/>
      <c r="T26" s="23"/>
      <c r="U26" s="23"/>
      <c r="V26" s="23"/>
      <c r="W26" s="23"/>
      <c r="X26" s="23"/>
      <c r="Y26" s="23"/>
      <c r="Z26" s="23"/>
      <c r="AA26" s="23"/>
      <c r="AB26" s="23"/>
      <c r="AC26" s="23"/>
      <c r="AD26" s="33"/>
      <c r="AE26" s="36"/>
      <c r="AF26" s="22"/>
      <c r="AG26" s="22"/>
      <c r="AH26" s="22"/>
      <c r="AI26" s="22"/>
      <c r="AJ26" s="22"/>
      <c r="AK26" s="22"/>
      <c r="AL26" s="22"/>
      <c r="AM26" s="3"/>
      <c r="AN26" s="8"/>
    </row>
    <row r="27" spans="1:40" x14ac:dyDescent="0.3">
      <c r="A27">
        <v>24</v>
      </c>
      <c r="B27" s="22"/>
      <c r="C27" s="22"/>
      <c r="D27" s="23"/>
      <c r="E27" s="23"/>
      <c r="F27" s="23"/>
      <c r="G27" s="23"/>
      <c r="H27" s="23"/>
      <c r="I27" s="23"/>
      <c r="J27" s="23"/>
      <c r="K27" s="23"/>
      <c r="L27" s="23"/>
      <c r="M27" s="23"/>
      <c r="N27" s="23"/>
      <c r="O27" s="23"/>
      <c r="P27" s="23"/>
      <c r="Q27" s="23"/>
      <c r="R27" s="23"/>
      <c r="S27" s="23"/>
      <c r="T27" s="23"/>
      <c r="U27" s="23"/>
      <c r="V27" s="23"/>
      <c r="W27" s="23"/>
      <c r="X27" s="23"/>
      <c r="Y27" s="23"/>
      <c r="Z27" s="23"/>
      <c r="AA27" s="23"/>
      <c r="AB27" s="23"/>
      <c r="AC27" s="23"/>
      <c r="AD27" s="33"/>
      <c r="AE27" s="36"/>
      <c r="AF27" s="22"/>
      <c r="AG27" s="22"/>
      <c r="AH27" s="22"/>
      <c r="AI27" s="22"/>
      <c r="AJ27" s="22"/>
      <c r="AK27" s="22"/>
      <c r="AL27" s="4"/>
      <c r="AM27" s="3"/>
      <c r="AN27" s="8"/>
    </row>
    <row r="28" spans="1:40" ht="28.8" x14ac:dyDescent="0.55000000000000004">
      <c r="B28" s="11" t="s">
        <v>109</v>
      </c>
      <c r="C28" s="4"/>
      <c r="D28" s="3"/>
      <c r="E28" s="3"/>
      <c r="F28" s="3"/>
      <c r="G28" s="3"/>
      <c r="H28" s="3"/>
      <c r="I28" s="3"/>
      <c r="J28" s="3"/>
      <c r="K28" s="3"/>
      <c r="L28" s="3"/>
      <c r="M28" s="3"/>
      <c r="N28" s="3"/>
      <c r="O28" s="3"/>
      <c r="P28" s="3"/>
      <c r="Q28" s="3"/>
      <c r="R28" s="3"/>
      <c r="S28" s="3"/>
      <c r="T28" s="3"/>
      <c r="U28" s="3"/>
      <c r="V28" s="3"/>
      <c r="W28" s="3"/>
      <c r="X28" s="3"/>
      <c r="Y28" s="3"/>
      <c r="Z28" s="3"/>
      <c r="AA28" s="3"/>
      <c r="AB28" s="3"/>
      <c r="AC28" s="3"/>
      <c r="AD28" s="3"/>
      <c r="AE28" s="4"/>
      <c r="AF28" s="4"/>
      <c r="AG28" s="4"/>
      <c r="AH28" s="4"/>
      <c r="AI28" s="4"/>
      <c r="AJ28" s="4"/>
      <c r="AK28" s="4"/>
      <c r="AL28" s="4"/>
      <c r="AM28" s="3"/>
      <c r="AN28" s="8"/>
    </row>
    <row r="29" spans="1:40" x14ac:dyDescent="0.3">
      <c r="B29" s="4"/>
      <c r="C29" s="4"/>
      <c r="D29" s="3"/>
      <c r="E29" s="3"/>
      <c r="F29" s="3"/>
      <c r="G29" s="3"/>
      <c r="H29" s="3"/>
      <c r="I29" s="3"/>
      <c r="J29" s="3"/>
      <c r="K29" s="3"/>
      <c r="L29" s="3"/>
      <c r="M29" s="3"/>
      <c r="N29" s="3"/>
      <c r="O29" s="3"/>
      <c r="P29" s="3"/>
      <c r="Q29" s="3"/>
      <c r="R29" s="3"/>
      <c r="S29" s="3"/>
      <c r="T29" s="3"/>
      <c r="U29" s="3"/>
      <c r="V29" s="3"/>
      <c r="W29" s="3"/>
      <c r="X29" s="3"/>
      <c r="Y29" s="3"/>
      <c r="Z29" s="3"/>
      <c r="AA29" s="3"/>
      <c r="AB29" s="3"/>
      <c r="AC29" s="3"/>
      <c r="AD29" s="3"/>
      <c r="AE29" s="4"/>
      <c r="AF29" s="4"/>
      <c r="AG29" s="4"/>
      <c r="AH29" s="4"/>
      <c r="AI29" s="4"/>
      <c r="AJ29" s="4"/>
      <c r="AK29" s="4"/>
      <c r="AL29" s="4"/>
      <c r="AM29" s="3"/>
      <c r="AN29" s="8"/>
    </row>
    <row r="30" spans="1:40" x14ac:dyDescent="0.3">
      <c r="B30" s="22"/>
      <c r="C30" s="22"/>
      <c r="D30" s="23"/>
      <c r="E30" s="23"/>
      <c r="F30" s="23"/>
      <c r="G30" s="23"/>
      <c r="H30" s="23"/>
      <c r="I30" s="23"/>
      <c r="J30" s="23"/>
      <c r="K30" s="23"/>
      <c r="L30" s="23"/>
      <c r="M30" s="23"/>
      <c r="N30" s="23"/>
      <c r="O30" s="23"/>
      <c r="P30" s="23"/>
      <c r="Q30" s="23"/>
      <c r="R30" s="23"/>
      <c r="S30" s="23"/>
      <c r="T30" s="23"/>
      <c r="U30" s="23"/>
      <c r="V30" s="23"/>
      <c r="W30" s="23"/>
      <c r="X30" s="23"/>
      <c r="Y30" s="23"/>
      <c r="Z30" s="23"/>
      <c r="AA30" s="23"/>
      <c r="AB30" s="23"/>
      <c r="AC30" s="23"/>
      <c r="AD30" s="23"/>
      <c r="AE30" s="22"/>
      <c r="AF30" s="4"/>
      <c r="AG30" s="4"/>
      <c r="AH30" s="4"/>
      <c r="AI30" s="4"/>
      <c r="AJ30" s="4"/>
      <c r="AK30" s="4"/>
      <c r="AL30" s="4"/>
      <c r="AM30" s="3"/>
      <c r="AN30" s="8"/>
    </row>
    <row r="31" spans="1:40" x14ac:dyDescent="0.3">
      <c r="B31" s="22"/>
      <c r="C31" s="24"/>
      <c r="D31" s="23"/>
      <c r="E31" s="23"/>
      <c r="F31" s="23"/>
      <c r="G31" s="23"/>
      <c r="H31" s="23"/>
      <c r="I31" s="23"/>
      <c r="J31" s="23"/>
      <c r="K31" s="23"/>
      <c r="L31" s="23"/>
      <c r="M31" s="23"/>
      <c r="N31" s="25"/>
      <c r="O31" s="23"/>
      <c r="P31" s="23"/>
      <c r="Q31" s="23"/>
      <c r="R31" s="23"/>
      <c r="S31" s="23"/>
      <c r="T31" s="23"/>
      <c r="U31" s="23"/>
      <c r="V31" s="23"/>
      <c r="W31" s="23"/>
      <c r="X31" s="23"/>
      <c r="Y31" s="23"/>
      <c r="Z31" s="23"/>
      <c r="AA31" s="23"/>
      <c r="AB31" s="23"/>
      <c r="AC31" s="23"/>
      <c r="AD31" s="23"/>
      <c r="AE31" s="22"/>
      <c r="AF31" s="4"/>
      <c r="AG31" s="4"/>
      <c r="AH31" s="4"/>
      <c r="AI31" s="4"/>
      <c r="AJ31" s="4"/>
      <c r="AK31" s="4"/>
      <c r="AL31" s="4"/>
      <c r="AM31" s="3"/>
      <c r="AN31" s="8"/>
    </row>
    <row r="32" spans="1:40" x14ac:dyDescent="0.3">
      <c r="B32" s="22"/>
      <c r="C32" s="22"/>
      <c r="D32" s="23"/>
      <c r="E32" s="23"/>
      <c r="F32" s="23"/>
      <c r="G32" s="23"/>
      <c r="H32" s="23"/>
      <c r="I32" s="23"/>
      <c r="J32" s="23"/>
      <c r="K32" s="23"/>
      <c r="L32" s="23"/>
      <c r="M32" s="23"/>
      <c r="N32" s="23"/>
      <c r="O32" s="23"/>
      <c r="P32" s="23"/>
      <c r="Q32" s="23"/>
      <c r="R32" s="23"/>
      <c r="S32" s="23"/>
      <c r="T32" s="23"/>
      <c r="U32" s="23"/>
      <c r="V32" s="23"/>
      <c r="W32" s="23"/>
      <c r="X32" s="23"/>
      <c r="Y32" s="23"/>
      <c r="Z32" s="23"/>
      <c r="AA32" s="23"/>
      <c r="AB32" s="23"/>
      <c r="AC32" s="23"/>
      <c r="AD32" s="23"/>
      <c r="AE32" s="22"/>
      <c r="AF32" s="4"/>
      <c r="AG32" s="4"/>
      <c r="AH32" s="4"/>
      <c r="AI32" s="4"/>
      <c r="AJ32" s="22" t="s">
        <v>108</v>
      </c>
      <c r="AK32" s="22" t="s">
        <v>110</v>
      </c>
      <c r="AL32" s="22"/>
      <c r="AM32" s="3"/>
      <c r="AN32" s="8"/>
    </row>
    <row r="33" spans="2:40" x14ac:dyDescent="0.3">
      <c r="B33" s="22"/>
      <c r="C33" s="22"/>
      <c r="D33" s="23"/>
      <c r="E33" s="23"/>
      <c r="F33" s="23"/>
      <c r="G33" s="23"/>
      <c r="H33" s="23"/>
      <c r="I33" s="23"/>
      <c r="J33" s="23"/>
      <c r="K33" s="23"/>
      <c r="L33" s="23"/>
      <c r="M33" s="23"/>
      <c r="N33" s="23"/>
      <c r="O33" s="23"/>
      <c r="P33" s="23"/>
      <c r="Q33" s="23"/>
      <c r="R33" s="23"/>
      <c r="S33" s="23"/>
      <c r="T33" s="23"/>
      <c r="U33" s="23"/>
      <c r="V33" s="23"/>
      <c r="W33" s="23"/>
      <c r="X33" s="23"/>
      <c r="Y33" s="23"/>
      <c r="Z33" s="23"/>
      <c r="AA33" s="23"/>
      <c r="AB33" s="23"/>
      <c r="AC33" s="23"/>
      <c r="AD33" s="23"/>
      <c r="AE33" s="22"/>
      <c r="AF33" s="4"/>
      <c r="AG33" s="4"/>
      <c r="AH33" s="4"/>
      <c r="AI33" s="4"/>
      <c r="AJ33" s="42" t="s">
        <v>106</v>
      </c>
      <c r="AK33" s="42" t="s">
        <v>107</v>
      </c>
      <c r="AL33" s="42"/>
      <c r="AM33" s="3"/>
      <c r="AN33" s="8"/>
    </row>
    <row r="34" spans="2:40" x14ac:dyDescent="0.3">
      <c r="B34" s="22"/>
      <c r="C34" s="22"/>
      <c r="D34" s="23"/>
      <c r="E34" s="23"/>
      <c r="F34" s="23"/>
      <c r="G34" s="23"/>
      <c r="H34" s="23"/>
      <c r="I34" s="23"/>
      <c r="J34" s="23"/>
      <c r="K34" s="23"/>
      <c r="L34" s="23"/>
      <c r="M34" s="23"/>
      <c r="N34" s="23"/>
      <c r="O34" s="23"/>
      <c r="P34" s="23"/>
      <c r="Q34" s="23"/>
      <c r="R34" s="23"/>
      <c r="S34" s="23"/>
      <c r="T34" s="23"/>
      <c r="U34" s="23"/>
      <c r="V34" s="23"/>
      <c r="W34" s="23"/>
      <c r="X34" s="23"/>
      <c r="Y34" s="23"/>
      <c r="Z34" s="23"/>
      <c r="AA34" s="23"/>
      <c r="AB34" s="23"/>
      <c r="AC34" s="23"/>
      <c r="AD34" s="23" t="s">
        <v>136</v>
      </c>
      <c r="AE34" s="22"/>
      <c r="AF34" s="4"/>
      <c r="AG34" s="4"/>
      <c r="AH34" s="4"/>
      <c r="AI34" s="4"/>
      <c r="AJ34" s="27" t="s">
        <v>105</v>
      </c>
      <c r="AK34" s="22" t="s">
        <v>115</v>
      </c>
      <c r="AL34" s="22"/>
      <c r="AM34" s="3"/>
      <c r="AN34" s="8"/>
    </row>
    <row r="35" spans="2:40" x14ac:dyDescent="0.3">
      <c r="B35" s="22"/>
      <c r="C35" s="22"/>
      <c r="D35" s="23"/>
      <c r="E35" s="23"/>
      <c r="F35" s="23"/>
      <c r="G35" s="23"/>
      <c r="H35" s="23"/>
      <c r="I35" s="23"/>
      <c r="J35" s="23"/>
      <c r="K35" s="23"/>
      <c r="L35" s="23"/>
      <c r="M35" s="23"/>
      <c r="N35" s="23"/>
      <c r="O35" s="23"/>
      <c r="P35" s="23"/>
      <c r="Q35" s="23"/>
      <c r="R35" s="26"/>
      <c r="S35" s="26"/>
      <c r="T35" s="26"/>
      <c r="U35" s="26"/>
      <c r="V35" s="26"/>
      <c r="W35" s="23"/>
      <c r="X35" s="23"/>
      <c r="Y35" s="23"/>
      <c r="Z35" s="26"/>
      <c r="AA35" s="26"/>
      <c r="AB35" s="26"/>
      <c r="AC35" s="26"/>
      <c r="AD35" s="26"/>
      <c r="AE35" s="38"/>
      <c r="AJ35" s="43" t="s">
        <v>130</v>
      </c>
      <c r="AK35" s="43" t="s">
        <v>131</v>
      </c>
      <c r="AL35" s="43"/>
    </row>
    <row r="36" spans="2:40" x14ac:dyDescent="0.3">
      <c r="B36" s="22"/>
      <c r="C36" s="22"/>
      <c r="D36" s="23"/>
      <c r="E36" s="23"/>
      <c r="F36" s="23"/>
      <c r="G36" s="23"/>
      <c r="H36" s="23"/>
      <c r="I36" s="23"/>
      <c r="J36" s="23"/>
      <c r="K36" s="23"/>
      <c r="L36" s="23"/>
      <c r="M36" s="23"/>
      <c r="N36" s="23"/>
      <c r="O36" s="23"/>
      <c r="P36" s="23"/>
      <c r="Q36" s="23"/>
      <c r="R36" s="26"/>
      <c r="S36" s="26"/>
      <c r="T36" s="26"/>
      <c r="U36" s="26"/>
      <c r="V36" s="26"/>
      <c r="W36" s="23"/>
      <c r="X36" s="23"/>
      <c r="Y36" s="23"/>
      <c r="Z36" s="26"/>
      <c r="AA36" s="26"/>
      <c r="AB36" s="26"/>
      <c r="AC36" s="26"/>
      <c r="AD36" s="26"/>
      <c r="AE36" s="38"/>
      <c r="AJ36" s="38"/>
      <c r="AK36" s="38"/>
      <c r="AL36" s="38"/>
    </row>
    <row r="37" spans="2:40" x14ac:dyDescent="0.3">
      <c r="B37" s="22"/>
      <c r="C37" s="22"/>
      <c r="D37" s="23"/>
      <c r="E37" s="23"/>
      <c r="F37" s="23"/>
      <c r="G37" s="23"/>
      <c r="H37" s="23"/>
      <c r="I37" s="23"/>
      <c r="J37" s="23"/>
      <c r="K37" s="23"/>
      <c r="L37" s="23"/>
      <c r="M37" s="23"/>
      <c r="N37" s="23"/>
      <c r="O37" s="23"/>
      <c r="P37" s="23"/>
      <c r="Q37" s="23"/>
      <c r="R37" s="26"/>
      <c r="S37" s="26"/>
      <c r="T37" s="26"/>
      <c r="U37" s="26"/>
      <c r="V37" s="26"/>
      <c r="W37" s="23"/>
      <c r="X37" s="23"/>
      <c r="Y37" s="23"/>
      <c r="Z37" s="26"/>
      <c r="AA37" s="26"/>
      <c r="AB37" s="26"/>
      <c r="AC37" s="26"/>
      <c r="AD37" s="26"/>
      <c r="AE37" s="38"/>
    </row>
    <row r="38" spans="2:40" x14ac:dyDescent="0.3">
      <c r="B38" s="22"/>
      <c r="C38" s="22"/>
      <c r="D38" s="23"/>
      <c r="E38" s="23"/>
      <c r="F38" s="23"/>
      <c r="G38" s="23"/>
      <c r="H38" s="23"/>
      <c r="I38" s="23"/>
      <c r="J38" s="23"/>
      <c r="K38" s="23"/>
      <c r="L38" s="23"/>
      <c r="M38" s="23"/>
      <c r="N38" s="23"/>
      <c r="O38" s="23"/>
      <c r="P38" s="23"/>
      <c r="Q38" s="23"/>
      <c r="R38" s="26"/>
      <c r="S38" s="26"/>
      <c r="T38" s="26"/>
      <c r="U38" s="26"/>
      <c r="V38" s="26"/>
      <c r="W38" s="23"/>
      <c r="X38" s="23"/>
      <c r="Y38" s="23"/>
      <c r="Z38" s="26"/>
      <c r="AA38" s="26"/>
      <c r="AB38" s="26"/>
      <c r="AC38" s="26"/>
      <c r="AD38" s="26"/>
      <c r="AE38" s="38"/>
    </row>
    <row r="39" spans="2:40" x14ac:dyDescent="0.3">
      <c r="B39" s="22"/>
      <c r="C39" s="22"/>
      <c r="D39" s="23"/>
      <c r="E39" s="23"/>
      <c r="F39" s="23"/>
      <c r="G39" s="23"/>
      <c r="H39" s="23"/>
      <c r="I39" s="23"/>
      <c r="J39" s="23"/>
      <c r="K39" s="23"/>
      <c r="L39" s="23"/>
      <c r="M39" s="23"/>
      <c r="N39" s="23"/>
      <c r="O39" s="23"/>
      <c r="P39" s="23"/>
      <c r="Q39" s="23"/>
      <c r="R39" s="26"/>
      <c r="S39" s="26"/>
      <c r="T39" s="26"/>
      <c r="U39" s="26"/>
      <c r="V39" s="26"/>
      <c r="W39" s="23"/>
      <c r="X39" s="23"/>
      <c r="Y39" s="23"/>
      <c r="Z39" s="26"/>
      <c r="AA39" s="26"/>
      <c r="AB39" s="26"/>
      <c r="AC39" s="26"/>
      <c r="AD39" s="26"/>
      <c r="AE39" s="38"/>
    </row>
    <row r="40" spans="2:40" x14ac:dyDescent="0.3">
      <c r="B40" s="22"/>
      <c r="C40" s="22"/>
      <c r="D40" s="23"/>
      <c r="E40" s="23"/>
      <c r="F40" s="23"/>
      <c r="G40" s="23"/>
      <c r="H40" s="23"/>
      <c r="I40" s="23"/>
      <c r="J40" s="23"/>
      <c r="K40" s="23"/>
      <c r="L40" s="23"/>
      <c r="M40" s="23"/>
      <c r="N40" s="23"/>
      <c r="O40" s="23"/>
      <c r="P40" s="23"/>
      <c r="Q40" s="23"/>
      <c r="R40" s="26"/>
      <c r="S40" s="26"/>
      <c r="T40" s="26"/>
      <c r="U40" s="26"/>
      <c r="V40" s="26"/>
      <c r="W40" s="23"/>
      <c r="X40" s="23"/>
      <c r="Y40" s="23"/>
      <c r="Z40" s="26"/>
      <c r="AA40" s="26"/>
      <c r="AB40" s="26"/>
      <c r="AC40" s="26"/>
      <c r="AD40" s="26"/>
      <c r="AE40" s="38"/>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DFO-MPO</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DFO-MPO</dc:creator>
  <cp:lastModifiedBy>DFO-MPO</cp:lastModifiedBy>
  <dcterms:created xsi:type="dcterms:W3CDTF">2018-04-10T14:12:16Z</dcterms:created>
  <dcterms:modified xsi:type="dcterms:W3CDTF">2019-08-29T17:27:40Z</dcterms:modified>
</cp:coreProperties>
</file>