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joseph/Documents/PhD/LIDo/Rotation-2/Experiments/2021.05.25_TIRF_ANGLE/"/>
    </mc:Choice>
  </mc:AlternateContent>
  <xr:revisionPtr revIDLastSave="0" documentId="13_ncr:1_{335DD554-61E5-2A42-9673-793AF54368D8}" xr6:coauthVersionLast="47" xr6:coauthVersionMax="47" xr10:uidLastSave="{00000000-0000-0000-0000-000000000000}"/>
  <bookViews>
    <workbookView xWindow="0" yWindow="0" windowWidth="28800" windowHeight="18000" xr2:uid="{46078DC9-0952-C541-931E-C51525B5AB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3" i="1" l="1"/>
  <c r="E104" i="1"/>
  <c r="E105" i="1"/>
  <c r="E106" i="1"/>
  <c r="E107" i="1"/>
  <c r="E108" i="1"/>
  <c r="E109" i="1"/>
  <c r="E110" i="1"/>
  <c r="E102" i="1"/>
  <c r="D103" i="1"/>
  <c r="D104" i="1"/>
  <c r="D105" i="1"/>
  <c r="D106" i="1"/>
  <c r="F102" i="1" s="1" a="1"/>
  <c r="F102" i="1" s="1"/>
  <c r="J6" i="1" s="1"/>
  <c r="K6" i="1" s="1"/>
  <c r="L6" i="1" s="1"/>
  <c r="D107" i="1"/>
  <c r="D108" i="1"/>
  <c r="D109" i="1"/>
  <c r="D110" i="1"/>
  <c r="D102" i="1"/>
  <c r="F46" i="1" a="1"/>
  <c r="F46" i="1" s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68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24" i="1"/>
  <c r="F2" i="1" a="1"/>
  <c r="F2" i="1" s="1"/>
  <c r="J2" i="1" s="1"/>
  <c r="K2" i="1" s="1"/>
  <c r="L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46" i="1"/>
  <c r="D46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F68" i="1" s="1" a="1"/>
  <c r="F68" i="1" s="1"/>
  <c r="J5" i="1" s="1"/>
  <c r="K5" i="1" s="1"/>
  <c r="L5" i="1" s="1"/>
  <c r="D68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F24" i="1" s="1" a="1"/>
  <c r="F24" i="1" s="1"/>
  <c r="J3" i="1" s="1"/>
  <c r="K3" i="1" s="1"/>
  <c r="L3" i="1" s="1"/>
  <c r="D2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  <c r="J4" i="1" l="1"/>
  <c r="K4" i="1" s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<sst xmlns="http://schemas.openxmlformats.org/spreadsheetml/2006/main" count="11" uniqueCount="11">
  <si>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Stage position</t>
  </si>
  <si>
    <t>z</t>
  </si>
  <si>
    <t>x</t>
  </si>
  <si>
    <t>change in z /um</t>
  </si>
  <si>
    <t>change in x /um</t>
  </si>
  <si>
    <t>stage</t>
  </si>
  <si>
    <t>gradient</t>
  </si>
  <si>
    <t>angle in rad</t>
  </si>
  <si>
    <t>angle in deg</t>
  </si>
  <si>
    <t>too difficult to determine angle in image</t>
  </si>
  <si>
    <t>our TIRF goes from 61.18 to 78.88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</si>
</sst>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Sheet1!$D$46:$D$66</c:f>
              <c:numCache>
                <c:formatCode>General</c:formatCode>
                <c:ptCount val="21"/>
                <c:pt idx="0">
                  <c:v>0</c:v>
                </c:pt>
                <c:pt idx="1">
                  <c:v>0.10000000000000009</c:v>
                </c:pt>
                <c:pt idx="2">
                  <c:v>0.19999999999999996</c:v>
                </c:pt>
                <c:pt idx="3">
                  <c:v>0.30000000000000004</c:v>
                </c:pt>
                <c:pt idx="4">
                  <c:v>0.39999999999999991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</c:v>
                </c:pt>
                <c:pt idx="8">
                  <c:v>0.8</c:v>
                </c:pt>
                <c:pt idx="9">
                  <c:v>0.89999999999999991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1.2999999999999998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1.7999999999999998</c:v>
                </c:pt>
                <c:pt idx="19">
                  <c:v>1.9</c:v>
                </c:pt>
                <c:pt idx="20">
                  <c:v>2</c:v>
                </c:pt>
              </c:numCache>
            </c:numRef>
          </c:xVal>
          <c:yVal>
            <c:numRef>
              <c:f>Sheet1!$E$46:$E$66</c:f>
              <c:numCache>
                <c:formatCode>General</c:formatCode>
                <c:ptCount val="21"/>
                <c:pt idx="0">
                  <c:v>0</c:v>
                </c:pt>
                <c:pt idx="1">
                  <c:v>0.12999999999999901</c:v>
                </c:pt>
                <c:pt idx="2">
                  <c:v>0.65000000000000213</c:v>
                </c:pt>
                <c:pt idx="3">
                  <c:v>0.78000000000000114</c:v>
                </c:pt>
                <c:pt idx="4">
                  <c:v>1.0399999999999991</c:v>
                </c:pt>
                <c:pt idx="5">
                  <c:v>1.4299999999999997</c:v>
                </c:pt>
                <c:pt idx="6">
                  <c:v>1.5599999999999987</c:v>
                </c:pt>
                <c:pt idx="7">
                  <c:v>1.9499999999999993</c:v>
                </c:pt>
                <c:pt idx="8">
                  <c:v>1.9499999999999993</c:v>
                </c:pt>
                <c:pt idx="9">
                  <c:v>2.4699999999999989</c:v>
                </c:pt>
                <c:pt idx="10">
                  <c:v>2.7300000000000004</c:v>
                </c:pt>
                <c:pt idx="11">
                  <c:v>3.120000000000001</c:v>
                </c:pt>
                <c:pt idx="12">
                  <c:v>3.25</c:v>
                </c:pt>
                <c:pt idx="13">
                  <c:v>3.3800000000000008</c:v>
                </c:pt>
                <c:pt idx="14">
                  <c:v>3.51</c:v>
                </c:pt>
                <c:pt idx="15">
                  <c:v>3.7699999999999996</c:v>
                </c:pt>
                <c:pt idx="16">
                  <c:v>3.9000000000000004</c:v>
                </c:pt>
                <c:pt idx="17">
                  <c:v>4.16</c:v>
                </c:pt>
                <c:pt idx="18">
                  <c:v>4.42</c:v>
                </c:pt>
                <c:pt idx="19">
                  <c:v>4.5500000000000007</c:v>
                </c:pt>
                <c:pt idx="20">
                  <c:v>4.8100000000000005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D2-9B4F-BEEF-AEB03B94F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816351"/>
        <c:axId val="2140734079"/>
      </c:scatterChart>
      <c:valAx>
        <c:axId val="214081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734079"/>
        <c:crosses val="autoZero"/>
        <c:crossBetween val="midCat"/>
      </c:valAx>
      <c:valAx>
        <c:axId val="214073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81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Sheet1!$D$3:$D$22</c:f>
              <c:numCache>
                <c:formatCode>General</c:formatCode>
                <c:ptCount val="20"/>
                <c:pt idx="0">
                  <c:v>0.10000000000000009</c:v>
                </c:pt>
                <c:pt idx="1">
                  <c:v>0.19999999999999996</c:v>
                </c:pt>
                <c:pt idx="2">
                  <c:v>0.30000000000000004</c:v>
                </c:pt>
                <c:pt idx="3">
                  <c:v>0.39999999999999991</c:v>
                </c:pt>
                <c:pt idx="4">
                  <c:v>0.5</c:v>
                </c:pt>
                <c:pt idx="5">
                  <c:v>0.60000000000000009</c:v>
                </c:pt>
                <c:pt idx="6">
                  <c:v>0.7</c:v>
                </c:pt>
                <c:pt idx="7">
                  <c:v>0.8</c:v>
                </c:pt>
                <c:pt idx="8">
                  <c:v>0.89999999999999991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1.2999999999999998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1.7999999999999998</c:v>
                </c:pt>
                <c:pt idx="18">
                  <c:v>1.9</c:v>
                </c:pt>
                <c:pt idx="19">
                  <c:v>2</c:v>
                </c:pt>
              </c:numCache>
            </c:numRef>
          </c:xVal>
          <c:yVal>
            <c:numRef>
              <c:f>Sheet1!$E$3:$E$22</c:f>
              <c:numCache>
                <c:formatCode>General</c:formatCode>
                <c:ptCount val="20"/>
                <c:pt idx="0">
                  <c:v>0.26000000000000156</c:v>
                </c:pt>
                <c:pt idx="1">
                  <c:v>0.65000000000000213</c:v>
                </c:pt>
                <c:pt idx="2">
                  <c:v>0.91000000000000014</c:v>
                </c:pt>
                <c:pt idx="3">
                  <c:v>1.1700000000000017</c:v>
                </c:pt>
                <c:pt idx="4">
                  <c:v>1.4300000000000033</c:v>
                </c:pt>
                <c:pt idx="5">
                  <c:v>1.6900000000000013</c:v>
                </c:pt>
                <c:pt idx="6">
                  <c:v>2.0800000000000018</c:v>
                </c:pt>
                <c:pt idx="7">
                  <c:v>2.34</c:v>
                </c:pt>
                <c:pt idx="8">
                  <c:v>2.6000000000000014</c:v>
                </c:pt>
                <c:pt idx="9">
                  <c:v>2.7300000000000004</c:v>
                </c:pt>
                <c:pt idx="10">
                  <c:v>3.120000000000001</c:v>
                </c:pt>
                <c:pt idx="11">
                  <c:v>3.3800000000000026</c:v>
                </c:pt>
                <c:pt idx="12">
                  <c:v>3.6400000000000006</c:v>
                </c:pt>
                <c:pt idx="13">
                  <c:v>3.9000000000000021</c:v>
                </c:pt>
                <c:pt idx="14">
                  <c:v>4.0300000000000011</c:v>
                </c:pt>
                <c:pt idx="15">
                  <c:v>4.5500000000000007</c:v>
                </c:pt>
                <c:pt idx="16">
                  <c:v>4.9400000000000013</c:v>
                </c:pt>
                <c:pt idx="17">
                  <c:v>5.3300000000000018</c:v>
                </c:pt>
                <c:pt idx="18">
                  <c:v>5.7200000000000024</c:v>
                </c:pt>
                <c:pt idx="19">
                  <c:v>6.110000000000003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48-014E-A204-B8538FD22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94576"/>
        <c:axId val="35290848"/>
      </c:scatterChart>
      <c:valAx>
        <c:axId val="35094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0848"/>
        <c:crosses val="autoZero"/>
        <c:crossBetween val="midCat"/>
      </c:valAx>
      <c:valAx>
        <c:axId val="3529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94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Sheet1!$D$25:$D$44</c:f>
              <c:numCache>
                <c:formatCode>General</c:formatCode>
                <c:ptCount val="20"/>
                <c:pt idx="0">
                  <c:v>0.10000000000000009</c:v>
                </c:pt>
                <c:pt idx="1">
                  <c:v>0.19999999999999996</c:v>
                </c:pt>
                <c:pt idx="2">
                  <c:v>0.30000000000000004</c:v>
                </c:pt>
                <c:pt idx="3">
                  <c:v>0.39999999999999991</c:v>
                </c:pt>
                <c:pt idx="4">
                  <c:v>0.5</c:v>
                </c:pt>
                <c:pt idx="5">
                  <c:v>0.60000000000000009</c:v>
                </c:pt>
                <c:pt idx="6">
                  <c:v>0.7</c:v>
                </c:pt>
                <c:pt idx="7">
                  <c:v>0.8</c:v>
                </c:pt>
                <c:pt idx="8">
                  <c:v>0.89999999999999991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1.2999999999999998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1.7999999999999998</c:v>
                </c:pt>
                <c:pt idx="18">
                  <c:v>1.9</c:v>
                </c:pt>
                <c:pt idx="19">
                  <c:v>2</c:v>
                </c:pt>
              </c:numCache>
            </c:numRef>
          </c:xVal>
          <c:yVal>
            <c:numRef>
              <c:f>Sheet1!$E$25:$E$44</c:f>
              <c:numCache>
                <c:formatCode>General</c:formatCode>
                <c:ptCount val="20"/>
                <c:pt idx="0">
                  <c:v>0.26000000000000156</c:v>
                </c:pt>
                <c:pt idx="1">
                  <c:v>0.51999999999999957</c:v>
                </c:pt>
                <c:pt idx="2">
                  <c:v>0.91000000000000014</c:v>
                </c:pt>
                <c:pt idx="3">
                  <c:v>1.0400000000000027</c:v>
                </c:pt>
                <c:pt idx="4">
                  <c:v>1.3000000000000007</c:v>
                </c:pt>
                <c:pt idx="5">
                  <c:v>1.6900000000000013</c:v>
                </c:pt>
                <c:pt idx="6">
                  <c:v>1.9500000000000011</c:v>
                </c:pt>
                <c:pt idx="7">
                  <c:v>2.2100000000000009</c:v>
                </c:pt>
                <c:pt idx="8">
                  <c:v>2.4700000000000006</c:v>
                </c:pt>
                <c:pt idx="9">
                  <c:v>2.7300000000000004</c:v>
                </c:pt>
                <c:pt idx="10">
                  <c:v>2.8600000000000012</c:v>
                </c:pt>
                <c:pt idx="11">
                  <c:v>2.9800000000000004</c:v>
                </c:pt>
                <c:pt idx="12">
                  <c:v>3.3800000000000008</c:v>
                </c:pt>
                <c:pt idx="13">
                  <c:v>3.6400000000000006</c:v>
                </c:pt>
                <c:pt idx="14">
                  <c:v>3.7700000000000014</c:v>
                </c:pt>
                <c:pt idx="15">
                  <c:v>4.0300000000000011</c:v>
                </c:pt>
                <c:pt idx="16">
                  <c:v>4.2900000000000009</c:v>
                </c:pt>
                <c:pt idx="17">
                  <c:v>4.5500000000000007</c:v>
                </c:pt>
                <c:pt idx="18">
                  <c:v>4.6800000000000015</c:v>
                </c:pt>
                <c:pt idx="19">
                  <c:v>5.0700000000000021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E8-364A-9B71-F191FE4BF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119807"/>
        <c:axId val="2139444351"/>
      </c:scatterChart>
      <c:valAx>
        <c:axId val="214011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444351"/>
        <c:crosses val="autoZero"/>
        <c:crossBetween val="midCat"/>
      </c:valAx>
      <c:valAx>
        <c:axId val="213944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119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Sheet1!$D$69:$D$88</c:f>
              <c:numCache>
                <c:formatCode>General</c:formatCode>
                <c:ptCount val="20"/>
                <c:pt idx="0">
                  <c:v>0.10000000000000009</c:v>
                </c:pt>
                <c:pt idx="1">
                  <c:v>0.19999999999999996</c:v>
                </c:pt>
                <c:pt idx="2">
                  <c:v>0.30000000000000004</c:v>
                </c:pt>
                <c:pt idx="3">
                  <c:v>0.39999999999999991</c:v>
                </c:pt>
                <c:pt idx="4">
                  <c:v>0.5</c:v>
                </c:pt>
                <c:pt idx="5">
                  <c:v>0.60000000000000009</c:v>
                </c:pt>
                <c:pt idx="6">
                  <c:v>0.7</c:v>
                </c:pt>
                <c:pt idx="7">
                  <c:v>0.8</c:v>
                </c:pt>
                <c:pt idx="8">
                  <c:v>0.89999999999999991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1.2999999999999998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1.7999999999999998</c:v>
                </c:pt>
                <c:pt idx="18">
                  <c:v>1.9</c:v>
                </c:pt>
                <c:pt idx="19">
                  <c:v>2</c:v>
                </c:pt>
              </c:numCache>
            </c:numRef>
          </c:xVal>
          <c:yVal>
            <c:numRef>
              <c:f>Sheet1!$E$69:$E$88</c:f>
              <c:numCache>
                <c:formatCode>General</c:formatCode>
                <c:ptCount val="20"/>
                <c:pt idx="0">
                  <c:v>0.51999999999999957</c:v>
                </c:pt>
                <c:pt idx="1">
                  <c:v>0.51999999999999957</c:v>
                </c:pt>
                <c:pt idx="2">
                  <c:v>1.0399999999999991</c:v>
                </c:pt>
                <c:pt idx="3">
                  <c:v>1.1699999999999982</c:v>
                </c:pt>
                <c:pt idx="4">
                  <c:v>1.2999999999999972</c:v>
                </c:pt>
                <c:pt idx="5">
                  <c:v>1.6899999999999977</c:v>
                </c:pt>
                <c:pt idx="6">
                  <c:v>1.9499999999999993</c:v>
                </c:pt>
                <c:pt idx="7">
                  <c:v>1.9499999999999993</c:v>
                </c:pt>
                <c:pt idx="8">
                  <c:v>2.5999999999999979</c:v>
                </c:pt>
                <c:pt idx="9">
                  <c:v>2.5999999999999979</c:v>
                </c:pt>
                <c:pt idx="10">
                  <c:v>2.5999999999999979</c:v>
                </c:pt>
                <c:pt idx="11">
                  <c:v>3.1199999999999974</c:v>
                </c:pt>
                <c:pt idx="12">
                  <c:v>3.1199999999999974</c:v>
                </c:pt>
                <c:pt idx="13">
                  <c:v>3.2499999999999982</c:v>
                </c:pt>
                <c:pt idx="14">
                  <c:v>3.7699999999999978</c:v>
                </c:pt>
                <c:pt idx="15">
                  <c:v>4.1599999999999984</c:v>
                </c:pt>
                <c:pt idx="16">
                  <c:v>4.2899999999999991</c:v>
                </c:pt>
                <c:pt idx="17">
                  <c:v>4.5499999999999989</c:v>
                </c:pt>
                <c:pt idx="18">
                  <c:v>4.8099999999999987</c:v>
                </c:pt>
                <c:pt idx="19">
                  <c:v>5.0699999999999985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FD-BF43-A6D9-0BED21E56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53168"/>
        <c:axId val="42754816"/>
      </c:scatterChart>
      <c:valAx>
        <c:axId val="4275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54816"/>
        <c:crosses val="autoZero"/>
        <c:crossBetween val="midCat"/>
      </c:valAx>
      <c:valAx>
        <c:axId val="4275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53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Sheet1!$D$102:$D$110</c:f>
              <c:numCache>
                <c:formatCode>General</c:formatCode>
                <c:ptCount val="9"/>
                <c:pt idx="0">
                  <c:v>0</c:v>
                </c:pt>
                <c:pt idx="1">
                  <c:v>9.9999999999999645E-2</c:v>
                </c:pt>
                <c:pt idx="2">
                  <c:v>0.19999999999999973</c:v>
                </c:pt>
                <c:pt idx="3">
                  <c:v>0.29999999999999982</c:v>
                </c:pt>
                <c:pt idx="4">
                  <c:v>0.39999999999999991</c:v>
                </c:pt>
                <c:pt idx="5">
                  <c:v>0.5</c:v>
                </c:pt>
                <c:pt idx="6">
                  <c:v>0.59999999999999964</c:v>
                </c:pt>
                <c:pt idx="7">
                  <c:v>0.69999999999999973</c:v>
                </c:pt>
                <c:pt idx="8">
                  <c:v>0.79999999999999982</c:v>
                </c:pt>
              </c:numCache>
            </c:numRef>
          </c:xVal>
          <c:yVal>
            <c:numRef>
              <c:f>Sheet1!$E$102:$E$110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0.25999999999999801</c:v>
                </c:pt>
                <c:pt idx="3">
                  <c:v>0.51999999999999957</c:v>
                </c:pt>
                <c:pt idx="4">
                  <c:v>1.0399999999999991</c:v>
                </c:pt>
                <c:pt idx="5">
                  <c:v>0.77999999999999758</c:v>
                </c:pt>
                <c:pt idx="6">
                  <c:v>1.1699999999999982</c:v>
                </c:pt>
                <c:pt idx="7">
                  <c:v>1.2999999999999972</c:v>
                </c:pt>
                <c:pt idx="8">
                  <c:v>1.4299999999999997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C1-6542-8356-C751AFE44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42304"/>
        <c:axId val="43043952"/>
      </c:scatterChart>
      <c:valAx>
        <c:axId val="4304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3952"/>
        <c:crosses val="autoZero"/>
        <c:crossBetween val="midCat"/>
      </c:valAx>
      <c:valAx>
        <c:axId val="4304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4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Sheet1!$I$2:$I$5</c:f>
              <c:numCache>
                <c:formatCode>General</c:formatCode>
                <c:ptCount val="4"/>
                <c:pt idx="0">
                  <c:v>2.9</c:v>
                </c:pt>
                <c:pt idx="1">
                  <c:v>2.95</c:v>
                </c:pt>
                <c:pt idx="2">
                  <c:v>3</c:v>
                </c:pt>
                <c:pt idx="3">
                  <c:v>3.05</c:v>
                </c:pt>
              </c:numCache>
            </c:numRef>
          </c:xVal>
          <c:yVal>
            <c:numRef>
              <c:f>Sheet1!$L$2:$L$5</c:f>
              <c:numCache>
                <c:formatCode>General</c:formatCode>
                <c:ptCount val="4"/>
                <c:pt idx="0">
                  <c:v>71.169307650326374</c:v>
                </c:pt>
                <c:pt idx="1">
                  <c:v>67.870113377804557</c:v>
                </c:pt>
                <c:pt idx="2">
                  <c:v>67.318799860873341</c:v>
                </c:pt>
                <c:pt idx="3">
                  <c:v>67.385232133097361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BE-C14D-8522-D9B756241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59680"/>
        <c:axId val="43662128"/>
      </c:scatterChart>
      <c:valAx>
        <c:axId val="4365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Stage</a:t>
                </a:r>
                <a:r>
                  <a:rPr lang="en-GB" baseline="0"/>
                  <a:t> position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62128"/>
        <c:crosses val="autoZero"/>
        <c:crossBetween val="midCat"/>
      </c:valAx>
      <c:valAx>
        <c:axId val="4366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angle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59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52</xdr:row>
      <xdr:rowOff>82550</xdr:rowOff>
    </xdr:from>
    <xdr:to>
      <xdr:col>10</xdr:col>
      <xdr:colOff>615950</xdr:colOff>
      <xdr:row>65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786DF3-AFBA-BD45-A6DE-13361F983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171450</xdr:colOff>
      <xdr:row>6</xdr:row>
      <xdr:rowOff>120650</xdr:rowOff>
    </xdr:from>
    <xdr:to>
      <xdr:col>10</xdr:col>
      <xdr:colOff>615950</xdr:colOff>
      <xdr:row>20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B0DF2D-6D3B-2D49-AB79-EB7A41AAF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158750</xdr:colOff>
      <xdr:row>28</xdr:row>
      <xdr:rowOff>107950</xdr:rowOff>
    </xdr:from>
    <xdr:to>
      <xdr:col>10</xdr:col>
      <xdr:colOff>603250</xdr:colOff>
      <xdr:row>42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6D5419-5304-4A49-8114-9C369C0B49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120650</xdr:colOff>
      <xdr:row>74</xdr:row>
      <xdr:rowOff>107950</xdr:rowOff>
    </xdr:from>
    <xdr:to>
      <xdr:col>10</xdr:col>
      <xdr:colOff>565150</xdr:colOff>
      <xdr:row>88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8CDF71-AF62-BB4A-B98E-3052D7B51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501650</xdr:colOff>
      <xdr:row>110</xdr:row>
      <xdr:rowOff>196850</xdr:rowOff>
    </xdr:from>
    <xdr:to>
      <xdr:col>6</xdr:col>
      <xdr:colOff>412750</xdr:colOff>
      <xdr:row>124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DAE050A-C8BC-4B41-A481-9D6A48A21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539750</xdr:colOff>
      <xdr:row>8</xdr:row>
      <xdr:rowOff>69850</xdr:rowOff>
    </xdr:from>
    <xdr:to>
      <xdr:col>17</xdr:col>
      <xdr:colOff>158750</xdr:colOff>
      <xdr:row>21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616B807-A53C-B54F-B477-849E42989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CA16-D33B-0347-A08A-11C5373CA30B}">
  <dimension ref="A1:O110"/>
  <sheetViews>
    <sheetView tabSelected="1" workbookViewId="0">
      <selection activeCell="I1" sqref="I1:L5"/>
    </sheetView>
  </sheetViews>
  <sheetFormatPr baseColWidth="10" defaultRowHeight="16" x14ac:dyDescent="0.2"/>
  <cols>
    <col min="1" max="1" width="12.83203125" bestFit="1" customWidth="1"/>
    <col min="4" max="5" width="14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8</v>
      </c>
    </row>
    <row r="2" spans="1:15" x14ac:dyDescent="0.2">
      <c r="A2">
        <v>2.9</v>
      </c>
      <c r="B2">
        <v>1</v>
      </c>
      <c r="C2">
        <v>23.01</v>
      </c>
      <c r="D2">
        <f>SQRT((B2-$B$2)^2)</f>
        <v>0</v>
      </c>
      <c r="E2">
        <f>SQRT((C2-$C$2)^2)</f>
        <v>0</v>
      </c>
      <c r="F2" cm="1">
        <f t="array" ref="F2:G6">LINEST(E3:E22,D3:D22,,TRUE)</f>
        <v>2.9323308270676689</v>
      </c>
      <c r="G2">
        <v>-4.9947368421051852E-2</v>
      </c>
      <c r="I2">
        <v>2.9</v>
      </c>
      <c r="J2">
        <f>F2</f>
        <v>2.9323308270676689</v>
      </c>
      <c r="K2">
        <f>ATAN(J2)</f>
        <v>1.2421387448629846</v>
      </c>
      <c r="L2">
        <f>K2*180/PI()</f>
        <v>71.169307650326374</v>
      </c>
      <c r="O2" t="s">
        <v>10</v>
      </c>
    </row>
    <row r="3" spans="1:15" x14ac:dyDescent="0.2">
      <c r="B3">
        <v>1.1000000000000001</v>
      </c>
      <c r="C3">
        <v>22.75</v>
      </c>
      <c r="D3">
        <f t="shared" ref="D3:D22" si="0">SQRT((B3-$B$2)^2)</f>
        <v>0.10000000000000009</v>
      </c>
      <c r="E3">
        <f t="shared" ref="E3:E22" si="1">SQRT((C3-$C$2)^2)</f>
        <v>0.26000000000000156</v>
      </c>
      <c r="F3">
        <v>5.4114646096435598E-2</v>
      </c>
      <c r="G3">
        <v>6.482473843583518E-2</v>
      </c>
      <c r="I3">
        <v>2.95</v>
      </c>
      <c r="J3">
        <f>F24</f>
        <v>2.4590225563909778</v>
      </c>
      <c r="K3">
        <f t="shared" ref="K3:K6" si="2">ATAN(J3)</f>
        <v>1.1845569421445397</v>
      </c>
      <c r="L3">
        <f t="shared" ref="L3:L6" si="3">K3*180/PI()</f>
        <v>67.870113377804557</v>
      </c>
    </row>
    <row r="4" spans="1:15" x14ac:dyDescent="0.2">
      <c r="B4">
        <v>1.2</v>
      </c>
      <c r="C4">
        <v>22.36</v>
      </c>
      <c r="D4">
        <f t="shared" si="0"/>
        <v>0.19999999999999996</v>
      </c>
      <c r="E4">
        <f t="shared" si="1"/>
        <v>0.65000000000000213</v>
      </c>
      <c r="F4">
        <v>0.99390712843444606</v>
      </c>
      <c r="G4">
        <v>0.13954865184675713</v>
      </c>
      <c r="I4">
        <v>3</v>
      </c>
      <c r="J4">
        <f>F46</f>
        <v>2.392781954887218</v>
      </c>
      <c r="K4">
        <f t="shared" si="2"/>
        <v>1.1749347060633404</v>
      </c>
      <c r="L4">
        <f t="shared" si="3"/>
        <v>67.318799860873341</v>
      </c>
    </row>
    <row r="5" spans="1:15" x14ac:dyDescent="0.2">
      <c r="B5">
        <v>1.3</v>
      </c>
      <c r="C5">
        <v>22.1</v>
      </c>
      <c r="D5">
        <f t="shared" si="0"/>
        <v>0.30000000000000004</v>
      </c>
      <c r="E5">
        <f t="shared" si="1"/>
        <v>0.91000000000000014</v>
      </c>
      <c r="F5">
        <v>2936.2720220401434</v>
      </c>
      <c r="G5">
        <v>18</v>
      </c>
      <c r="I5">
        <v>3.05</v>
      </c>
      <c r="J5">
        <f>F68</f>
        <v>2.4006015037593973</v>
      </c>
      <c r="K5">
        <f t="shared" si="2"/>
        <v>1.1760941679432309</v>
      </c>
      <c r="L5">
        <f t="shared" si="3"/>
        <v>67.385232133097361</v>
      </c>
    </row>
    <row r="6" spans="1:15" x14ac:dyDescent="0.2">
      <c r="B6">
        <v>1.4</v>
      </c>
      <c r="C6">
        <v>21.84</v>
      </c>
      <c r="D6">
        <f t="shared" si="0"/>
        <v>0.39999999999999991</v>
      </c>
      <c r="E6">
        <f t="shared" si="1"/>
        <v>1.1700000000000017</v>
      </c>
      <c r="F6">
        <v>57.180451127819559</v>
      </c>
      <c r="G6">
        <v>0.35052887218045381</v>
      </c>
      <c r="I6" s="1">
        <v>3.1</v>
      </c>
      <c r="J6" s="1">
        <f>F102</f>
        <v>1.9499999999999982</v>
      </c>
      <c r="K6" s="1">
        <f t="shared" si="2"/>
        <v>1.0969449903001358</v>
      </c>
      <c r="L6" s="1">
        <f t="shared" si="3"/>
        <v>62.850318302216813</v>
      </c>
      <c r="M6" t="s">
        <v>9</v>
      </c>
    </row>
    <row r="7" spans="1:15" x14ac:dyDescent="0.2">
      <c r="B7">
        <v>1.5</v>
      </c>
      <c r="C7">
        <v>21.58</v>
      </c>
      <c r="D7">
        <f t="shared" si="0"/>
        <v>0.5</v>
      </c>
      <c r="E7">
        <f t="shared" si="1"/>
        <v>1.4300000000000033</v>
      </c>
    </row>
    <row r="8" spans="1:15" x14ac:dyDescent="0.2">
      <c r="B8">
        <v>1.6</v>
      </c>
      <c r="C8">
        <v>21.32</v>
      </c>
      <c r="D8">
        <f t="shared" si="0"/>
        <v>0.60000000000000009</v>
      </c>
      <c r="E8">
        <f t="shared" si="1"/>
        <v>1.6900000000000013</v>
      </c>
    </row>
    <row r="9" spans="1:15" x14ac:dyDescent="0.2">
      <c r="B9">
        <v>1.7</v>
      </c>
      <c r="C9">
        <v>20.93</v>
      </c>
      <c r="D9">
        <f t="shared" si="0"/>
        <v>0.7</v>
      </c>
      <c r="E9">
        <f t="shared" si="1"/>
        <v>2.0800000000000018</v>
      </c>
    </row>
    <row r="10" spans="1:15" x14ac:dyDescent="0.2">
      <c r="B10">
        <v>1.8</v>
      </c>
      <c r="C10">
        <v>20.67</v>
      </c>
      <c r="D10">
        <f t="shared" si="0"/>
        <v>0.8</v>
      </c>
      <c r="E10">
        <f t="shared" si="1"/>
        <v>2.34</v>
      </c>
    </row>
    <row r="11" spans="1:15" x14ac:dyDescent="0.2">
      <c r="B11">
        <v>1.9</v>
      </c>
      <c r="C11">
        <v>20.41</v>
      </c>
      <c r="D11">
        <f t="shared" si="0"/>
        <v>0.89999999999999991</v>
      </c>
      <c r="E11">
        <f t="shared" si="1"/>
        <v>2.6000000000000014</v>
      </c>
    </row>
    <row r="12" spans="1:15" x14ac:dyDescent="0.2">
      <c r="B12">
        <v>2</v>
      </c>
      <c r="C12">
        <v>20.28</v>
      </c>
      <c r="D12">
        <f t="shared" si="0"/>
        <v>1</v>
      </c>
      <c r="E12">
        <f t="shared" si="1"/>
        <v>2.7300000000000004</v>
      </c>
    </row>
    <row r="13" spans="1:15" x14ac:dyDescent="0.2">
      <c r="B13">
        <v>2.1</v>
      </c>
      <c r="C13">
        <v>19.89</v>
      </c>
      <c r="D13">
        <f t="shared" si="0"/>
        <v>1.1000000000000001</v>
      </c>
      <c r="E13">
        <f t="shared" si="1"/>
        <v>3.120000000000001</v>
      </c>
    </row>
    <row r="14" spans="1:15" x14ac:dyDescent="0.2">
      <c r="B14">
        <v>2.2000000000000002</v>
      </c>
      <c r="C14">
        <v>19.63</v>
      </c>
      <c r="D14">
        <f t="shared" si="0"/>
        <v>1.2000000000000002</v>
      </c>
      <c r="E14">
        <f t="shared" si="1"/>
        <v>3.3800000000000026</v>
      </c>
    </row>
    <row r="15" spans="1:15" x14ac:dyDescent="0.2">
      <c r="B15">
        <v>2.2999999999999998</v>
      </c>
      <c r="C15">
        <v>19.37</v>
      </c>
      <c r="D15">
        <f t="shared" si="0"/>
        <v>1.2999999999999998</v>
      </c>
      <c r="E15">
        <f t="shared" si="1"/>
        <v>3.6400000000000006</v>
      </c>
    </row>
    <row r="16" spans="1:15" x14ac:dyDescent="0.2">
      <c r="B16">
        <v>2.4</v>
      </c>
      <c r="C16">
        <v>19.11</v>
      </c>
      <c r="D16">
        <f t="shared" si="0"/>
        <v>1.4</v>
      </c>
      <c r="E16">
        <f t="shared" si="1"/>
        <v>3.9000000000000021</v>
      </c>
    </row>
    <row r="17" spans="1:7" x14ac:dyDescent="0.2">
      <c r="B17">
        <v>2.5</v>
      </c>
      <c r="C17">
        <v>18.98</v>
      </c>
      <c r="D17">
        <f t="shared" si="0"/>
        <v>1.5</v>
      </c>
      <c r="E17">
        <f t="shared" si="1"/>
        <v>4.0300000000000011</v>
      </c>
    </row>
    <row r="18" spans="1:7" x14ac:dyDescent="0.2">
      <c r="B18">
        <v>2.6</v>
      </c>
      <c r="C18">
        <v>18.46</v>
      </c>
      <c r="D18">
        <f t="shared" si="0"/>
        <v>1.6</v>
      </c>
      <c r="E18">
        <f t="shared" si="1"/>
        <v>4.5500000000000007</v>
      </c>
    </row>
    <row r="19" spans="1:7" x14ac:dyDescent="0.2">
      <c r="B19">
        <v>2.7</v>
      </c>
      <c r="C19">
        <v>18.07</v>
      </c>
      <c r="D19">
        <f t="shared" si="0"/>
        <v>1.7000000000000002</v>
      </c>
      <c r="E19">
        <f t="shared" si="1"/>
        <v>4.9400000000000013</v>
      </c>
    </row>
    <row r="20" spans="1:7" x14ac:dyDescent="0.2">
      <c r="B20">
        <v>2.8</v>
      </c>
      <c r="C20">
        <v>17.68</v>
      </c>
      <c r="D20">
        <f t="shared" si="0"/>
        <v>1.7999999999999998</v>
      </c>
      <c r="E20">
        <f t="shared" si="1"/>
        <v>5.3300000000000018</v>
      </c>
    </row>
    <row r="21" spans="1:7" x14ac:dyDescent="0.2">
      <c r="B21">
        <v>2.9</v>
      </c>
      <c r="C21">
        <v>17.29</v>
      </c>
      <c r="D21">
        <f t="shared" si="0"/>
        <v>1.9</v>
      </c>
      <c r="E21">
        <f t="shared" si="1"/>
        <v>5.7200000000000024</v>
      </c>
    </row>
    <row r="22" spans="1:7" x14ac:dyDescent="0.2">
      <c r="B22">
        <v>3</v>
      </c>
      <c r="C22">
        <v>16.899999999999999</v>
      </c>
      <c r="D22">
        <f t="shared" si="0"/>
        <v>2</v>
      </c>
      <c r="E22">
        <f t="shared" si="1"/>
        <v>6.110000000000003</v>
      </c>
    </row>
    <row r="24" spans="1:7" x14ac:dyDescent="0.2">
      <c r="A24">
        <v>2.95</v>
      </c>
      <c r="B24">
        <v>1</v>
      </c>
      <c r="C24">
        <v>17.940000000000001</v>
      </c>
      <c r="D24">
        <f>SQRT((B24-$B$2)^2)</f>
        <v>0</v>
      </c>
      <c r="E24">
        <f>SQRT((C24-$C$24)^2)</f>
        <v>0</v>
      </c>
      <c r="F24" cm="1">
        <f t="array" ref="F24:G28">LINEST(E25:E44,D25:D44,,TRUE)</f>
        <v>2.4590225563909778</v>
      </c>
      <c r="G24">
        <v>0.13452631578947383</v>
      </c>
    </row>
    <row r="25" spans="1:7" x14ac:dyDescent="0.2">
      <c r="B25">
        <v>1.1000000000000001</v>
      </c>
      <c r="C25">
        <v>17.68</v>
      </c>
      <c r="D25">
        <f t="shared" ref="D25:D44" si="4">SQRT((B25-$B$2)^2)</f>
        <v>0.10000000000000009</v>
      </c>
      <c r="E25">
        <f t="shared" ref="E25:E44" si="5">SQRT((C25-$C$24)^2)</f>
        <v>0.26000000000000156</v>
      </c>
      <c r="F25">
        <v>3.3866493819806005E-2</v>
      </c>
      <c r="G25">
        <v>4.0569176035919002E-2</v>
      </c>
    </row>
    <row r="26" spans="1:7" x14ac:dyDescent="0.2">
      <c r="B26">
        <v>1.2</v>
      </c>
      <c r="C26">
        <v>17.420000000000002</v>
      </c>
      <c r="D26">
        <f t="shared" si="4"/>
        <v>0.19999999999999996</v>
      </c>
      <c r="E26">
        <f t="shared" si="5"/>
        <v>0.51999999999999957</v>
      </c>
      <c r="F26">
        <v>0.99659742494188341</v>
      </c>
      <c r="G26">
        <v>8.7333538999929849E-2</v>
      </c>
    </row>
    <row r="27" spans="1:7" x14ac:dyDescent="0.2">
      <c r="B27">
        <v>1.3</v>
      </c>
      <c r="C27">
        <v>17.03</v>
      </c>
      <c r="D27">
        <f t="shared" si="4"/>
        <v>0.30000000000000004</v>
      </c>
      <c r="E27">
        <f t="shared" si="5"/>
        <v>0.91000000000000014</v>
      </c>
      <c r="F27">
        <v>5272.1110754521587</v>
      </c>
      <c r="G27">
        <v>18</v>
      </c>
    </row>
    <row r="28" spans="1:7" x14ac:dyDescent="0.2">
      <c r="B28">
        <v>1.4</v>
      </c>
      <c r="C28">
        <v>16.899999999999999</v>
      </c>
      <c r="D28">
        <f t="shared" si="4"/>
        <v>0.39999999999999991</v>
      </c>
      <c r="E28">
        <f t="shared" si="5"/>
        <v>1.0400000000000027</v>
      </c>
      <c r="F28">
        <v>40.211166353383469</v>
      </c>
      <c r="G28">
        <v>0.13728864661654083</v>
      </c>
    </row>
    <row r="29" spans="1:7" x14ac:dyDescent="0.2">
      <c r="B29">
        <v>1.5</v>
      </c>
      <c r="C29">
        <v>16.64</v>
      </c>
      <c r="D29">
        <f t="shared" si="4"/>
        <v>0.5</v>
      </c>
      <c r="E29">
        <f t="shared" si="5"/>
        <v>1.3000000000000007</v>
      </c>
    </row>
    <row r="30" spans="1:7" x14ac:dyDescent="0.2">
      <c r="B30">
        <v>1.6</v>
      </c>
      <c r="C30">
        <v>16.25</v>
      </c>
      <c r="D30">
        <f t="shared" si="4"/>
        <v>0.60000000000000009</v>
      </c>
      <c r="E30">
        <f t="shared" si="5"/>
        <v>1.6900000000000013</v>
      </c>
    </row>
    <row r="31" spans="1:7" x14ac:dyDescent="0.2">
      <c r="B31">
        <v>1.7</v>
      </c>
      <c r="C31">
        <v>15.99</v>
      </c>
      <c r="D31">
        <f t="shared" si="4"/>
        <v>0.7</v>
      </c>
      <c r="E31">
        <f t="shared" si="5"/>
        <v>1.9500000000000011</v>
      </c>
    </row>
    <row r="32" spans="1:7" x14ac:dyDescent="0.2">
      <c r="B32">
        <v>1.8</v>
      </c>
      <c r="C32">
        <v>15.73</v>
      </c>
      <c r="D32">
        <f t="shared" si="4"/>
        <v>0.8</v>
      </c>
      <c r="E32">
        <f t="shared" si="5"/>
        <v>2.2100000000000009</v>
      </c>
    </row>
    <row r="33" spans="1:7" x14ac:dyDescent="0.2">
      <c r="B33">
        <v>1.9</v>
      </c>
      <c r="C33">
        <v>15.47</v>
      </c>
      <c r="D33">
        <f t="shared" si="4"/>
        <v>0.89999999999999991</v>
      </c>
      <c r="E33">
        <f t="shared" si="5"/>
        <v>2.4700000000000006</v>
      </c>
    </row>
    <row r="34" spans="1:7" x14ac:dyDescent="0.2">
      <c r="B34">
        <v>2</v>
      </c>
      <c r="C34">
        <v>15.21</v>
      </c>
      <c r="D34">
        <f t="shared" si="4"/>
        <v>1</v>
      </c>
      <c r="E34">
        <f t="shared" si="5"/>
        <v>2.7300000000000004</v>
      </c>
    </row>
    <row r="35" spans="1:7" x14ac:dyDescent="0.2">
      <c r="B35">
        <v>2.1</v>
      </c>
      <c r="C35">
        <v>15.08</v>
      </c>
      <c r="D35">
        <f t="shared" si="4"/>
        <v>1.1000000000000001</v>
      </c>
      <c r="E35">
        <f t="shared" si="5"/>
        <v>2.8600000000000012</v>
      </c>
    </row>
    <row r="36" spans="1:7" x14ac:dyDescent="0.2">
      <c r="B36">
        <v>2.2000000000000002</v>
      </c>
      <c r="C36">
        <v>14.96</v>
      </c>
      <c r="D36">
        <f t="shared" si="4"/>
        <v>1.2000000000000002</v>
      </c>
      <c r="E36">
        <f t="shared" si="5"/>
        <v>2.9800000000000004</v>
      </c>
    </row>
    <row r="37" spans="1:7" x14ac:dyDescent="0.2">
      <c r="B37">
        <v>2.2999999999999998</v>
      </c>
      <c r="C37">
        <v>14.56</v>
      </c>
      <c r="D37">
        <f t="shared" si="4"/>
        <v>1.2999999999999998</v>
      </c>
      <c r="E37">
        <f t="shared" si="5"/>
        <v>3.3800000000000008</v>
      </c>
    </row>
    <row r="38" spans="1:7" x14ac:dyDescent="0.2">
      <c r="B38">
        <v>2.4</v>
      </c>
      <c r="C38">
        <v>14.3</v>
      </c>
      <c r="D38">
        <f t="shared" si="4"/>
        <v>1.4</v>
      </c>
      <c r="E38">
        <f t="shared" si="5"/>
        <v>3.6400000000000006</v>
      </c>
    </row>
    <row r="39" spans="1:7" x14ac:dyDescent="0.2">
      <c r="B39">
        <v>2.5</v>
      </c>
      <c r="C39">
        <v>14.17</v>
      </c>
      <c r="D39">
        <f t="shared" si="4"/>
        <v>1.5</v>
      </c>
      <c r="E39">
        <f t="shared" si="5"/>
        <v>3.7700000000000014</v>
      </c>
    </row>
    <row r="40" spans="1:7" x14ac:dyDescent="0.2">
      <c r="B40">
        <v>2.6</v>
      </c>
      <c r="C40">
        <v>13.91</v>
      </c>
      <c r="D40">
        <f t="shared" si="4"/>
        <v>1.6</v>
      </c>
      <c r="E40">
        <f t="shared" si="5"/>
        <v>4.0300000000000011</v>
      </c>
    </row>
    <row r="41" spans="1:7" x14ac:dyDescent="0.2">
      <c r="B41">
        <v>2.7</v>
      </c>
      <c r="C41">
        <v>13.65</v>
      </c>
      <c r="D41">
        <f t="shared" si="4"/>
        <v>1.7000000000000002</v>
      </c>
      <c r="E41">
        <f t="shared" si="5"/>
        <v>4.2900000000000009</v>
      </c>
    </row>
    <row r="42" spans="1:7" x14ac:dyDescent="0.2">
      <c r="B42">
        <v>2.8</v>
      </c>
      <c r="C42">
        <v>13.39</v>
      </c>
      <c r="D42">
        <f t="shared" si="4"/>
        <v>1.7999999999999998</v>
      </c>
      <c r="E42">
        <f t="shared" si="5"/>
        <v>4.5500000000000007</v>
      </c>
    </row>
    <row r="43" spans="1:7" x14ac:dyDescent="0.2">
      <c r="B43">
        <v>2.9</v>
      </c>
      <c r="C43">
        <v>13.26</v>
      </c>
      <c r="D43">
        <f t="shared" si="4"/>
        <v>1.9</v>
      </c>
      <c r="E43">
        <f t="shared" si="5"/>
        <v>4.6800000000000015</v>
      </c>
    </row>
    <row r="44" spans="1:7" x14ac:dyDescent="0.2">
      <c r="B44">
        <v>3</v>
      </c>
      <c r="C44">
        <v>12.87</v>
      </c>
      <c r="D44">
        <f t="shared" si="4"/>
        <v>2</v>
      </c>
      <c r="E44">
        <f t="shared" si="5"/>
        <v>5.0700000000000021</v>
      </c>
    </row>
    <row r="46" spans="1:7" x14ac:dyDescent="0.2">
      <c r="A46">
        <v>3</v>
      </c>
      <c r="B46">
        <v>1</v>
      </c>
      <c r="C46">
        <v>18.98</v>
      </c>
      <c r="D46">
        <f>SQRT((B46-$B$46)^2)</f>
        <v>0</v>
      </c>
      <c r="E46">
        <f>SQRT((C46-$C$46)^2)</f>
        <v>0</v>
      </c>
      <c r="F46" cm="1">
        <f t="array" ref="F46:G50">LINEST(E47:E66,D47:D66,,TRUE)</f>
        <v>2.392781954887218</v>
      </c>
      <c r="G46">
        <v>0.16557894736842105</v>
      </c>
    </row>
    <row r="47" spans="1:7" x14ac:dyDescent="0.2">
      <c r="B47">
        <v>1.1000000000000001</v>
      </c>
      <c r="C47">
        <v>18.850000000000001</v>
      </c>
      <c r="D47">
        <f t="shared" ref="D47:D66" si="6">SQRT((B47-$B$46)^2)</f>
        <v>0.10000000000000009</v>
      </c>
      <c r="E47">
        <f t="shared" ref="E47:E66" si="7">SQRT((C47-$C$46)^2)</f>
        <v>0.12999999999999901</v>
      </c>
      <c r="F47">
        <v>5.809374599384369E-2</v>
      </c>
      <c r="G47">
        <v>6.9591361312752203E-2</v>
      </c>
    </row>
    <row r="48" spans="1:7" x14ac:dyDescent="0.2">
      <c r="B48">
        <v>1.2</v>
      </c>
      <c r="C48">
        <v>18.329999999999998</v>
      </c>
      <c r="D48">
        <f t="shared" si="6"/>
        <v>0.19999999999999996</v>
      </c>
      <c r="E48">
        <f t="shared" si="7"/>
        <v>0.65000000000000213</v>
      </c>
      <c r="F48">
        <v>0.98950115978632458</v>
      </c>
      <c r="G48">
        <v>0.14980979307749401</v>
      </c>
    </row>
    <row r="49" spans="2:7" x14ac:dyDescent="0.2">
      <c r="B49">
        <v>1.3</v>
      </c>
      <c r="C49">
        <v>18.2</v>
      </c>
      <c r="D49">
        <f t="shared" si="6"/>
        <v>0.30000000000000004</v>
      </c>
      <c r="E49">
        <f t="shared" si="7"/>
        <v>0.78000000000000114</v>
      </c>
      <c r="F49">
        <v>1696.4750880724637</v>
      </c>
      <c r="G49">
        <v>18</v>
      </c>
    </row>
    <row r="50" spans="2:7" x14ac:dyDescent="0.2">
      <c r="B50">
        <v>1.4</v>
      </c>
      <c r="C50">
        <v>17.940000000000001</v>
      </c>
      <c r="D50">
        <f t="shared" si="6"/>
        <v>0.39999999999999991</v>
      </c>
      <c r="E50">
        <f t="shared" si="7"/>
        <v>1.0399999999999991</v>
      </c>
      <c r="F50">
        <v>38.073946466165424</v>
      </c>
      <c r="G50">
        <v>0.40397353383458834</v>
      </c>
    </row>
    <row r="51" spans="2:7" x14ac:dyDescent="0.2">
      <c r="B51">
        <v>1.5</v>
      </c>
      <c r="C51">
        <v>17.55</v>
      </c>
      <c r="D51">
        <f t="shared" si="6"/>
        <v>0.5</v>
      </c>
      <c r="E51">
        <f t="shared" si="7"/>
        <v>1.4299999999999997</v>
      </c>
    </row>
    <row r="52" spans="2:7" x14ac:dyDescent="0.2">
      <c r="B52">
        <v>1.6</v>
      </c>
      <c r="C52">
        <v>17.420000000000002</v>
      </c>
      <c r="D52">
        <f t="shared" si="6"/>
        <v>0.60000000000000009</v>
      </c>
      <c r="E52">
        <f t="shared" si="7"/>
        <v>1.5599999999999987</v>
      </c>
    </row>
    <row r="53" spans="2:7" x14ac:dyDescent="0.2">
      <c r="B53">
        <v>1.7</v>
      </c>
      <c r="C53">
        <v>17.03</v>
      </c>
      <c r="D53">
        <f t="shared" si="6"/>
        <v>0.7</v>
      </c>
      <c r="E53">
        <f t="shared" si="7"/>
        <v>1.9499999999999993</v>
      </c>
    </row>
    <row r="54" spans="2:7" x14ac:dyDescent="0.2">
      <c r="B54">
        <v>1.8</v>
      </c>
      <c r="C54">
        <v>17.03</v>
      </c>
      <c r="D54">
        <f t="shared" si="6"/>
        <v>0.8</v>
      </c>
      <c r="E54">
        <f t="shared" si="7"/>
        <v>1.9499999999999993</v>
      </c>
    </row>
    <row r="55" spans="2:7" x14ac:dyDescent="0.2">
      <c r="B55">
        <v>1.9</v>
      </c>
      <c r="C55">
        <v>16.510000000000002</v>
      </c>
      <c r="D55">
        <f t="shared" si="6"/>
        <v>0.89999999999999991</v>
      </c>
      <c r="E55">
        <f t="shared" si="7"/>
        <v>2.4699999999999989</v>
      </c>
    </row>
    <row r="56" spans="2:7" x14ac:dyDescent="0.2">
      <c r="B56">
        <v>2</v>
      </c>
      <c r="C56">
        <v>16.25</v>
      </c>
      <c r="D56">
        <f t="shared" si="6"/>
        <v>1</v>
      </c>
      <c r="E56">
        <f t="shared" si="7"/>
        <v>2.7300000000000004</v>
      </c>
    </row>
    <row r="57" spans="2:7" x14ac:dyDescent="0.2">
      <c r="B57">
        <v>2.1</v>
      </c>
      <c r="C57">
        <v>15.86</v>
      </c>
      <c r="D57">
        <f t="shared" si="6"/>
        <v>1.1000000000000001</v>
      </c>
      <c r="E57">
        <f t="shared" si="7"/>
        <v>3.120000000000001</v>
      </c>
    </row>
    <row r="58" spans="2:7" x14ac:dyDescent="0.2">
      <c r="B58">
        <v>2.2000000000000002</v>
      </c>
      <c r="C58">
        <v>15.73</v>
      </c>
      <c r="D58">
        <f t="shared" si="6"/>
        <v>1.2000000000000002</v>
      </c>
      <c r="E58">
        <f t="shared" si="7"/>
        <v>3.25</v>
      </c>
    </row>
    <row r="59" spans="2:7" x14ac:dyDescent="0.2">
      <c r="B59">
        <v>2.2999999999999998</v>
      </c>
      <c r="C59">
        <v>15.6</v>
      </c>
      <c r="D59">
        <f t="shared" si="6"/>
        <v>1.2999999999999998</v>
      </c>
      <c r="E59">
        <f t="shared" si="7"/>
        <v>3.3800000000000008</v>
      </c>
    </row>
    <row r="60" spans="2:7" x14ac:dyDescent="0.2">
      <c r="B60">
        <v>2.4</v>
      </c>
      <c r="C60">
        <v>15.47</v>
      </c>
      <c r="D60">
        <f t="shared" si="6"/>
        <v>1.4</v>
      </c>
      <c r="E60">
        <f t="shared" si="7"/>
        <v>3.51</v>
      </c>
    </row>
    <row r="61" spans="2:7" x14ac:dyDescent="0.2">
      <c r="B61">
        <v>2.5</v>
      </c>
      <c r="C61">
        <v>15.21</v>
      </c>
      <c r="D61">
        <f t="shared" si="6"/>
        <v>1.5</v>
      </c>
      <c r="E61">
        <f t="shared" si="7"/>
        <v>3.7699999999999996</v>
      </c>
    </row>
    <row r="62" spans="2:7" x14ac:dyDescent="0.2">
      <c r="B62">
        <v>2.6</v>
      </c>
      <c r="C62">
        <v>15.08</v>
      </c>
      <c r="D62">
        <f t="shared" si="6"/>
        <v>1.6</v>
      </c>
      <c r="E62">
        <f t="shared" si="7"/>
        <v>3.9000000000000004</v>
      </c>
    </row>
    <row r="63" spans="2:7" x14ac:dyDescent="0.2">
      <c r="B63">
        <v>2.7</v>
      </c>
      <c r="C63">
        <v>14.82</v>
      </c>
      <c r="D63">
        <f t="shared" si="6"/>
        <v>1.7000000000000002</v>
      </c>
      <c r="E63">
        <f t="shared" si="7"/>
        <v>4.16</v>
      </c>
    </row>
    <row r="64" spans="2:7" x14ac:dyDescent="0.2">
      <c r="B64">
        <v>2.8</v>
      </c>
      <c r="C64">
        <v>14.56</v>
      </c>
      <c r="D64">
        <f t="shared" si="6"/>
        <v>1.7999999999999998</v>
      </c>
      <c r="E64">
        <f t="shared" si="7"/>
        <v>4.42</v>
      </c>
    </row>
    <row r="65" spans="1:7" x14ac:dyDescent="0.2">
      <c r="B65">
        <v>2.9</v>
      </c>
      <c r="C65">
        <v>14.43</v>
      </c>
      <c r="D65">
        <f t="shared" si="6"/>
        <v>1.9</v>
      </c>
      <c r="E65">
        <f t="shared" si="7"/>
        <v>4.5500000000000007</v>
      </c>
    </row>
    <row r="66" spans="1:7" x14ac:dyDescent="0.2">
      <c r="B66">
        <v>3</v>
      </c>
      <c r="C66">
        <v>14.17</v>
      </c>
      <c r="D66">
        <f t="shared" si="6"/>
        <v>2</v>
      </c>
      <c r="E66">
        <f t="shared" si="7"/>
        <v>4.8100000000000005</v>
      </c>
    </row>
    <row r="68" spans="1:7" x14ac:dyDescent="0.2">
      <c r="A68">
        <v>3.05</v>
      </c>
      <c r="B68">
        <v>1</v>
      </c>
      <c r="C68">
        <v>18.329999999999998</v>
      </c>
      <c r="D68">
        <f>SQRT((B68-$B$2)^2)</f>
        <v>0</v>
      </c>
      <c r="E68">
        <f>SQRT((C68-$C$68)^2)</f>
        <v>0</v>
      </c>
      <c r="F68" cm="1">
        <f t="array" ref="F68:G72">LINEST(E69:E88,D69:D88,,TRUE)</f>
        <v>2.4006015037593973</v>
      </c>
      <c r="G68">
        <v>0.18336842105263074</v>
      </c>
    </row>
    <row r="69" spans="1:7" x14ac:dyDescent="0.2">
      <c r="B69">
        <v>1.1000000000000001</v>
      </c>
      <c r="C69">
        <v>17.809999999999999</v>
      </c>
      <c r="D69">
        <f t="shared" ref="D69:D88" si="8">SQRT((B69-$B$2)^2)</f>
        <v>0.10000000000000009</v>
      </c>
      <c r="E69">
        <f t="shared" ref="E69:E88" si="9">SQRT((C69-$C$68)^2)</f>
        <v>0.51999999999999957</v>
      </c>
      <c r="F69">
        <v>5.5165702691300125E-2</v>
      </c>
      <c r="G69">
        <v>6.6083814744343841E-2</v>
      </c>
    </row>
    <row r="70" spans="1:7" x14ac:dyDescent="0.2">
      <c r="B70">
        <v>1.2</v>
      </c>
      <c r="C70">
        <v>17.809999999999999</v>
      </c>
      <c r="D70">
        <f t="shared" si="8"/>
        <v>0.19999999999999996</v>
      </c>
      <c r="E70">
        <f t="shared" si="9"/>
        <v>0.51999999999999957</v>
      </c>
      <c r="F70">
        <v>0.99058409609555942</v>
      </c>
      <c r="G70">
        <v>0.142259073911915</v>
      </c>
    </row>
    <row r="71" spans="1:7" x14ac:dyDescent="0.2">
      <c r="B71">
        <v>1.3</v>
      </c>
      <c r="C71">
        <v>17.29</v>
      </c>
      <c r="D71">
        <f t="shared" si="8"/>
        <v>0.30000000000000004</v>
      </c>
      <c r="E71">
        <f t="shared" si="9"/>
        <v>1.0399999999999991</v>
      </c>
      <c r="F71">
        <v>1893.659271661782</v>
      </c>
      <c r="G71">
        <v>18</v>
      </c>
    </row>
    <row r="72" spans="1:7" x14ac:dyDescent="0.2">
      <c r="B72">
        <v>1.4</v>
      </c>
      <c r="C72">
        <v>17.16</v>
      </c>
      <c r="D72">
        <f t="shared" si="8"/>
        <v>0.39999999999999991</v>
      </c>
      <c r="E72">
        <f t="shared" si="9"/>
        <v>1.1699999999999982</v>
      </c>
      <c r="F72">
        <v>38.323202406015021</v>
      </c>
      <c r="G72">
        <v>0.36427759398496251</v>
      </c>
    </row>
    <row r="73" spans="1:7" x14ac:dyDescent="0.2">
      <c r="B73">
        <v>1.5</v>
      </c>
      <c r="C73">
        <v>17.03</v>
      </c>
      <c r="D73">
        <f t="shared" si="8"/>
        <v>0.5</v>
      </c>
      <c r="E73">
        <f t="shared" si="9"/>
        <v>1.2999999999999972</v>
      </c>
    </row>
    <row r="74" spans="1:7" x14ac:dyDescent="0.2">
      <c r="B74">
        <v>1.6</v>
      </c>
      <c r="C74">
        <v>16.64</v>
      </c>
      <c r="D74">
        <f t="shared" si="8"/>
        <v>0.60000000000000009</v>
      </c>
      <c r="E74">
        <f t="shared" si="9"/>
        <v>1.6899999999999977</v>
      </c>
    </row>
    <row r="75" spans="1:7" x14ac:dyDescent="0.2">
      <c r="B75">
        <v>1.7</v>
      </c>
      <c r="C75">
        <v>16.38</v>
      </c>
      <c r="D75">
        <f t="shared" si="8"/>
        <v>0.7</v>
      </c>
      <c r="E75">
        <f t="shared" si="9"/>
        <v>1.9499999999999993</v>
      </c>
    </row>
    <row r="76" spans="1:7" x14ac:dyDescent="0.2">
      <c r="B76">
        <v>1.8</v>
      </c>
      <c r="C76">
        <v>16.38</v>
      </c>
      <c r="D76">
        <f t="shared" si="8"/>
        <v>0.8</v>
      </c>
      <c r="E76">
        <f t="shared" si="9"/>
        <v>1.9499999999999993</v>
      </c>
    </row>
    <row r="77" spans="1:7" x14ac:dyDescent="0.2">
      <c r="B77">
        <v>1.9</v>
      </c>
      <c r="C77">
        <v>15.73</v>
      </c>
      <c r="D77">
        <f t="shared" si="8"/>
        <v>0.89999999999999991</v>
      </c>
      <c r="E77">
        <f t="shared" si="9"/>
        <v>2.5999999999999979</v>
      </c>
    </row>
    <row r="78" spans="1:7" x14ac:dyDescent="0.2">
      <c r="B78">
        <v>2</v>
      </c>
      <c r="C78">
        <v>15.73</v>
      </c>
      <c r="D78">
        <f t="shared" si="8"/>
        <v>1</v>
      </c>
      <c r="E78">
        <f t="shared" si="9"/>
        <v>2.5999999999999979</v>
      </c>
    </row>
    <row r="79" spans="1:7" x14ac:dyDescent="0.2">
      <c r="B79">
        <v>2.1</v>
      </c>
      <c r="C79">
        <v>15.73</v>
      </c>
      <c r="D79">
        <f t="shared" si="8"/>
        <v>1.1000000000000001</v>
      </c>
      <c r="E79">
        <f t="shared" si="9"/>
        <v>2.5999999999999979</v>
      </c>
    </row>
    <row r="80" spans="1:7" x14ac:dyDescent="0.2">
      <c r="B80">
        <v>2.2000000000000002</v>
      </c>
      <c r="C80">
        <v>15.21</v>
      </c>
      <c r="D80">
        <f t="shared" si="8"/>
        <v>1.2000000000000002</v>
      </c>
      <c r="E80">
        <f t="shared" si="9"/>
        <v>3.1199999999999974</v>
      </c>
    </row>
    <row r="81" spans="1:5" x14ac:dyDescent="0.2">
      <c r="B81">
        <v>2.2999999999999998</v>
      </c>
      <c r="C81">
        <v>15.21</v>
      </c>
      <c r="D81">
        <f t="shared" si="8"/>
        <v>1.2999999999999998</v>
      </c>
      <c r="E81">
        <f t="shared" si="9"/>
        <v>3.1199999999999974</v>
      </c>
    </row>
    <row r="82" spans="1:5" x14ac:dyDescent="0.2">
      <c r="B82">
        <v>2.4</v>
      </c>
      <c r="C82">
        <v>15.08</v>
      </c>
      <c r="D82">
        <f t="shared" si="8"/>
        <v>1.4</v>
      </c>
      <c r="E82">
        <f t="shared" si="9"/>
        <v>3.2499999999999982</v>
      </c>
    </row>
    <row r="83" spans="1:5" x14ac:dyDescent="0.2">
      <c r="B83">
        <v>2.5</v>
      </c>
      <c r="C83">
        <v>14.56</v>
      </c>
      <c r="D83">
        <f t="shared" si="8"/>
        <v>1.5</v>
      </c>
      <c r="E83">
        <f t="shared" si="9"/>
        <v>3.7699999999999978</v>
      </c>
    </row>
    <row r="84" spans="1:5" x14ac:dyDescent="0.2">
      <c r="B84">
        <v>2.6</v>
      </c>
      <c r="C84">
        <v>14.17</v>
      </c>
      <c r="D84">
        <f t="shared" si="8"/>
        <v>1.6</v>
      </c>
      <c r="E84">
        <f t="shared" si="9"/>
        <v>4.1599999999999984</v>
      </c>
    </row>
    <row r="85" spans="1:5" x14ac:dyDescent="0.2">
      <c r="B85">
        <v>2.7</v>
      </c>
      <c r="C85">
        <v>14.04</v>
      </c>
      <c r="D85">
        <f t="shared" si="8"/>
        <v>1.7000000000000002</v>
      </c>
      <c r="E85">
        <f t="shared" si="9"/>
        <v>4.2899999999999991</v>
      </c>
    </row>
    <row r="86" spans="1:5" x14ac:dyDescent="0.2">
      <c r="B86">
        <v>2.8</v>
      </c>
      <c r="C86">
        <v>13.78</v>
      </c>
      <c r="D86">
        <f t="shared" si="8"/>
        <v>1.7999999999999998</v>
      </c>
      <c r="E86">
        <f t="shared" si="9"/>
        <v>4.5499999999999989</v>
      </c>
    </row>
    <row r="87" spans="1:5" x14ac:dyDescent="0.2">
      <c r="B87">
        <v>2.9</v>
      </c>
      <c r="C87">
        <v>13.52</v>
      </c>
      <c r="D87">
        <f t="shared" si="8"/>
        <v>1.9</v>
      </c>
      <c r="E87">
        <f t="shared" si="9"/>
        <v>4.8099999999999987</v>
      </c>
    </row>
    <row r="88" spans="1:5" x14ac:dyDescent="0.2">
      <c r="B88">
        <v>3</v>
      </c>
      <c r="C88">
        <v>13.26</v>
      </c>
      <c r="D88">
        <f t="shared" si="8"/>
        <v>2</v>
      </c>
      <c r="E88">
        <f t="shared" si="9"/>
        <v>5.0699999999999985</v>
      </c>
    </row>
    <row r="90" spans="1:5" x14ac:dyDescent="0.2">
      <c r="A90">
        <v>3.1</v>
      </c>
      <c r="B90">
        <v>1</v>
      </c>
    </row>
    <row r="91" spans="1:5" x14ac:dyDescent="0.2">
      <c r="B91">
        <v>1.1000000000000001</v>
      </c>
    </row>
    <row r="92" spans="1:5" x14ac:dyDescent="0.2">
      <c r="B92">
        <v>1.2</v>
      </c>
    </row>
    <row r="93" spans="1:5" x14ac:dyDescent="0.2">
      <c r="B93">
        <v>1.3</v>
      </c>
    </row>
    <row r="94" spans="1:5" x14ac:dyDescent="0.2">
      <c r="B94">
        <v>1.4</v>
      </c>
    </row>
    <row r="95" spans="1:5" x14ac:dyDescent="0.2">
      <c r="B95">
        <v>1.5</v>
      </c>
    </row>
    <row r="96" spans="1:5" x14ac:dyDescent="0.2">
      <c r="B96">
        <v>1.6</v>
      </c>
    </row>
    <row r="97" spans="2:7" x14ac:dyDescent="0.2">
      <c r="B97">
        <v>1.7</v>
      </c>
    </row>
    <row r="98" spans="2:7" x14ac:dyDescent="0.2">
      <c r="B98">
        <v>1.8</v>
      </c>
    </row>
    <row r="99" spans="2:7" x14ac:dyDescent="0.2">
      <c r="B99">
        <v>1.9</v>
      </c>
    </row>
    <row r="100" spans="2:7" x14ac:dyDescent="0.2">
      <c r="B100">
        <v>2</v>
      </c>
    </row>
    <row r="101" spans="2:7" x14ac:dyDescent="0.2">
      <c r="B101">
        <v>2.1</v>
      </c>
    </row>
    <row r="102" spans="2:7" x14ac:dyDescent="0.2">
      <c r="B102">
        <v>2.2000000000000002</v>
      </c>
      <c r="C102">
        <v>20.149999999999999</v>
      </c>
      <c r="D102">
        <f>SQRT((B102-$B$102)^2)</f>
        <v>0</v>
      </c>
      <c r="E102">
        <f>SQRT((C102-$C$102)^2)</f>
        <v>0</v>
      </c>
      <c r="F102" cm="1">
        <f t="array" ref="F102:G106">LINEST(E102:E110,D102:D110,,TRUE)</f>
        <v>1.9499999999999982</v>
      </c>
      <c r="G102">
        <v>-5.7777777777777928E-2</v>
      </c>
    </row>
    <row r="103" spans="2:7" x14ac:dyDescent="0.2">
      <c r="B103">
        <v>2.2999999999999998</v>
      </c>
      <c r="C103">
        <v>20.149999999999999</v>
      </c>
      <c r="D103">
        <f t="shared" ref="D103:D110" si="10">SQRT((B103-$B$102)^2)</f>
        <v>9.9999999999999645E-2</v>
      </c>
      <c r="E103">
        <f t="shared" ref="E103:E110" si="11">SQRT((C103-$C$102)^2)</f>
        <v>0</v>
      </c>
      <c r="F103">
        <v>0.19263557721372671</v>
      </c>
      <c r="G103">
        <v>9.1712879164191227E-2</v>
      </c>
    </row>
    <row r="104" spans="2:7" x14ac:dyDescent="0.2">
      <c r="B104">
        <v>2.4</v>
      </c>
      <c r="C104">
        <v>19.89</v>
      </c>
      <c r="D104">
        <f t="shared" si="10"/>
        <v>0.19999999999999973</v>
      </c>
      <c r="E104">
        <f t="shared" si="11"/>
        <v>0.25999999999999801</v>
      </c>
      <c r="F104">
        <v>0.93605546995377487</v>
      </c>
      <c r="G104">
        <v>0.14921487648716331</v>
      </c>
    </row>
    <row r="105" spans="2:7" x14ac:dyDescent="0.2">
      <c r="B105">
        <v>2.5</v>
      </c>
      <c r="C105">
        <v>19.63</v>
      </c>
      <c r="D105">
        <f t="shared" si="10"/>
        <v>0.29999999999999982</v>
      </c>
      <c r="E105">
        <f t="shared" si="11"/>
        <v>0.51999999999999957</v>
      </c>
      <c r="F105">
        <v>102.46987951807193</v>
      </c>
      <c r="G105">
        <v>7</v>
      </c>
    </row>
    <row r="106" spans="2:7" x14ac:dyDescent="0.2">
      <c r="B106">
        <v>2.6</v>
      </c>
      <c r="C106">
        <v>19.11</v>
      </c>
      <c r="D106">
        <f t="shared" si="10"/>
        <v>0.39999999999999991</v>
      </c>
      <c r="E106">
        <f t="shared" si="11"/>
        <v>1.0399999999999991</v>
      </c>
      <c r="F106">
        <v>2.2814999999999959</v>
      </c>
      <c r="G106">
        <v>0.1558555555555558</v>
      </c>
    </row>
    <row r="107" spans="2:7" x14ac:dyDescent="0.2">
      <c r="B107">
        <v>2.7</v>
      </c>
      <c r="C107">
        <v>19.37</v>
      </c>
      <c r="D107">
        <f t="shared" si="10"/>
        <v>0.5</v>
      </c>
      <c r="E107">
        <f t="shared" si="11"/>
        <v>0.77999999999999758</v>
      </c>
    </row>
    <row r="108" spans="2:7" x14ac:dyDescent="0.2">
      <c r="B108">
        <v>2.8</v>
      </c>
      <c r="C108">
        <v>18.98</v>
      </c>
      <c r="D108">
        <f t="shared" si="10"/>
        <v>0.59999999999999964</v>
      </c>
      <c r="E108">
        <f t="shared" si="11"/>
        <v>1.1699999999999982</v>
      </c>
    </row>
    <row r="109" spans="2:7" x14ac:dyDescent="0.2">
      <c r="B109">
        <v>2.9</v>
      </c>
      <c r="C109">
        <v>18.850000000000001</v>
      </c>
      <c r="D109">
        <f t="shared" si="10"/>
        <v>0.69999999999999973</v>
      </c>
      <c r="E109">
        <f t="shared" si="11"/>
        <v>1.2999999999999972</v>
      </c>
    </row>
    <row r="110" spans="2:7" x14ac:dyDescent="0.2">
      <c r="B110">
        <v>3</v>
      </c>
      <c r="C110">
        <v>18.72</v>
      </c>
      <c r="D110">
        <f t="shared" si="10"/>
        <v>0.79999999999999982</v>
      </c>
      <c r="E110">
        <f t="shared" si="11"/>
        <v>1.4299999999999997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F5A3-33C3-D34D-B8B9-076666C202C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Megan</dc:creator>
  <cp:lastModifiedBy>Joseph, Megan</cp:lastModifiedBy>
  <dcterms:created xsi:type="dcterms:W3CDTF">2021-05-25T17:37:45Z</dcterms:created>
  <dcterms:modified xsi:type="dcterms:W3CDTF">2021-05-28T11:58:49Z</dcterms:modified>
</cp:coreProperties>
</file>