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TNH变量替换结果" sheetId="9" r:id="rId1"/>
    <sheet name="YFQ变量替换结果" sheetId="11" r:id="rId2"/>
  </sheets>
  <definedNames>
    <definedName name="_xlnm._FilterDatabase" localSheetId="0" hidden="1">TNH变量替换结果!$A$1:$N$432</definedName>
    <definedName name="_xlnm._FilterDatabase" localSheetId="1" hidden="1">YFQ变量替换结果!$A$1:$O$681</definedName>
  </definedNames>
  <calcPr calcId="144525"/>
</workbook>
</file>

<file path=xl/sharedStrings.xml><?xml version="1.0" encoding="utf-8"?>
<sst xmlns="http://schemas.openxmlformats.org/spreadsheetml/2006/main" count="877">
  <si>
    <t>TNH样本入模变量</t>
  </si>
  <si>
    <t>sum</t>
  </si>
  <si>
    <r>
      <rPr>
        <sz val="11"/>
        <color theme="1"/>
        <rFont val="宋体"/>
        <charset val="134"/>
      </rPr>
      <t>n</t>
    </r>
    <r>
      <rPr>
        <sz val="11"/>
        <color indexed="8"/>
        <rFont val="宋体"/>
        <charset val="134"/>
      </rPr>
      <t>ull</t>
    </r>
  </si>
  <si>
    <r>
      <rPr>
        <sz val="11"/>
        <color theme="1"/>
        <rFont val="宋体"/>
        <charset val="134"/>
      </rPr>
      <t>o</t>
    </r>
    <r>
      <rPr>
        <sz val="11"/>
        <color indexed="8"/>
        <rFont val="宋体"/>
        <charset val="134"/>
      </rPr>
      <t>ther</t>
    </r>
  </si>
  <si>
    <t>有值率</t>
  </si>
  <si>
    <t>X类</t>
  </si>
  <si>
    <t>全量客户变量（替换结果）1</t>
  </si>
  <si>
    <t>样本中全量存在的变量</t>
  </si>
  <si>
    <t>全量客户变量（替换结果）</t>
  </si>
  <si>
    <t>训练样本变量个数：creditcardrepayments:220,enquiryfee:163，credit:39</t>
  </si>
  <si>
    <t>入模变量名称</t>
  </si>
  <si>
    <t>按样本顺序替换的变量</t>
  </si>
  <si>
    <t>avg_amount1_credit</t>
  </si>
  <si>
    <t>avg_amount6_credit</t>
  </si>
  <si>
    <t>sum_amount1_credit</t>
  </si>
  <si>
    <t>sum_amount6_credit</t>
  </si>
  <si>
    <t>max_amount1_credit</t>
  </si>
  <si>
    <t>max_amount6_credit</t>
  </si>
  <si>
    <t>min_amount1_credit</t>
  </si>
  <si>
    <t>min_amount6_credit</t>
  </si>
  <si>
    <t>sum_cnt1_credit</t>
  </si>
  <si>
    <t>sum_cnt6_credit</t>
  </si>
  <si>
    <t>avg_amount2_credit</t>
  </si>
  <si>
    <t>avg_amount7_credit</t>
  </si>
  <si>
    <t>sum_amount1_enquirybalance</t>
  </si>
  <si>
    <t>max_amount2_credit</t>
  </si>
  <si>
    <t>max_amount7_credit</t>
  </si>
  <si>
    <t>sum_amount2_credit</t>
  </si>
  <si>
    <t>sum_cnt41_enquiryfee</t>
  </si>
  <si>
    <t>min_amount2_credit</t>
  </si>
  <si>
    <t>min_amount7_credit</t>
  </si>
  <si>
    <t>sum_amount7_credit</t>
  </si>
  <si>
    <t>sum_cnt7_credit</t>
  </si>
  <si>
    <t>sum_cnt2_credit</t>
  </si>
  <si>
    <t>sum_amount8_credit</t>
  </si>
  <si>
    <t>avg_amount3_credit</t>
  </si>
  <si>
    <t>avg_amount8_credit</t>
  </si>
  <si>
    <t>sum_cnt8_credit</t>
  </si>
  <si>
    <t>max_amount3_credit</t>
  </si>
  <si>
    <t>max_amount8_credit</t>
  </si>
  <si>
    <t>sum_amount3_credit</t>
  </si>
  <si>
    <t>sum_amount9_credit</t>
  </si>
  <si>
    <t>min_amount3_credit</t>
  </si>
  <si>
    <t>min_amount8_credit</t>
  </si>
  <si>
    <t>sum_cnt9_credit</t>
  </si>
  <si>
    <t>sum_amount44_creditCardRepayments</t>
  </si>
  <si>
    <t>sum_cnt3_credit</t>
  </si>
  <si>
    <t>sum_cnt44_creditCardRepayments</t>
  </si>
  <si>
    <t>avg_amount4_credit</t>
  </si>
  <si>
    <t>avg_amount9_credit</t>
  </si>
  <si>
    <t>min_amount42_enquiryfee</t>
  </si>
  <si>
    <t>max_amount4_credit</t>
  </si>
  <si>
    <t>max_amount9_credit</t>
  </si>
  <si>
    <t>sum_amount1_creditcardrepayments</t>
  </si>
  <si>
    <t>sum_amount22_creditcardrepayments</t>
  </si>
  <si>
    <t>min_amount4_credit</t>
  </si>
  <si>
    <t>min_amount9_credit</t>
  </si>
  <si>
    <t>avg_amount1_creditcardrepayments</t>
  </si>
  <si>
    <t>avg_amount22_creditcardrepayments</t>
  </si>
  <si>
    <t>sum_amount4_credit</t>
  </si>
  <si>
    <t>max_amount1_creditcardrepayments</t>
  </si>
  <si>
    <t>max_amount22_creditcardrepayments</t>
  </si>
  <si>
    <t>sum_cnt4_credit</t>
  </si>
  <si>
    <t>min_amount1_creditcardrepayments</t>
  </si>
  <si>
    <t>min_amount22_creditcardrepayments</t>
  </si>
  <si>
    <t>avg_amount5_credit</t>
  </si>
  <si>
    <t>avg_amount12_credit</t>
  </si>
  <si>
    <t>sum_cnt1_creditcardrepayments</t>
  </si>
  <si>
    <t>sum_cnt22_creditcardrepayments</t>
  </si>
  <si>
    <t>max_amount5_credit</t>
  </si>
  <si>
    <t>max_amount12_credit</t>
  </si>
  <si>
    <t>sum_amount1_enquiryfee</t>
  </si>
  <si>
    <t>sum_amount20_enquiryfee</t>
  </si>
  <si>
    <t>min_amount5_credit</t>
  </si>
  <si>
    <t>min_amount12_credit</t>
  </si>
  <si>
    <t>avg_amount1_enquiryfee</t>
  </si>
  <si>
    <t>avg_amount21_enquiryfee</t>
  </si>
  <si>
    <t>sum_amount5_credit</t>
  </si>
  <si>
    <t>sum_amount12_credit</t>
  </si>
  <si>
    <t>max_amount1_enquiryfee</t>
  </si>
  <si>
    <t>max_amount20_enquiryfee</t>
  </si>
  <si>
    <t>sum_cnt5_credit</t>
  </si>
  <si>
    <t>sum_cnt12_credit</t>
  </si>
  <si>
    <t>min_amount1_enquiryfee</t>
  </si>
  <si>
    <t>min_amount20_enquiryfee</t>
  </si>
  <si>
    <t>avg_amount10_credit</t>
  </si>
  <si>
    <t>sum_cnt1_enquiryfee</t>
  </si>
  <si>
    <t>sum_cnt20_enquiryfee</t>
  </si>
  <si>
    <t>max_amount10_credit</t>
  </si>
  <si>
    <t>sum_amount5_creditcardrepayments</t>
  </si>
  <si>
    <t>sum_amount29_creditcardrepayments</t>
  </si>
  <si>
    <t>min_amount10_credit</t>
  </si>
  <si>
    <t>avg_amount5_creditcardrepayments</t>
  </si>
  <si>
    <t>avg_amount29_creditcardrepayments</t>
  </si>
  <si>
    <t>sum_amount10_credit</t>
  </si>
  <si>
    <t>max_amount5_creditcardrepayments</t>
  </si>
  <si>
    <t>max_amount29_creditcardrepayments</t>
  </si>
  <si>
    <t>sum_cnt10_credit</t>
  </si>
  <si>
    <t>min_amount5_creditcardrepayments</t>
  </si>
  <si>
    <t>min_amount29_creditcardrepayments</t>
  </si>
  <si>
    <t>avg_amount11_credit</t>
  </si>
  <si>
    <t>sum_cnt5_creditcardrepayments</t>
  </si>
  <si>
    <t>sum_cnt29_creditcardrepayments</t>
  </si>
  <si>
    <t>max_amount11_credit</t>
  </si>
  <si>
    <t>sum_amount2_creditcardrepayments</t>
  </si>
  <si>
    <t>sum_amount23_creditcardrepayments</t>
  </si>
  <si>
    <t>min_amount11_credit</t>
  </si>
  <si>
    <t>avg_amount2_creditcardrepayments</t>
  </si>
  <si>
    <t>avg_amount23_creditcardrepayments</t>
  </si>
  <si>
    <t>max_amount2_creditcardrepayments</t>
  </si>
  <si>
    <t>max_amount23_creditcardrepayments</t>
  </si>
  <si>
    <t>max_cnt11_credit</t>
  </si>
  <si>
    <t>min_amount2_creditcardrepayments</t>
  </si>
  <si>
    <t>min_amount23_creditcardrepayments</t>
  </si>
  <si>
    <t>min_amount13_credit</t>
  </si>
  <si>
    <t>sum_cnt2_creditcardrepayments</t>
  </si>
  <si>
    <t>sum_cnt23_creditcardrepayments</t>
  </si>
  <si>
    <t>avg_amount13_credit</t>
  </si>
  <si>
    <t>sum_amount4_creditcardrepayments</t>
  </si>
  <si>
    <t>sum_amount28_creditcardrepayments</t>
  </si>
  <si>
    <t>max_amount13_credit</t>
  </si>
  <si>
    <t>avg_amount4_creditcardrepayments</t>
  </si>
  <si>
    <t>avg_amount28_creditcardrepayments</t>
  </si>
  <si>
    <t>max_amount4_creditcardrepayments</t>
  </si>
  <si>
    <t>max_amount28_creditcardrepayments</t>
  </si>
  <si>
    <t>avg_amount20_creditcardrepayments</t>
  </si>
  <si>
    <t>avg_amount42_creditcardrepayments</t>
  </si>
  <si>
    <t>min_amount4_creditcardrepayments</t>
  </si>
  <si>
    <t>min_amount28_creditcardrepayments</t>
  </si>
  <si>
    <t>max_amount20_creditcardrepayments</t>
  </si>
  <si>
    <t>max_amount42_creditcardrepayments</t>
  </si>
  <si>
    <t>sum_cnt4_creditcardrepayments</t>
  </si>
  <si>
    <t>sum_cnt28_creditcardrepayments</t>
  </si>
  <si>
    <t>min_amount20_creditcardrepayments</t>
  </si>
  <si>
    <t>min_amount42_creditcardrepayments</t>
  </si>
  <si>
    <t>sum_amount6_creditcardrepayments</t>
  </si>
  <si>
    <t>sum_amount58_creditcardrepayments</t>
  </si>
  <si>
    <t>sum_amount20_creditcardrepayments</t>
  </si>
  <si>
    <t>sum_amount42_creditcardrepayments</t>
  </si>
  <si>
    <t>avg_amount6_creditcardrepayments</t>
  </si>
  <si>
    <t>avg_amount58_creditcardrepayments</t>
  </si>
  <si>
    <t>sum_cnt20_creditcardrepayments</t>
  </si>
  <si>
    <t>sum_cnt42_creditcardrepayments</t>
  </si>
  <si>
    <t>max_amount6_creditcardrepayments</t>
  </si>
  <si>
    <t>max_amount58_creditcardrepayments</t>
  </si>
  <si>
    <t>avg_amount19_creditcardrepayments</t>
  </si>
  <si>
    <t>avg_amount41_creditcardrepayments</t>
  </si>
  <si>
    <t>min_amount6_creditcardrepayments</t>
  </si>
  <si>
    <t>min_amount58_creditcardrepayments</t>
  </si>
  <si>
    <t>max_amount19_creditcardrepayments</t>
  </si>
  <si>
    <t>max_amount41_creditcardrepayments</t>
  </si>
  <si>
    <t>sum_cnt6_creditcardrepayments</t>
  </si>
  <si>
    <t>sum_cnt58_creditcardrepayments</t>
  </si>
  <si>
    <t>min_amount19_creditcardrepayments</t>
  </si>
  <si>
    <t>min_amount41_creditcardrepayments</t>
  </si>
  <si>
    <t>sum_amount7_creditcardrepayments</t>
  </si>
  <si>
    <t>sum_amount32_creditcardrepayments</t>
  </si>
  <si>
    <t>sum_amount19_creditcardrepayments</t>
  </si>
  <si>
    <t>sum_amount41_creditcardrepayments</t>
  </si>
  <si>
    <t>avg_amount7_creditcardrepayments</t>
  </si>
  <si>
    <t>avg_amount32_creditcardrepayments</t>
  </si>
  <si>
    <t>sum_cnt19_creditcardrepayments</t>
  </si>
  <si>
    <t>sum_cnt41_creditcardrepayments</t>
  </si>
  <si>
    <t>max_amount7_creditcardrepayments</t>
  </si>
  <si>
    <t>max_amount32_creditcardrepayments</t>
  </si>
  <si>
    <t>avg_amount21_creditcardrepayments</t>
  </si>
  <si>
    <t>avg_amount45_creditcardrepayments</t>
  </si>
  <si>
    <t>min_amount7_creditcardrepayments</t>
  </si>
  <si>
    <t>min_amount32_creditcardrepayments</t>
  </si>
  <si>
    <t>max_amount21_creditcardrepayments</t>
  </si>
  <si>
    <t>max_amount45_creditcardrepayments</t>
  </si>
  <si>
    <t>sum_cnt7_creditcardrepayments</t>
  </si>
  <si>
    <t>sum_cnt32_creditcardrepayments</t>
  </si>
  <si>
    <t>min_amount21_creditcardrepayments</t>
  </si>
  <si>
    <t>min_amount45_creditcardrepayments</t>
  </si>
  <si>
    <t>sum_amount9_creditcardrepayments</t>
  </si>
  <si>
    <t>sum_amount56_creditcardrepayments</t>
  </si>
  <si>
    <t>sum_amount21_creditcardrepayments</t>
  </si>
  <si>
    <t>sum_amount45_creditcardrepayments</t>
  </si>
  <si>
    <t>avg_amount9_creditcardrepayments</t>
  </si>
  <si>
    <t>avg_amount56_creditcardrepayments</t>
  </si>
  <si>
    <t>sum_cnt21_creditcardrepayments</t>
  </si>
  <si>
    <t>sum_cnt45_creditcardrepayments</t>
  </si>
  <si>
    <t>max_amount9_creditcardrepayments</t>
  </si>
  <si>
    <t>max_amount56_creditcardrepayments</t>
  </si>
  <si>
    <t>avg_amount18_creditcardrepayments</t>
  </si>
  <si>
    <t>avg_amount44_creditcardrepayments</t>
  </si>
  <si>
    <t>min_amount9_creditcardrepayments</t>
  </si>
  <si>
    <t>min_amount56_creditcardrepayments</t>
  </si>
  <si>
    <t>max_amount18_creditcardrepayments</t>
  </si>
  <si>
    <t>max_amount44_creditcardrepayments</t>
  </si>
  <si>
    <t>sum_cnt9_creditcardrepayments</t>
  </si>
  <si>
    <t>sum_cnt56_creditcardrepayments</t>
  </si>
  <si>
    <t>min_amount18_creditcardrepayments</t>
  </si>
  <si>
    <t>min_amount44_creditcardrepayments</t>
  </si>
  <si>
    <t>sum_amount3_creditcardrepayments</t>
  </si>
  <si>
    <t>sum_amount25_creditcardrepayments</t>
  </si>
  <si>
    <t>sum_amount18_creditcardrepayments</t>
  </si>
  <si>
    <t>sum_amount44_creditcardrepayments</t>
  </si>
  <si>
    <t>avg_amount3_creditcardrepayments</t>
  </si>
  <si>
    <t>avg_amount25_creditcardrepayments</t>
  </si>
  <si>
    <t>sum_cnt18_creditcardrepayments</t>
  </si>
  <si>
    <t>sum_cnt44_creditcardrepayments</t>
  </si>
  <si>
    <t>max_amount3_creditcardrepayments</t>
  </si>
  <si>
    <t>max_amount25_creditcardrepayments</t>
  </si>
  <si>
    <t>avg_amount43_creditcardrepayments</t>
  </si>
  <si>
    <t>min_amount3_creditcardrepayments</t>
  </si>
  <si>
    <t>min_amount25_creditcardrepayments</t>
  </si>
  <si>
    <t>max_amount43_creditcardrepayments</t>
  </si>
  <si>
    <t>sum_cnt3_creditcardrepayments</t>
  </si>
  <si>
    <t>sum_cnt25_creditcardrepayments</t>
  </si>
  <si>
    <t>min_amount43_creditcardrepayments</t>
  </si>
  <si>
    <t>sum_amount8_creditcardrepayments</t>
  </si>
  <si>
    <t>sum_amount33_creditcardrepayments</t>
  </si>
  <si>
    <t>sum_amount43_creditcardrepayments</t>
  </si>
  <si>
    <t>avg_amount8_creditcardrepayments</t>
  </si>
  <si>
    <t>avg_amount33_creditcardrepayments</t>
  </si>
  <si>
    <t>sum_cnt43_creditcardrepayments</t>
  </si>
  <si>
    <t>max_amount8_creditcardrepayments</t>
  </si>
  <si>
    <t>max_amount33_creditcardrepayments</t>
  </si>
  <si>
    <t>avg_amount17_creditcardrepayments</t>
  </si>
  <si>
    <t>avg_amount46_creditcardrepayments</t>
  </si>
  <si>
    <t>min_amount8_creditcardrepayments</t>
  </si>
  <si>
    <t>min_amount33_creditcardrepayments</t>
  </si>
  <si>
    <t>max_amount17_creditcardrepayments</t>
  </si>
  <si>
    <t>max_amount46_creditcardrepayments</t>
  </si>
  <si>
    <t>sum_cnt8_creditcardrepayments</t>
  </si>
  <si>
    <t>sum_cnt33_creditcardrepayments</t>
  </si>
  <si>
    <t>min_amount17_creditcardrepayments</t>
  </si>
  <si>
    <t>min_amount46_creditcardrepayments</t>
  </si>
  <si>
    <t>sum_amount10_creditcardrepayments</t>
  </si>
  <si>
    <t>sum_amount40_creditcardrepayments</t>
  </si>
  <si>
    <t>sum_amount17_creditcardrepayments</t>
  </si>
  <si>
    <t>sum_amount46_creditcardrepayments</t>
  </si>
  <si>
    <t>avg_amount10_creditcardrepayments</t>
  </si>
  <si>
    <t>avg_amount40_creditcardrepayments</t>
  </si>
  <si>
    <t>sum_cnt17_creditcardrepayments</t>
  </si>
  <si>
    <t>sum_cnt46_creditcardrepayments</t>
  </si>
  <si>
    <t>max_amount10_creditcardrepayments</t>
  </si>
  <si>
    <t>max_amount40_creditcardrepayments</t>
  </si>
  <si>
    <t>avg_amount47_creditcardrepayments</t>
  </si>
  <si>
    <t>min_amount10_creditcardrepayments</t>
  </si>
  <si>
    <t>min_amount40_creditcardrepayments</t>
  </si>
  <si>
    <t>max_amount47_creditcardrepayments</t>
  </si>
  <si>
    <t>sum_cnt10_creditcardrepayments</t>
  </si>
  <si>
    <t>sum_cnt40_creditcardrepayments</t>
  </si>
  <si>
    <t>min_amount47_creditcardrepayments</t>
  </si>
  <si>
    <t>sum_amount11_creditcardrepayments</t>
  </si>
  <si>
    <t>sum_amount52_creditcardrepayments</t>
  </si>
  <si>
    <t>sum_amount47_creditcardrepayments</t>
  </si>
  <si>
    <t>avg_amount11_creditcardrepayments</t>
  </si>
  <si>
    <t>avg_amount52_creditcardrepayments</t>
  </si>
  <si>
    <t>sum_cnt47_creditcardrepayments</t>
  </si>
  <si>
    <t>max_amount11_creditcardrepayments</t>
  </si>
  <si>
    <t>max_amount52_creditcardrepayments</t>
  </si>
  <si>
    <t>avg_amount16_creditcardrepayments</t>
  </si>
  <si>
    <t>avg_amount49_creditcardrepayments</t>
  </si>
  <si>
    <t>min_amount11_creditcardrepayments</t>
  </si>
  <si>
    <t>min_amount52_creditcardrepayments</t>
  </si>
  <si>
    <t>max_amount16_creditcardrepayments</t>
  </si>
  <si>
    <t>max_amount49_creditcardrepayments</t>
  </si>
  <si>
    <t>sum_cnt11_creditcardrepayments</t>
  </si>
  <si>
    <t>sum_cnt52_creditcardrepayments</t>
  </si>
  <si>
    <t>min_amount16_creditcardrepayments</t>
  </si>
  <si>
    <t>min_amount49_creditcardrepayments</t>
  </si>
  <si>
    <t>sum_amount12_creditcardrepayments</t>
  </si>
  <si>
    <t>sum_amount38_creditcardrepayments</t>
  </si>
  <si>
    <t>sum_amount16_creditcardrepayments</t>
  </si>
  <si>
    <t>sum_amount49_creditcardrepayments</t>
  </si>
  <si>
    <t>avg_amount12_creditcardrepayments</t>
  </si>
  <si>
    <t>avg_amount38_creditcardrepayments</t>
  </si>
  <si>
    <t>sum_cnt16_creditcardrepayments</t>
  </si>
  <si>
    <t>sum_cnt49_creditcardrepayments</t>
  </si>
  <si>
    <t>max_amount12_creditcardrepayments</t>
  </si>
  <si>
    <t>max_amount38_creditcardrepayments</t>
  </si>
  <si>
    <t>avg_amount24_creditcardrepayments</t>
  </si>
  <si>
    <t>avg_amount51_creditcardrepayments</t>
  </si>
  <si>
    <t>min_amount12_creditcardrepayments</t>
  </si>
  <si>
    <t>min_amount38_creditcardrepayments</t>
  </si>
  <si>
    <t>max_amount24_creditcardrepayments</t>
  </si>
  <si>
    <t>max_amount51_creditcardrepayments</t>
  </si>
  <si>
    <t>sum_cnt12_creditcardrepayments</t>
  </si>
  <si>
    <t>sum_cnt38_creditcardrepayments</t>
  </si>
  <si>
    <t>min_amount24_creditcardrepayments</t>
  </si>
  <si>
    <t>min_amount51_creditcardrepayments</t>
  </si>
  <si>
    <t>sum_amount2_enquiryfee</t>
  </si>
  <si>
    <t>sum_amount21_enquiryfee</t>
  </si>
  <si>
    <t>sum_amount24_creditcardrepayments</t>
  </si>
  <si>
    <t>sum_amount51_creditcardrepayments</t>
  </si>
  <si>
    <t>avg_amount2_enquiryfee</t>
  </si>
  <si>
    <t>avg_amount22_enquiryfee</t>
  </si>
  <si>
    <t>sum_cnt24_creditcardrepayments</t>
  </si>
  <si>
    <t>sum_cnt51_creditcardrepayments</t>
  </si>
  <si>
    <t>max_amount2_enquiryfee</t>
  </si>
  <si>
    <t>max_amount21_enquiryfee</t>
  </si>
  <si>
    <t>avg_amount15_creditcardrepayments</t>
  </si>
  <si>
    <t>avg_amount39_creditcardrepayments</t>
  </si>
  <si>
    <t>min_amount2_enquiryfee</t>
  </si>
  <si>
    <t>min_amount21_enquiryfee</t>
  </si>
  <si>
    <t>max_amount15_creditcardrepayments</t>
  </si>
  <si>
    <t>max_amount39_creditcardrepayments</t>
  </si>
  <si>
    <t>sum_cnt2_enquiryfee</t>
  </si>
  <si>
    <t>sum_cnt21_enquiryfee</t>
  </si>
  <si>
    <t>min_amount15_creditcardrepayments</t>
  </si>
  <si>
    <t>min_amount39_creditcardrepayments</t>
  </si>
  <si>
    <t>sum_amount14_creditcardrepayments</t>
  </si>
  <si>
    <t>sum_amount53_creditcardrepayments</t>
  </si>
  <si>
    <t>sum_amount15_creditcardrepayments</t>
  </si>
  <si>
    <t>sum_amount39_creditcardrepayments</t>
  </si>
  <si>
    <t>avg_amount14_creditcardrepayments</t>
  </si>
  <si>
    <t>avg_amount53_creditcardrepayments</t>
  </si>
  <si>
    <t>sum_cnt15_creditcardrepayments</t>
  </si>
  <si>
    <t>sum_cnt39_creditcardrepayments</t>
  </si>
  <si>
    <t>max_amount14_creditcardrepayments</t>
  </si>
  <si>
    <t>max_amount53_creditcardrepayments</t>
  </si>
  <si>
    <t>avg_amount48_creditcardrepayments</t>
  </si>
  <si>
    <t>min_amount14_creditcardrepayments</t>
  </si>
  <si>
    <t>min_amount53_creditcardrepayments</t>
  </si>
  <si>
    <t>max_amount48_creditcardrepayments</t>
  </si>
  <si>
    <t>sum_cnt14_creditcardrepayments</t>
  </si>
  <si>
    <t>sum_cnt53_creditcardrepayments</t>
  </si>
  <si>
    <t>min_amount48_creditcardrepayments</t>
  </si>
  <si>
    <t>sum_amount13_creditcardrepayments</t>
  </si>
  <si>
    <t>sum_amount54_creditcardrepayments</t>
  </si>
  <si>
    <t>sum_amount48_creditcardrepayments</t>
  </si>
  <si>
    <t>avg_amount13_creditcardrepayments</t>
  </si>
  <si>
    <t>avg_amount54_creditcardrepayments</t>
  </si>
  <si>
    <t>sum_cnt48_creditcardrepayments</t>
  </si>
  <si>
    <t>max_amount13_creditcardrepayments</t>
  </si>
  <si>
    <t>max_amount54_creditcardrepayments</t>
  </si>
  <si>
    <t>min_amount13_creditcardrepayments</t>
  </si>
  <si>
    <t>min_amount54_creditcardrepayments</t>
  </si>
  <si>
    <t>sum_cnt13_creditcardrepayments</t>
  </si>
  <si>
    <t>sum_cnt54_creditcardrepayments</t>
  </si>
  <si>
    <t>avg_amount26_creditcardrepayments</t>
  </si>
  <si>
    <t>avg_amount50_creditcardrepayments</t>
  </si>
  <si>
    <t>max_amount26_creditcardrepayments</t>
  </si>
  <si>
    <t>max_amount50_creditcardrepayments</t>
  </si>
  <si>
    <t>min_amount26_creditcardrepayments</t>
  </si>
  <si>
    <t>min_amount50_creditcardrepayments</t>
  </si>
  <si>
    <t>sum_amount26_creditcardrepayments</t>
  </si>
  <si>
    <t>sum_amount50_creditcardrepayments</t>
  </si>
  <si>
    <t>sum_cnt26_creditcardrepayments</t>
  </si>
  <si>
    <t>sum_cnt50_creditcardrepayments</t>
  </si>
  <si>
    <t>avg_amount27_creditcardrepayments</t>
  </si>
  <si>
    <t>avg_amount37_creditcardrepayments</t>
  </si>
  <si>
    <t>max_amount27_creditcardrepayments</t>
  </si>
  <si>
    <t>max_amount37_creditcardrepayments</t>
  </si>
  <si>
    <t>min_amount27_creditcardrepayments</t>
  </si>
  <si>
    <t>min_amount37_creditcardrepayments</t>
  </si>
  <si>
    <t>sum_amount3_enquiryfee</t>
  </si>
  <si>
    <t>sum_amount23_enquiryfee</t>
  </si>
  <si>
    <t>sum_amount27_creditcardrepayments</t>
  </si>
  <si>
    <t>sum_amount37_creditcardrepayments</t>
  </si>
  <si>
    <t>avg_amount3_enquiryfee</t>
  </si>
  <si>
    <t>avg_amount24_enquiryfee</t>
  </si>
  <si>
    <t>sum_cnt27_creditcardrepayments</t>
  </si>
  <si>
    <t>sum_cnt37_creditcardrepayments</t>
  </si>
  <si>
    <t>max_amount3_enquiryfee</t>
  </si>
  <si>
    <t>max_amount23_enquiryfee</t>
  </si>
  <si>
    <t>min_amount3_enquiryfee</t>
  </si>
  <si>
    <t>min_amount23_enquiryfee</t>
  </si>
  <si>
    <t>sum_cnt3_enquiryfee</t>
  </si>
  <si>
    <t>sum_cnt23_enquiryfee</t>
  </si>
  <si>
    <t>avg_amount36_creditcardrepayments</t>
  </si>
  <si>
    <t>max_amount36_creditcardrepayments</t>
  </si>
  <si>
    <t>min_amount36_creditcardrepayments</t>
  </si>
  <si>
    <t>sum_amount36_creditcardrepayments</t>
  </si>
  <si>
    <t>sum_cnt36_creditcardrepayments</t>
  </si>
  <si>
    <t>avg_amount55_creditcardrepayments</t>
  </si>
  <si>
    <t>max_amount55_creditcardrepayments</t>
  </si>
  <si>
    <t>min_amount55_creditcardrepayments</t>
  </si>
  <si>
    <t>sum_amount4_enquiryfee</t>
  </si>
  <si>
    <t>sum_amount49_enquiryfee</t>
  </si>
  <si>
    <t>sum_amount55_creditcardrepayments</t>
  </si>
  <si>
    <t>avg_amount4_enquiryfee</t>
  </si>
  <si>
    <t>avg_amount25_enquiryfee</t>
  </si>
  <si>
    <t>sum_cnt55_creditcardrepayments</t>
  </si>
  <si>
    <t>max_amount4_enquiryfee</t>
  </si>
  <si>
    <t>max_amount49_enquiryfee</t>
  </si>
  <si>
    <t>min_amount4_enquiryfee</t>
  </si>
  <si>
    <t>min_amount49_enquiryfee</t>
  </si>
  <si>
    <t>sum_cnt4_enquiryfee</t>
  </si>
  <si>
    <t>sum_cnt49_enquiryfee</t>
  </si>
  <si>
    <t>avg_amount30_creditcardrepayments</t>
  </si>
  <si>
    <t>avg_amount35_creditcardrepayments</t>
  </si>
  <si>
    <t>max_amount30_creditcardrepayments</t>
  </si>
  <si>
    <t>max_amount35_creditcardrepayments</t>
  </si>
  <si>
    <t>min_amount30_creditcardrepayments</t>
  </si>
  <si>
    <t>min_amount35_creditcardrepayments</t>
  </si>
  <si>
    <t>sum_amount5_enquiryfee</t>
  </si>
  <si>
    <t>sum_amount25_enquiryfee</t>
  </si>
  <si>
    <t>sum_amount30_creditcardrepayments</t>
  </si>
  <si>
    <t>sum_amount35_creditcardrepayments</t>
  </si>
  <si>
    <t>avg_amount5_enquiryfee</t>
  </si>
  <si>
    <t>avg_amount26_enquiryfee</t>
  </si>
  <si>
    <t>sum_cnt30_creditcardrepayments</t>
  </si>
  <si>
    <t>sum_cnt35_creditcardrepayments</t>
  </si>
  <si>
    <t>max_amount5_enquiryfee</t>
  </si>
  <si>
    <t>max_amount25_enquiryfee</t>
  </si>
  <si>
    <t>min_amount5_enquiryfee</t>
  </si>
  <si>
    <t>min_amount25_enquiryfee</t>
  </si>
  <si>
    <t>sum_cnt5_enquiryfee</t>
  </si>
  <si>
    <t>sum_cnt25_enquiryfee</t>
  </si>
  <si>
    <t>sum_amount6_enquiryfee</t>
  </si>
  <si>
    <t>sum_amount28_enquiryfee</t>
  </si>
  <si>
    <t>avg_amount6_enquiryfee</t>
  </si>
  <si>
    <t>avg_amount48_enquiryfee</t>
  </si>
  <si>
    <t>max_amount6_enquiryfee</t>
  </si>
  <si>
    <t>max_amount28_enquiryfee</t>
  </si>
  <si>
    <t>avg_amount31_creditcardrepayments</t>
  </si>
  <si>
    <t>avg_amount34_creditcardrepayments</t>
  </si>
  <si>
    <t>min_amount6_enquiryfee</t>
  </si>
  <si>
    <t>min_amount28_enquiryfee</t>
  </si>
  <si>
    <t>max_amount31_creditcardrepayments</t>
  </si>
  <si>
    <t>max_amount34_creditcardrepayments</t>
  </si>
  <si>
    <t>sum_cnt6_enquiryfee</t>
  </si>
  <si>
    <t>sum_cnt28_enquiryfee</t>
  </si>
  <si>
    <t>min_amount31_creditcardrepayments</t>
  </si>
  <si>
    <t>min_amount34_creditcardrepayments</t>
  </si>
  <si>
    <t>sum_amount31_creditcardrepayments</t>
  </si>
  <si>
    <t>sum_amount34_creditcardrepayments</t>
  </si>
  <si>
    <t>sum_cnt31_creditcardrepayments</t>
  </si>
  <si>
    <t>sum_cnt34_creditcardrepayments</t>
  </si>
  <si>
    <t>sum_amount7_enquiryfee</t>
  </si>
  <si>
    <t>sum_amount27_enquiryfee</t>
  </si>
  <si>
    <t>avg_amount7_enquiryfee</t>
  </si>
  <si>
    <t>avg_amount29_enquiryfee</t>
  </si>
  <si>
    <t>max_amount7_enquiryfee</t>
  </si>
  <si>
    <t>max_amount27_enquiryfee</t>
  </si>
  <si>
    <t>avg_amount57_creditcardrepayments</t>
  </si>
  <si>
    <t>sum_cnt7_enquiryfee</t>
  </si>
  <si>
    <t>sum_cnt27_enquiryfee</t>
  </si>
  <si>
    <t>max_amount57_creditcardrepayments</t>
  </si>
  <si>
    <t>min_amount7_enquiryfee</t>
  </si>
  <si>
    <t>min_amount27_enquiryfee</t>
  </si>
  <si>
    <t>min_amount57_creditcardrepayments</t>
  </si>
  <si>
    <t>sum_amount57_creditcardrepayments</t>
  </si>
  <si>
    <t>sum_cnt57_creditcardrepayments</t>
  </si>
  <si>
    <t>sum_amount8_enquiryfee</t>
  </si>
  <si>
    <t>sum_amount40_enquiryfee</t>
  </si>
  <si>
    <t>avg_amount8_enquiryfee</t>
  </si>
  <si>
    <t>avg_amount31_enquiryfee</t>
  </si>
  <si>
    <t>max_amount8_enquiryfee</t>
  </si>
  <si>
    <t>max_amount40_enquiryfee</t>
  </si>
  <si>
    <t>sum_cnt8_enquiryfee</t>
  </si>
  <si>
    <t>sum_cnt40_enquiryfee</t>
  </si>
  <si>
    <t>min_amount8_enquiryfee</t>
  </si>
  <si>
    <t>min_amount40_enquiryfee</t>
  </si>
  <si>
    <t>sum_amount9_enquiryfee</t>
  </si>
  <si>
    <t>sum_amount30_enquiryfee</t>
  </si>
  <si>
    <t>avg_amount9_enquiryfee</t>
  </si>
  <si>
    <t>avg_amount47_enquiryfee</t>
  </si>
  <si>
    <t>max_amount9_enquiryfee</t>
  </si>
  <si>
    <t>max_amount30_enquiryfee</t>
  </si>
  <si>
    <t>min_amount9_enquiryfee</t>
  </si>
  <si>
    <t>min_amount30_enquiryfee</t>
  </si>
  <si>
    <t>sum_cnt9_enquiryfee</t>
  </si>
  <si>
    <t>sum_cnt30_enquiryfee</t>
  </si>
  <si>
    <t>avg_amount59_creditcardrepayments</t>
  </si>
  <si>
    <t>max_amount59_creditcardrepayments</t>
  </si>
  <si>
    <t>min_amount59_creditcardrepayments</t>
  </si>
  <si>
    <t>sum_amount10_enquiryfee</t>
  </si>
  <si>
    <t>sum_amount47_enquiryfee</t>
  </si>
  <si>
    <t>sum_amount59_creditcardrepayments</t>
  </si>
  <si>
    <t>avg_amount10_enquiryfee</t>
  </si>
  <si>
    <t>avg_amount32_enquiryfee</t>
  </si>
  <si>
    <t>sum_cnt59_creditcardrepayments</t>
  </si>
  <si>
    <t>max_amount10_enquiryfee</t>
  </si>
  <si>
    <t>max_amount47_enquiryfee</t>
  </si>
  <si>
    <t>min_amount10_enquiryfee</t>
  </si>
  <si>
    <t>min_amount47_enquiryfee</t>
  </si>
  <si>
    <t>sum_cnt10_enquiryfee</t>
  </si>
  <si>
    <t>sum_cnt47_enquiryfee</t>
  </si>
  <si>
    <t>sum_amount11_enquiryfee</t>
  </si>
  <si>
    <t>sum_amount46_enquiryfee</t>
  </si>
  <si>
    <t>avg_amount11_enquiryfee</t>
  </si>
  <si>
    <t>avg_amount33_enquiryfee</t>
  </si>
  <si>
    <t>max_amount11_enquiryfee</t>
  </si>
  <si>
    <t>max_amount46_enquiryfee</t>
  </si>
  <si>
    <t>min_amount11_enquiryfee</t>
  </si>
  <si>
    <t>min_amount46_enquiryfee</t>
  </si>
  <si>
    <t>sum_cnt11_enquiryfee</t>
  </si>
  <si>
    <t>sum_cnt46_enquiryfee</t>
  </si>
  <si>
    <t>sum_amount12_enquiryfee</t>
  </si>
  <si>
    <t>sum_amount34_enquiryfee</t>
  </si>
  <si>
    <t>avg_amount12_enquiryfee</t>
  </si>
  <si>
    <t>avg_amount36_enquiryfee</t>
  </si>
  <si>
    <t>max_amount12_enquiryfee</t>
  </si>
  <si>
    <t>max_amount34_enquiryfee</t>
  </si>
  <si>
    <t>min_amount12_enquiryfee</t>
  </si>
  <si>
    <t>min_amount34_enquiryfee</t>
  </si>
  <si>
    <t>sum_cnt12_enquiryfee</t>
  </si>
  <si>
    <t>sum_cnt34_enquiryfee</t>
  </si>
  <si>
    <t>sum_amount13_enquiryfee</t>
  </si>
  <si>
    <t>avg_amount18_enquiryfee</t>
  </si>
  <si>
    <t>sum_amount35_enquiryfee</t>
  </si>
  <si>
    <t>avg_amount13_enquiryfee</t>
  </si>
  <si>
    <t>max_amount18_enquiryfee</t>
  </si>
  <si>
    <t>avg_amount35_enquiryfee</t>
  </si>
  <si>
    <t>max_amount13_enquiryfee</t>
  </si>
  <si>
    <t>sum_amount18_enquiryfee</t>
  </si>
  <si>
    <t>max_amount35_enquiryfee</t>
  </si>
  <si>
    <t>min_amount13_enquiryfee</t>
  </si>
  <si>
    <t>sum_cnt18_enquiryfee</t>
  </si>
  <si>
    <t>sum_cnt13_enquiryfee</t>
  </si>
  <si>
    <t>sum_cnt35_enquiryfee</t>
  </si>
  <si>
    <t>sum_amount14_enquiryfee</t>
  </si>
  <si>
    <t>sum_amount38_enquiryfee</t>
  </si>
  <si>
    <t>avg_amount14_enquiryfee</t>
  </si>
  <si>
    <t>avg_amount38_enquiryfee</t>
  </si>
  <si>
    <t>max_amount14_enquiryfee</t>
  </si>
  <si>
    <t>max_amount38_enquiryfee</t>
  </si>
  <si>
    <t>min_amount14_enquiryfee</t>
  </si>
  <si>
    <t>min_amount38_enquiryfee</t>
  </si>
  <si>
    <t>sum_cnt14_enquiryfee</t>
  </si>
  <si>
    <t>sum_cnt38_enquiryfee</t>
  </si>
  <si>
    <t>sum_amount15_enquiryfee</t>
  </si>
  <si>
    <t>sum_amount37_enquiryfee</t>
  </si>
  <si>
    <t>avg_amount15_enquiryfee</t>
  </si>
  <si>
    <t>avg_amount37_enquiryfee</t>
  </si>
  <si>
    <t>max_amount15_enquiryfee</t>
  </si>
  <si>
    <t>max_amount37_enquiryfee</t>
  </si>
  <si>
    <t>sum_cnt15_enquiryfee</t>
  </si>
  <si>
    <t>sum_cnt37_enquiryfee</t>
  </si>
  <si>
    <t>min_amount15_enquiryfee</t>
  </si>
  <si>
    <t>min_amount37_enquiryfee</t>
  </si>
  <si>
    <t>sum_amount16_enquiryfee</t>
  </si>
  <si>
    <t>sum_amount42_enquiryfee</t>
  </si>
  <si>
    <t>avg_amount16_enquiryfee</t>
  </si>
  <si>
    <t>avg_amount42_enquiryfee</t>
  </si>
  <si>
    <t>max_amount16_enquiryfee</t>
  </si>
  <si>
    <t>max_amount42_enquiryfee</t>
  </si>
  <si>
    <t>min_amount16_enquiryfee</t>
  </si>
  <si>
    <t>sum_cnt16_enquiryfee</t>
  </si>
  <si>
    <t>sum_cnt42_enquiryfee</t>
  </si>
  <si>
    <t>sum_amount17_enquiryfee</t>
  </si>
  <si>
    <t>sum_amount41_enquiryfee</t>
  </si>
  <si>
    <t>avg_amount17_enquiryfee</t>
  </si>
  <si>
    <t>avg_amount41_enquiryfee</t>
  </si>
  <si>
    <t>max_amount17_enquiryfee</t>
  </si>
  <si>
    <t>max_amount41_enquiryfee</t>
  </si>
  <si>
    <t>min_amount17_enquiryfee</t>
  </si>
  <si>
    <t>min_amount41_enquiryfee</t>
  </si>
  <si>
    <t>sum_cnt17_enquiryfee</t>
  </si>
  <si>
    <t>avg_amount19_enquiryfee</t>
  </si>
  <si>
    <t>max_amount19_enquiryfee</t>
  </si>
  <si>
    <t>sum_amount19_enquiryfee</t>
  </si>
  <si>
    <t>sum_cnt19_enquiryfee</t>
  </si>
  <si>
    <t>min_amount19_enquiryfee</t>
  </si>
  <si>
    <t>sum_amount39_enquiryfee</t>
  </si>
  <si>
    <t>avg_amount39_enquiryfee</t>
  </si>
  <si>
    <t>max_amount39_enquiryfee</t>
  </si>
  <si>
    <t>sum_cnt39_enquiryfee</t>
  </si>
  <si>
    <t>min_amount18_enquiryfee</t>
  </si>
  <si>
    <t>min_amount39_enquiryfee</t>
  </si>
  <si>
    <t>sum_amount43_enquiryfee</t>
  </si>
  <si>
    <t>avg_amount43_enquiryfee</t>
  </si>
  <si>
    <t>max_amount43_enquiryfee</t>
  </si>
  <si>
    <t>min_amount43_enquiryfee</t>
  </si>
  <si>
    <t>sum_cnt43_enquiryfee</t>
  </si>
  <si>
    <t>sum_amount45_enquiryfee</t>
  </si>
  <si>
    <t>avg_amount20_enquiryfee</t>
  </si>
  <si>
    <t>avg_amount45_enquiryfee</t>
  </si>
  <si>
    <t>max_amount45_enquiryfee</t>
  </si>
  <si>
    <t>min_amount45_enquiryfee</t>
  </si>
  <si>
    <t>sum_cnt45_enquiryfee</t>
  </si>
  <si>
    <t>sum_amount44_enquiryfee</t>
  </si>
  <si>
    <t>avg_amount44_enquiryfee</t>
  </si>
  <si>
    <t>max_amount44_enquiryfee</t>
  </si>
  <si>
    <t>sum_cnt44_enquiryfee</t>
  </si>
  <si>
    <t>min_amount44_enquiryfee</t>
  </si>
  <si>
    <t>sum_amount22_enquiryfee</t>
  </si>
  <si>
    <t>sum_amount36_enquiryfee</t>
  </si>
  <si>
    <t>max_amount22_enquiryfee</t>
  </si>
  <si>
    <t>max_amount36_enquiryfee</t>
  </si>
  <si>
    <t>min_amount22_enquiryfee</t>
  </si>
  <si>
    <t>min_amount36_enquiryfee</t>
  </si>
  <si>
    <t>sum_cnt22_enquiryfee</t>
  </si>
  <si>
    <t>sum_cnt36_enquiryfee</t>
  </si>
  <si>
    <t>sum_amount33_enquiryfee</t>
  </si>
  <si>
    <t>avg_amount23_enquiryfee</t>
  </si>
  <si>
    <t>avg_amount34_enquiryfee</t>
  </si>
  <si>
    <t>max_amount33_enquiryfee</t>
  </si>
  <si>
    <t>min_amount33_enquiryfee</t>
  </si>
  <si>
    <t>sum_cnt33_enquiryfee</t>
  </si>
  <si>
    <t>avg_amount46_enquiryfee</t>
  </si>
  <si>
    <t>max_amount24_enquiryfee</t>
  </si>
  <si>
    <t>max_amount32_enquiryfee</t>
  </si>
  <si>
    <t>sum_amount24_enquiryfee</t>
  </si>
  <si>
    <t>sum_amount32_enquiryfee</t>
  </si>
  <si>
    <t>sum_cnt24_enquiryfee</t>
  </si>
  <si>
    <t>sum_cnt32_enquiryfee</t>
  </si>
  <si>
    <t>min_amount24_enquiryfee</t>
  </si>
  <si>
    <t>min_amount32_enquiryfee</t>
  </si>
  <si>
    <t>sum_amount31_enquiryfee</t>
  </si>
  <si>
    <t>avg_amount30_enquiryfee</t>
  </si>
  <si>
    <t>max_amount31_enquiryfee</t>
  </si>
  <si>
    <t>sum_cnt31_enquiryfee</t>
  </si>
  <si>
    <t>min_amount31_enquiryfee</t>
  </si>
  <si>
    <t>sum_amount26_enquiryfee</t>
  </si>
  <si>
    <t>sum_amount29_enquiryfee</t>
  </si>
  <si>
    <t>avg_amount40_enquiryfee</t>
  </si>
  <si>
    <t>max_amount26_enquiryfee</t>
  </si>
  <si>
    <t>max_amount29_enquiryfee</t>
  </si>
  <si>
    <t>min_amount26_enquiryfee</t>
  </si>
  <si>
    <t>min_amount29_enquiryfee</t>
  </si>
  <si>
    <t>sum_cnt26_enquiryfee</t>
  </si>
  <si>
    <t>sum_cnt29_enquiryfee</t>
  </si>
  <si>
    <t>sum_cnt13_credit</t>
  </si>
  <si>
    <t>sum_amount14_credit</t>
  </si>
  <si>
    <t>avg_amount14_credit</t>
  </si>
  <si>
    <t>max_amount14_credit</t>
  </si>
  <si>
    <t>min_amount14_credit</t>
  </si>
  <si>
    <t>sum_cnt14_credit</t>
  </si>
  <si>
    <t>avg_amount27_enquiryfee</t>
  </si>
  <si>
    <t>max_amount48_enquiryfee</t>
  </si>
  <si>
    <t>sum_amount48_enquiryfee</t>
  </si>
  <si>
    <t>sum_cnt48_enquiryfee</t>
  </si>
  <si>
    <t>min_amount48_enquiryfee</t>
  </si>
  <si>
    <t>avg_amount28_enquiryfee</t>
  </si>
  <si>
    <t>avg_amount49_enquiryfee</t>
  </si>
  <si>
    <t>max_amount50_enquiryfee</t>
  </si>
  <si>
    <t>sum_amount50_enquiryfee</t>
  </si>
  <si>
    <t>sum_cnt50_enquiryfee</t>
  </si>
  <si>
    <t>min_amount50_enquiryfee</t>
  </si>
  <si>
    <t>avg_amount50_enquiryfee</t>
  </si>
  <si>
    <t>avg_amount14_creditCardRepayments</t>
  </si>
  <si>
    <t>max_amount14_creditCardRepayments</t>
  </si>
  <si>
    <t>YFQ样本入模变量</t>
  </si>
  <si>
    <t>训练样本变量个数：creditcardrepayments:266,enquiryfee:213，credit:62，mobilephonerecharge：127</t>
  </si>
  <si>
    <t>sum_amount11_credit</t>
  </si>
  <si>
    <t>sum_cnt11_credit</t>
  </si>
  <si>
    <t>sum_amount13_credit</t>
  </si>
  <si>
    <t>sum_amount15_credit</t>
  </si>
  <si>
    <t>avg_amount15_credit</t>
  </si>
  <si>
    <t>max_amount15_credit</t>
  </si>
  <si>
    <t>min_amount15_credit</t>
  </si>
  <si>
    <t>avg_amount17_credit</t>
  </si>
  <si>
    <t>max_amount17_credit</t>
  </si>
  <si>
    <t>min_amount17_credit</t>
  </si>
  <si>
    <t>sum_amount17_credit</t>
  </si>
  <si>
    <t>max_amount16_credit</t>
  </si>
  <si>
    <t>min_amount16_credit</t>
  </si>
  <si>
    <t>sum_amount16_credit</t>
  </si>
  <si>
    <t>avg_amount16_credit</t>
  </si>
  <si>
    <t>min_amount18_credit</t>
  </si>
  <si>
    <t>sum_cnt18_credit</t>
  </si>
  <si>
    <t>min_amount35_enquiryfee</t>
  </si>
  <si>
    <t>min_amount12_authentication</t>
  </si>
  <si>
    <t>sum_cnt12_authentication</t>
  </si>
  <si>
    <t>sum_amount12_authentication</t>
  </si>
  <si>
    <t>avg_amount12_authentication</t>
  </si>
  <si>
    <t>max_amount12_authentication</t>
  </si>
  <si>
    <t>min_amount10_authentication</t>
  </si>
  <si>
    <t>sum_cnt10_authentication</t>
  </si>
  <si>
    <t>sum_amount10_authentication</t>
  </si>
  <si>
    <t>avg_amount10_authentication</t>
  </si>
  <si>
    <t>max_amount10_authentication</t>
  </si>
  <si>
    <t>min_amount11_authentication</t>
  </si>
  <si>
    <t>sum_cnt11_authentication</t>
  </si>
  <si>
    <t>sum_amount6_creditCardRepayments</t>
  </si>
  <si>
    <t>min_amount6_creditCardRepayments</t>
  </si>
  <si>
    <t>sum_amount19_credit</t>
  </si>
  <si>
    <t>min_amount30_mobilephonerecharge</t>
  </si>
  <si>
    <t>sum_cnt30_mobilephonerecharge</t>
  </si>
  <si>
    <t>sum_amount31_mobilephonerecharge</t>
  </si>
  <si>
    <t>max_amount51_enquiryfee</t>
  </si>
  <si>
    <t>min_amount51_enquiryfee</t>
  </si>
  <si>
    <t>sum_amount28_mobilephonerecharge</t>
  </si>
  <si>
    <t>sum_amount41_mobilephonerecharge</t>
  </si>
  <si>
    <t>avg_amount28_mobilephonerecharge</t>
  </si>
  <si>
    <t>avg_amount41_mobilephonerecharge</t>
  </si>
  <si>
    <t>max_amount28_mobilephonerecharge</t>
  </si>
  <si>
    <t>max_amount41_mobilephonerecharge</t>
  </si>
  <si>
    <t>min_amount28_mobilephonerecharge</t>
  </si>
  <si>
    <t>min_amount41_mobilephonerecharge</t>
  </si>
  <si>
    <t>sum_cnt28_mobilephonerecharge</t>
  </si>
  <si>
    <t>sum_cnt45_mobilephonerecharge</t>
  </si>
  <si>
    <t>sum_amount27_mobilephonerecharge</t>
  </si>
  <si>
    <t>sum_amount45_mobilephonerecharge</t>
  </si>
  <si>
    <t>sum_amount51_enquiryfee</t>
  </si>
  <si>
    <t>avg_amount27_mobilephonerecharge</t>
  </si>
  <si>
    <t>avg_amount45_mobilephonerecharge</t>
  </si>
  <si>
    <t>avg_amount51_enquiryfee</t>
  </si>
  <si>
    <t>max_amount27_mobilephonerecharge</t>
  </si>
  <si>
    <t>max_amount45_mobilephonerecharge</t>
  </si>
  <si>
    <t>min_amount27_mobilephonerecharge</t>
  </si>
  <si>
    <t>min_amount46_mobilephonerecharge</t>
  </si>
  <si>
    <t>sum_cnt27_mobilephonerecharge</t>
  </si>
  <si>
    <t>sum_cnt46_mobilephonerecharge</t>
  </si>
  <si>
    <t>sum_amount29_mobilephonerecharge</t>
  </si>
  <si>
    <t>sum_amount46_mobilephonerecharge</t>
  </si>
  <si>
    <t>avg_amount29_mobilephonerecharge</t>
  </si>
  <si>
    <t>avg_amount46_mobilephonerecharge</t>
  </si>
  <si>
    <t>max_amount29_mobilephonerecharge</t>
  </si>
  <si>
    <t>max_amount44_mobilephonerecharge</t>
  </si>
  <si>
    <t>min_amount29_mobilephonerecharge</t>
  </si>
  <si>
    <t>min_amount44_mobilephonerecharge</t>
  </si>
  <si>
    <t>sum_cnt29_mobilephonerecharge</t>
  </si>
  <si>
    <t>sum_cnt44_mobilephonerecharge</t>
  </si>
  <si>
    <t>sum_amount26_mobilephonerecharge</t>
  </si>
  <si>
    <t>sum_amount44_mobilephonerecharge</t>
  </si>
  <si>
    <t>avg_amount26_mobilephonerecharge</t>
  </si>
  <si>
    <t>avg_amount47_mobilephonerecharge</t>
  </si>
  <si>
    <t>max_amount26_mobilephonerecharge</t>
  </si>
  <si>
    <t>max_amount47_mobilephonerecharge</t>
  </si>
  <si>
    <t>min_amount26_mobilephonerecharge</t>
  </si>
  <si>
    <t>min_amount47_mobilephonerecharge</t>
  </si>
  <si>
    <t>sum_cnt26_mobilephonerecharge</t>
  </si>
  <si>
    <t>sum_cnt47_mobilephonerecharge</t>
  </si>
  <si>
    <t>sum_amount25_mobilephonerecharge</t>
  </si>
  <si>
    <t>sum_amount42_mobilephonerecharge</t>
  </si>
  <si>
    <t>avg_amount25_mobilephonerecharge</t>
  </si>
  <si>
    <t>avg_amount42_mobilephonerecharge</t>
  </si>
  <si>
    <t>max_amount25_mobilephonerecharge</t>
  </si>
  <si>
    <t>max_amount42_mobilephonerecharge</t>
  </si>
  <si>
    <t>min_amount25_mobilephonerecharge</t>
  </si>
  <si>
    <t>min_amount42_mobilephonerecharge</t>
  </si>
  <si>
    <t>sum_cnt25_mobilephonerecharge</t>
  </si>
  <si>
    <t>sum_cnt43_mobilephonerecharge</t>
  </si>
  <si>
    <t>sum_amount43_mobilephonerecharge</t>
  </si>
  <si>
    <t>avg_amount31_mobilephonerecharge</t>
  </si>
  <si>
    <t>avg_amount43_mobilephonerecharge</t>
  </si>
  <si>
    <t>max_amount31_mobilephonerecharge</t>
  </si>
  <si>
    <t>max_amount43_mobilephonerecharge</t>
  </si>
  <si>
    <t>min_amount31_mobilephonerecharge</t>
  </si>
  <si>
    <t>min_amount49_mobilephonerecharge</t>
  </si>
  <si>
    <t>sum_cnt31_mobilephonerecharge</t>
  </si>
  <si>
    <t>sum_cnt49_mobilephonerecharge</t>
  </si>
  <si>
    <t>sum_amount30_mobilephonerecharge</t>
  </si>
  <si>
    <t>sum_amount49_mobilephonerecharge</t>
  </si>
  <si>
    <t>avg_amount30_mobilephonerecharge</t>
  </si>
  <si>
    <t>avg_amount49_mobilephonerecharge</t>
  </si>
  <si>
    <t>max_amount30_mobilephonerecharge</t>
  </si>
  <si>
    <t>max_amount48_mobilephonerecharge</t>
  </si>
  <si>
    <t>min_amount48_mobilephonerecharge</t>
  </si>
  <si>
    <t>sum_cnt48_mobilephonerecharge</t>
  </si>
  <si>
    <t>sum_amount24_mobilephonerecharge</t>
  </si>
  <si>
    <t>sum_amount48_mobilephonerecharge</t>
  </si>
  <si>
    <t>avg_amount24_mobilephonerecharge</t>
  </si>
  <si>
    <t>avg_amount50_mobilephonerecharge</t>
  </si>
  <si>
    <t>max_amount24_mobilephonerecharge</t>
  </si>
  <si>
    <t>max_amount50_mobilephonerecharge</t>
  </si>
  <si>
    <t>min_amount24_mobilephonerecharge</t>
  </si>
  <si>
    <t>min_amount50_mobilephonerecharge</t>
  </si>
  <si>
    <t>sum_cnt24_mobilephonerecharge</t>
  </si>
  <si>
    <t>sum_cnt50_mobilephonerecharge</t>
  </si>
  <si>
    <t>sum_amount23_mobilephonerecharge</t>
  </si>
  <si>
    <t>sum_amount51_mobilephonerecharge</t>
  </si>
  <si>
    <t>avg_amount23_mobilephonerecharge</t>
  </si>
  <si>
    <t>avg_amount51_mobilephonerecharge</t>
  </si>
  <si>
    <t>max_amount23_mobilephonerecharge</t>
  </si>
  <si>
    <t>max_amount51_mobilephonerecharge</t>
  </si>
  <si>
    <t>min_amount23_mobilephonerecharge</t>
  </si>
  <si>
    <t>min_amount51_mobilephonerecharge</t>
  </si>
  <si>
    <t>sum_cnt23_mobilephonerecharge</t>
  </si>
  <si>
    <t>sum_cnt39_mobilephonerecharge</t>
  </si>
  <si>
    <t>sum_amount22_mobilephonerecharge</t>
  </si>
  <si>
    <t>sum_amount39_mobilephonerecharge</t>
  </si>
  <si>
    <t>avg_amount22_mobilephonerecharge</t>
  </si>
  <si>
    <t>avg_amount39_mobilephonerecharge</t>
  </si>
  <si>
    <t>max_amount22_mobilephonerecharge</t>
  </si>
  <si>
    <t>max_amount39_mobilephonerecharge</t>
  </si>
  <si>
    <t>min_amount22_mobilephonerecharge</t>
  </si>
  <si>
    <t>min_amount53_mobilephonerecharge</t>
  </si>
  <si>
    <t>sum_cnt22_mobilephonerecharge</t>
  </si>
  <si>
    <t>sum_cnt53_mobilephonerecharge</t>
  </si>
  <si>
    <t>sum_amount32_mobilephonerecharge</t>
  </si>
  <si>
    <t>sum_amount53_mobilephonerecharge</t>
  </si>
  <si>
    <t>avg_amount32_mobilephonerecharge</t>
  </si>
  <si>
    <t>avg_amount53_mobilephonerecharge</t>
  </si>
  <si>
    <t>max_amount32_mobilephonerecharge</t>
  </si>
  <si>
    <t>max_amount52_mobilephonerecharge</t>
  </si>
  <si>
    <t>min_amount32_mobilephonerecharge</t>
  </si>
  <si>
    <t>min_amount52_mobilephonerecharge</t>
  </si>
  <si>
    <t>sum_cnt32_mobilephonerecharge</t>
  </si>
  <si>
    <t>sum_cnt52_mobilephonerecharge</t>
  </si>
  <si>
    <t>sum_amount21_mobilephonerecharge</t>
  </si>
  <si>
    <t>sum_amount52_mobilephonerecharge</t>
  </si>
  <si>
    <t>avg_amount21_mobilephonerecharge</t>
  </si>
  <si>
    <t>avg_amount35_mobilephonerecharge</t>
  </si>
  <si>
    <t>max_amount21_mobilephonerecharge</t>
  </si>
  <si>
    <t>max_amount35_mobilephonerecharge</t>
  </si>
  <si>
    <t>min_amount21_mobilephonerecharge</t>
  </si>
  <si>
    <t>min_amount35_mobilephonerecharge</t>
  </si>
  <si>
    <t>sum_cnt21_mobilephonerecharge</t>
  </si>
  <si>
    <t>sum_cnt35_mobilephonerecharge</t>
  </si>
  <si>
    <t>sum_amount33_mobilephonerecharge</t>
  </si>
  <si>
    <t>sum_amount37_mobilephonerecharge</t>
  </si>
  <si>
    <t>avg_amount33_mobilephonerecharge</t>
  </si>
  <si>
    <t>avg_amount37_mobilephonerecharge</t>
  </si>
  <si>
    <t>max_amount33_mobilephonerecharge</t>
  </si>
  <si>
    <t>max_amount37_mobilephonerecharge</t>
  </si>
  <si>
    <t>min_amount33_mobilephonerecharge</t>
  </si>
  <si>
    <t>min_amount37_mobilephonerecharge</t>
  </si>
  <si>
    <t>sum_cnt33_mobilephonerecharge</t>
  </si>
  <si>
    <t>sum_amount20_mobilephonerecharge</t>
  </si>
  <si>
    <t>avg_amount20_mobilephonerecharge</t>
  </si>
  <si>
    <t>max_amount20_mobilephonerecharge</t>
  </si>
  <si>
    <t>max_amount38_mobilephonerecharge</t>
  </si>
  <si>
    <t>min_amount20_mobilephonerecharge</t>
  </si>
  <si>
    <t>min_amount38_mobilephonerecharge</t>
  </si>
  <si>
    <t>sum_cnt20_mobilephonerecharge</t>
  </si>
  <si>
    <t>sum_cnt36_mobilephonerecharge</t>
  </si>
  <si>
    <t>sum_amount34_mobilephonerecharge</t>
  </si>
  <si>
    <t>sum_amount36_mobilephonerecharge</t>
  </si>
  <si>
    <t>avg_amount34_mobilephonerecharge</t>
  </si>
  <si>
    <t>avg_amount36_mobilephonerecharge</t>
  </si>
  <si>
    <t>max_amount34_mobilephonerecharge</t>
  </si>
  <si>
    <t>max_amount36_mobilephonerecharge</t>
  </si>
  <si>
    <t>min_amount34_mobilephonerecharge</t>
  </si>
  <si>
    <t>min_amount54_mobilephonerecharge</t>
  </si>
  <si>
    <t>sum_cnt34_mobilephonerecharge</t>
  </si>
  <si>
    <t>sum_cnt54_mobilephonerecharge</t>
  </si>
  <si>
    <t>sum_amount38_mobilephonerecharge</t>
  </si>
  <si>
    <t>avg_amount38_mobilephonerecharge</t>
  </si>
  <si>
    <t>sum_amount19_mobilephonerecharge</t>
  </si>
  <si>
    <t>sum_amount54_mobilephonerecharge</t>
  </si>
  <si>
    <t>avg_amount19_mobilephonerecharge</t>
  </si>
  <si>
    <t>avg_amount54_mobilephonerecharge</t>
  </si>
  <si>
    <t>max_amount19_mobilephonerecharge</t>
  </si>
  <si>
    <t>min_amount19_mobilephonerecharge</t>
  </si>
  <si>
    <t>sum_cnt19_mobilephonerecharge</t>
  </si>
  <si>
    <t>sum_amount18_mobilephonerecharge</t>
  </si>
  <si>
    <t>avg_amount18_mobilephonerecharge</t>
  </si>
  <si>
    <t>avg_amount40_mobilephonerecharge</t>
  </si>
  <si>
    <t>max_amount18_mobilephonerecharge</t>
  </si>
  <si>
    <t>max_amount40_mobilephonerecharge</t>
  </si>
  <si>
    <t>min_amount18_mobilephonerecharge</t>
  </si>
  <si>
    <t>min_amount40_mobilephonerecharge</t>
  </si>
  <si>
    <t>sum_cnt18_mobilephonerecharge</t>
  </si>
  <si>
    <t>sum_cnt40_mobilephonerecharge</t>
  </si>
  <si>
    <t>sum_amount35_mobilephonerecharge</t>
  </si>
  <si>
    <t>sum_amount55_mobilephonerecharge</t>
  </si>
  <si>
    <t>avg_amount55_mobilephonerecharge</t>
  </si>
  <si>
    <t>max_amount55_mobilephonerecharge</t>
  </si>
  <si>
    <t>min_amount55_mobilephonerecharge</t>
  </si>
  <si>
    <t>sum_amount17_mobilephonerecharge</t>
  </si>
  <si>
    <t>avg_amount17_mobilephonerecharge</t>
  </si>
  <si>
    <t>max_amount17_mobilephonerecharge</t>
  </si>
  <si>
    <t>min_amount17_mobilephonerecharge</t>
  </si>
  <si>
    <t>sum_cnt17_mobilephonerecharge</t>
  </si>
  <si>
    <t>max_amount56_mobilephonerecharge</t>
  </si>
  <si>
    <t>min_amount36_mobilephonerecharge</t>
  </si>
  <si>
    <t>min_amount56_mobilephonerecharge</t>
  </si>
  <si>
    <t>sum_cnt56_mobilephonerecharge</t>
  </si>
  <si>
    <t>sum_amount16_mobilephonerecharge</t>
  </si>
  <si>
    <t>sum_amount56_mobilephonerecharge</t>
  </si>
  <si>
    <t>avg_amount16_mobilephonerecharge</t>
  </si>
  <si>
    <t>max_amount16_mobilephonerecharge</t>
  </si>
  <si>
    <t>min_amount16_mobilephonerecharge</t>
  </si>
  <si>
    <t>sum_cnt16_mobilephonerecharge</t>
  </si>
  <si>
    <t>sum_cnt37_mobilephonerecharge</t>
  </si>
  <si>
    <t>sum_cnt57_mobilephonerecharge</t>
  </si>
  <si>
    <t>sum_amount57_mobilephonerecharge</t>
  </si>
  <si>
    <t>avg_amount57_mobilephonerecharge</t>
  </si>
  <si>
    <t>max_amount57_mobilephonerecharge</t>
  </si>
  <si>
    <t>sum_cnt38_mobilephonerecharge</t>
  </si>
  <si>
    <t>sum_amount15_mobilephonerecharge</t>
  </si>
  <si>
    <t>avg_amount15_mobilephonerecharge</t>
  </si>
  <si>
    <t>max_amount15_mobilephonerecharge</t>
  </si>
  <si>
    <t>max_amount58_mobilephonerecharge</t>
  </si>
  <si>
    <t>min_amount15_mobilephonerecharge</t>
  </si>
  <si>
    <t>min_amount58_mobilephonerecharge</t>
  </si>
  <si>
    <t>sum_amount14_mobilephonerecharge</t>
  </si>
  <si>
    <t>sum_amount58_mobilephonerecharge</t>
  </si>
  <si>
    <t>avg_amount14_mobilephonerecharge</t>
  </si>
  <si>
    <t>avg_amount58_mobilephonerecharge</t>
  </si>
  <si>
    <t>max_amount14_mobilephonerecharge</t>
  </si>
  <si>
    <t>min_amount14_mobilephonerecharge</t>
  </si>
  <si>
    <t>sum_cnt14_mobilephonerecharge</t>
  </si>
  <si>
    <t>sum_cnt15_mobilephonerecharge</t>
  </si>
  <si>
    <t>avg_amount59_mobilephonerecharge</t>
  </si>
  <si>
    <t>max_amount59_mobilephonerecharge</t>
  </si>
  <si>
    <t>min_amount39_mobilephonerecharge</t>
  </si>
  <si>
    <t>min_amount59_mobilephonerecharge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</si>
</sst>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%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49" applyFill="1" applyBorder="1" applyAlignment="1">
      <alignment vertical="center"/>
    </xf>
    <xf numFmtId="0" fontId="0" fillId="3" borderId="0" xfId="49" applyFont="1" applyFill="1" applyBorder="1" applyAlignment="1">
      <alignment vertical="center"/>
    </xf>
    <xf numFmtId="0" fontId="0" fillId="3" borderId="0" xfId="49" applyFill="1" applyBorder="1" applyAlignment="1">
      <alignment horizontal="center" vertical="center"/>
    </xf>
    <xf numFmtId="0" fontId="0" fillId="3" borderId="0" xfId="49" applyFont="1" applyFill="1" applyBorder="1" applyAlignment="1">
      <alignment horizontal="center" vertical="center"/>
    </xf>
    <xf numFmtId="0" fontId="0" fillId="4" borderId="0" xfId="0" applyFont="1" applyFill="1"/>
    <xf numFmtId="0" fontId="0" fillId="0" borderId="0" xfId="49" applyFill="1" applyBorder="1" applyAlignment="1">
      <alignment vertical="center"/>
    </xf>
    <xf numFmtId="176" fontId="0" fillId="0" borderId="0" xfId="49" applyNumberForma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0" borderId="0" xfId="0" applyFont="1"/>
    <xf numFmtId="0" fontId="1" fillId="0" borderId="0" xfId="0" applyFont="1"/>
    <xf numFmtId="176" fontId="0" fillId="3" borderId="0" xfId="0" applyNumberFormat="1" applyFill="1" applyAlignment="1">
      <alignment vertical="center"/>
    </xf>
    <xf numFmtId="176" fontId="0" fillId="5" borderId="0" xfId="0" applyNumberForma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49" applyFill="1" applyBorder="1" applyAlignment="1">
      <alignment vertical="center"/>
    </xf>
    <xf numFmtId="176" fontId="0" fillId="5" borderId="0" xfId="49" applyNumberFormat="1" applyFill="1" applyBorder="1" applyAlignment="1">
      <alignment vertical="center"/>
    </xf>
    <xf numFmtId="0" fontId="0" fillId="6" borderId="0" xfId="0" applyFill="1" applyAlignment="1">
      <alignment vertical="center"/>
    </xf>
    <xf numFmtId="176" fontId="0" fillId="6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49" applyFill="1" applyBorder="1" applyAlignment="1">
      <alignment vertical="center"/>
    </xf>
    <xf numFmtId="176" fontId="0" fillId="2" borderId="0" xfId="49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7" borderId="0" xfId="0" applyFill="1"/>
    <xf numFmtId="0" fontId="2" fillId="0" borderId="0" xfId="49" applyFont="1" applyFill="1" applyBorder="1" applyAlignment="1">
      <alignment vertical="center"/>
    </xf>
    <xf numFmtId="176" fontId="2" fillId="0" borderId="0" xfId="49" applyNumberFormat="1" applyFont="1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2" borderId="0" xfId="0" applyFont="1" applyFill="1"/>
    <xf numFmtId="176" fontId="0" fillId="8" borderId="0" xfId="0" applyNumberFormat="1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176" fontId="0" fillId="10" borderId="0" xfId="0" applyNumberForma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32"/>
  <sheetViews>
    <sheetView topLeftCell="B1" workbookViewId="0">
      <pane ySplit="1" topLeftCell="A407" activePane="bottomLeft" state="frozen"/>
      <selection/>
      <selection pane="bottomLeft" activeCell="N409" sqref="N409"/>
    </sheetView>
  </sheetViews>
  <sheetFormatPr defaultColWidth="9" defaultRowHeight="13.5"/>
  <cols>
    <col min="1" max="1" width="20.5" style="1" customWidth="1"/>
    <col min="2" max="5" width="9" style="1" hidden="1" customWidth="1"/>
    <col min="6" max="6" width="9" style="1"/>
    <col min="7" max="7" width="6" style="1" customWidth="1"/>
    <col min="8" max="8" width="22.5" customWidth="1"/>
    <col min="9" max="9" width="20.25" customWidth="1"/>
    <col min="10" max="10" width="22.125" style="25" customWidth="1"/>
    <col min="12" max="12" width="1.5" customWidth="1"/>
    <col min="13" max="13" width="24.875" customWidth="1"/>
    <col min="14" max="14" width="22.875" style="2" customWidth="1"/>
  </cols>
  <sheetData>
    <row r="1" spans="1:15">
      <c r="A1" s="3" t="s">
        <v>0</v>
      </c>
      <c r="B1" s="3" t="s">
        <v>1</v>
      </c>
      <c r="C1" s="4" t="s">
        <v>2</v>
      </c>
      <c r="D1" s="5">
        <v>0</v>
      </c>
      <c r="E1" s="6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29" t="s">
        <v>8</v>
      </c>
      <c r="K1" s="7" t="s">
        <v>4</v>
      </c>
      <c r="L1" s="12" t="s">
        <v>9</v>
      </c>
      <c r="M1" s="13" t="s">
        <v>10</v>
      </c>
      <c r="N1" s="2" t="s">
        <v>11</v>
      </c>
      <c r="O1" t="s">
        <v>11</v>
      </c>
    </row>
    <row r="2" spans="1:15">
      <c r="A2" s="26" t="s">
        <v>12</v>
      </c>
      <c r="B2" s="26">
        <v>496700</v>
      </c>
      <c r="C2" s="26">
        <v>256899</v>
      </c>
      <c r="D2" s="26">
        <v>177838</v>
      </c>
      <c r="E2" s="26">
        <v>61963</v>
      </c>
      <c r="F2" s="27">
        <v>0.124749345681498</v>
      </c>
      <c r="G2" s="1" t="str">
        <f t="shared" ref="G2:G65" si="0">MID(A2,FIND("_",A2,5)+1,LEN(A2)-FIND("_",A2,5))</f>
        <v>credit</v>
      </c>
      <c r="H2" s="28" t="s">
        <v>13</v>
      </c>
      <c r="I2" s="28" t="s">
        <v>13</v>
      </c>
      <c r="J2" s="21" t="str">
        <f>LEFT(A2,3)&amp;RIGHT(H2,LEN(H2)-3)</f>
        <v>avg_amount6_credit</v>
      </c>
      <c r="K2" s="30">
        <v>0.00463589165800127</v>
      </c>
      <c r="M2" t="s">
        <v>14</v>
      </c>
      <c r="N2" s="2" t="str">
        <f>VLOOKUP(M2,A:J,9,FALSE)</f>
        <v>sum_amount6_credit</v>
      </c>
      <c r="O2" t="s">
        <v>15</v>
      </c>
    </row>
    <row r="3" spans="1:15">
      <c r="A3" s="26" t="s">
        <v>16</v>
      </c>
      <c r="B3" s="26">
        <v>496700</v>
      </c>
      <c r="C3" s="26">
        <v>256899</v>
      </c>
      <c r="D3" s="26">
        <v>177838</v>
      </c>
      <c r="E3" s="26">
        <v>61963</v>
      </c>
      <c r="F3" s="27">
        <v>0.124749345681498</v>
      </c>
      <c r="G3" s="1" t="str">
        <f t="shared" si="0"/>
        <v>credit</v>
      </c>
      <c r="H3" s="28" t="s">
        <v>17</v>
      </c>
      <c r="I3" s="28" t="s">
        <v>17</v>
      </c>
      <c r="J3" s="21" t="str">
        <f>LEFT(A3,3)&amp;RIGHT(H3,LEN(H3)-3)</f>
        <v>max_amount6_credit</v>
      </c>
      <c r="K3" s="30">
        <v>0.00463589165800127</v>
      </c>
      <c r="M3" t="s">
        <v>12</v>
      </c>
      <c r="N3" s="2" t="str">
        <f t="shared" ref="N3:N66" si="1">VLOOKUP(M3,A:J,9,FALSE)</f>
        <v>avg_amount6_credit</v>
      </c>
      <c r="O3" t="s">
        <v>13</v>
      </c>
    </row>
    <row r="4" spans="1:15">
      <c r="A4" s="26" t="s">
        <v>18</v>
      </c>
      <c r="B4" s="26">
        <v>496700</v>
      </c>
      <c r="C4" s="26">
        <v>256899</v>
      </c>
      <c r="D4" s="26">
        <v>177838</v>
      </c>
      <c r="E4" s="26">
        <v>61963</v>
      </c>
      <c r="F4" s="27">
        <v>0.124749345681498</v>
      </c>
      <c r="G4" s="1" t="str">
        <f t="shared" si="0"/>
        <v>credit</v>
      </c>
      <c r="H4" s="28" t="s">
        <v>19</v>
      </c>
      <c r="I4" s="28" t="s">
        <v>19</v>
      </c>
      <c r="J4" s="21" t="str">
        <f t="shared" ref="J3:J66" si="2">LEFT(A4,3)&amp;RIGHT(H4,LEN(H4)-3)</f>
        <v>min_amount6_credit</v>
      </c>
      <c r="K4" s="30">
        <v>0.00463589165800127</v>
      </c>
      <c r="M4" t="s">
        <v>16</v>
      </c>
      <c r="N4" s="2" t="str">
        <f t="shared" si="1"/>
        <v>max_amount6_credit</v>
      </c>
      <c r="O4" t="s">
        <v>17</v>
      </c>
    </row>
    <row r="5" spans="1:15">
      <c r="A5" s="26" t="s">
        <v>14</v>
      </c>
      <c r="B5" s="26">
        <v>496700</v>
      </c>
      <c r="C5" s="26">
        <v>256899</v>
      </c>
      <c r="D5" s="26">
        <v>177838</v>
      </c>
      <c r="E5" s="26">
        <v>61963</v>
      </c>
      <c r="F5" s="27">
        <v>0.124749345681498</v>
      </c>
      <c r="G5" s="1" t="str">
        <f t="shared" si="0"/>
        <v>credit</v>
      </c>
      <c r="H5" s="28" t="s">
        <v>15</v>
      </c>
      <c r="I5" s="28" t="s">
        <v>15</v>
      </c>
      <c r="J5" s="21" t="str">
        <f t="shared" si="2"/>
        <v>sum_amount6_credit</v>
      </c>
      <c r="K5" s="30">
        <v>0.00463589165800127</v>
      </c>
      <c r="M5" t="s">
        <v>18</v>
      </c>
      <c r="N5" s="2" t="str">
        <f t="shared" si="1"/>
        <v>min_amount6_credit</v>
      </c>
      <c r="O5" t="s">
        <v>19</v>
      </c>
    </row>
    <row r="6" spans="1:15">
      <c r="A6" s="26" t="s">
        <v>20</v>
      </c>
      <c r="B6" s="26">
        <v>496700</v>
      </c>
      <c r="C6" s="26">
        <v>256899</v>
      </c>
      <c r="D6" s="26">
        <v>177838</v>
      </c>
      <c r="E6" s="26">
        <v>61963</v>
      </c>
      <c r="F6" s="27">
        <v>0.124749345681498</v>
      </c>
      <c r="G6" s="1" t="str">
        <f t="shared" si="0"/>
        <v>credit</v>
      </c>
      <c r="H6" s="28" t="s">
        <v>21</v>
      </c>
      <c r="I6" s="28" t="s">
        <v>21</v>
      </c>
      <c r="J6" s="21" t="str">
        <f t="shared" si="2"/>
        <v>sum_cnt6_credit</v>
      </c>
      <c r="K6" s="30">
        <v>0.00463589165800127</v>
      </c>
      <c r="M6" t="s">
        <v>20</v>
      </c>
      <c r="N6" s="2" t="str">
        <f t="shared" si="1"/>
        <v>sum_cnt6_credit</v>
      </c>
      <c r="O6" t="s">
        <v>21</v>
      </c>
    </row>
    <row r="7" spans="1:15">
      <c r="A7" s="26" t="s">
        <v>22</v>
      </c>
      <c r="B7" s="26">
        <v>496700</v>
      </c>
      <c r="C7" s="26">
        <v>256899</v>
      </c>
      <c r="D7" s="26">
        <v>181758</v>
      </c>
      <c r="E7" s="26">
        <v>58043</v>
      </c>
      <c r="F7" s="27">
        <v>0.116857257902154</v>
      </c>
      <c r="G7" s="1" t="str">
        <f t="shared" si="0"/>
        <v>credit</v>
      </c>
      <c r="H7" s="28" t="s">
        <v>23</v>
      </c>
      <c r="I7" s="28" t="s">
        <v>13</v>
      </c>
      <c r="J7" s="21" t="str">
        <f t="shared" si="2"/>
        <v>avg_amount7_credit</v>
      </c>
      <c r="K7" s="30">
        <v>0.00440931450625841</v>
      </c>
      <c r="M7" t="s">
        <v>24</v>
      </c>
      <c r="N7" t="s">
        <v>24</v>
      </c>
      <c r="O7" t="s">
        <v>24</v>
      </c>
    </row>
    <row r="8" spans="1:15">
      <c r="A8" s="26" t="s">
        <v>25</v>
      </c>
      <c r="B8" s="26">
        <v>496700</v>
      </c>
      <c r="C8" s="26">
        <v>256899</v>
      </c>
      <c r="D8" s="26">
        <v>181758</v>
      </c>
      <c r="E8" s="26">
        <v>58043</v>
      </c>
      <c r="F8" s="27">
        <v>0.116857257902154</v>
      </c>
      <c r="G8" s="1" t="str">
        <f t="shared" si="0"/>
        <v>credit</v>
      </c>
      <c r="H8" s="28" t="s">
        <v>26</v>
      </c>
      <c r="I8" s="28" t="s">
        <v>17</v>
      </c>
      <c r="J8" s="21" t="str">
        <f t="shared" si="2"/>
        <v>max_amount7_credit</v>
      </c>
      <c r="K8" s="30">
        <v>0.00440931450625841</v>
      </c>
      <c r="M8" t="s">
        <v>27</v>
      </c>
      <c r="N8" s="2" t="str">
        <f t="shared" si="1"/>
        <v>sum_amount6_credit</v>
      </c>
      <c r="O8" t="s">
        <v>28</v>
      </c>
    </row>
    <row r="9" spans="1:15">
      <c r="A9" s="26" t="s">
        <v>29</v>
      </c>
      <c r="B9" s="26">
        <v>496700</v>
      </c>
      <c r="C9" s="26">
        <v>256899</v>
      </c>
      <c r="D9" s="26">
        <v>181758</v>
      </c>
      <c r="E9" s="26">
        <v>58043</v>
      </c>
      <c r="F9" s="27">
        <v>0.116857257902154</v>
      </c>
      <c r="G9" s="1" t="str">
        <f t="shared" si="0"/>
        <v>credit</v>
      </c>
      <c r="H9" s="28" t="s">
        <v>30</v>
      </c>
      <c r="I9" s="28" t="s">
        <v>19</v>
      </c>
      <c r="J9" s="21" t="str">
        <f t="shared" si="2"/>
        <v>min_amount7_credit</v>
      </c>
      <c r="K9" s="30">
        <v>0.00440931450625841</v>
      </c>
      <c r="M9" t="s">
        <v>22</v>
      </c>
      <c r="N9" s="2" t="str">
        <f t="shared" si="1"/>
        <v>avg_amount6_credit</v>
      </c>
      <c r="O9" t="s">
        <v>15</v>
      </c>
    </row>
    <row r="10" spans="1:15">
      <c r="A10" s="26" t="s">
        <v>27</v>
      </c>
      <c r="B10" s="26">
        <v>496700</v>
      </c>
      <c r="C10" s="26">
        <v>256899</v>
      </c>
      <c r="D10" s="26">
        <v>181758</v>
      </c>
      <c r="E10" s="26">
        <v>58043</v>
      </c>
      <c r="F10" s="27">
        <v>0.116857257902154</v>
      </c>
      <c r="G10" s="1" t="str">
        <f t="shared" si="0"/>
        <v>credit</v>
      </c>
      <c r="H10" s="28" t="s">
        <v>31</v>
      </c>
      <c r="I10" s="28" t="s">
        <v>15</v>
      </c>
      <c r="J10" s="21" t="str">
        <f t="shared" si="2"/>
        <v>sum_amount7_credit</v>
      </c>
      <c r="K10" s="30">
        <v>0.00440931450625841</v>
      </c>
      <c r="M10" t="s">
        <v>25</v>
      </c>
      <c r="N10" s="2" t="str">
        <f t="shared" si="1"/>
        <v>max_amount6_credit</v>
      </c>
      <c r="O10" t="s">
        <v>32</v>
      </c>
    </row>
    <row r="11" spans="1:15">
      <c r="A11" s="26" t="s">
        <v>33</v>
      </c>
      <c r="B11" s="26">
        <v>496700</v>
      </c>
      <c r="C11" s="26">
        <v>256899</v>
      </c>
      <c r="D11" s="26">
        <v>181758</v>
      </c>
      <c r="E11" s="26">
        <v>58043</v>
      </c>
      <c r="F11" s="27">
        <v>0.116857257902154</v>
      </c>
      <c r="G11" s="1" t="str">
        <f t="shared" si="0"/>
        <v>credit</v>
      </c>
      <c r="H11" s="28" t="s">
        <v>32</v>
      </c>
      <c r="I11" s="28" t="s">
        <v>21</v>
      </c>
      <c r="J11" s="21" t="str">
        <f t="shared" si="2"/>
        <v>sum_cnt7_credit</v>
      </c>
      <c r="K11" s="30">
        <v>0.00440931450625841</v>
      </c>
      <c r="M11" t="s">
        <v>29</v>
      </c>
      <c r="N11" s="2" t="str">
        <f t="shared" si="1"/>
        <v>min_amount6_credit</v>
      </c>
      <c r="O11" t="s">
        <v>34</v>
      </c>
    </row>
    <row r="12" spans="1:15">
      <c r="A12" s="26" t="s">
        <v>35</v>
      </c>
      <c r="B12" s="26">
        <v>496700</v>
      </c>
      <c r="C12" s="26">
        <v>256899</v>
      </c>
      <c r="D12" s="26">
        <v>183979</v>
      </c>
      <c r="E12" s="26">
        <v>55822</v>
      </c>
      <c r="F12" s="27">
        <v>0.112385745923092</v>
      </c>
      <c r="G12" s="1" t="str">
        <f t="shared" si="0"/>
        <v>credit</v>
      </c>
      <c r="H12" s="28" t="s">
        <v>36</v>
      </c>
      <c r="I12" s="28" t="s">
        <v>13</v>
      </c>
      <c r="J12" s="21" t="str">
        <f t="shared" si="2"/>
        <v>avg_amount8_credit</v>
      </c>
      <c r="K12" s="30">
        <v>0.00401613361501888</v>
      </c>
      <c r="M12" t="s">
        <v>33</v>
      </c>
      <c r="N12" s="2" t="str">
        <f t="shared" si="1"/>
        <v>sum_cnt6_credit</v>
      </c>
      <c r="O12" t="s">
        <v>37</v>
      </c>
    </row>
    <row r="13" spans="1:15">
      <c r="A13" s="26" t="s">
        <v>38</v>
      </c>
      <c r="B13" s="26">
        <v>496700</v>
      </c>
      <c r="C13" s="26">
        <v>256899</v>
      </c>
      <c r="D13" s="26">
        <v>183979</v>
      </c>
      <c r="E13" s="26">
        <v>55822</v>
      </c>
      <c r="F13" s="27">
        <v>0.112385745923092</v>
      </c>
      <c r="G13" s="1" t="str">
        <f t="shared" si="0"/>
        <v>credit</v>
      </c>
      <c r="H13" s="28" t="s">
        <v>39</v>
      </c>
      <c r="I13" s="28" t="s">
        <v>17</v>
      </c>
      <c r="J13" s="21" t="str">
        <f t="shared" si="2"/>
        <v>max_amount8_credit</v>
      </c>
      <c r="K13" s="30">
        <v>0.00401613361501888</v>
      </c>
      <c r="M13" t="s">
        <v>40</v>
      </c>
      <c r="N13" s="2" t="str">
        <f t="shared" si="1"/>
        <v>sum_amount6_credit</v>
      </c>
      <c r="O13" t="s">
        <v>41</v>
      </c>
    </row>
    <row r="14" spans="1:15">
      <c r="A14" s="26" t="s">
        <v>42</v>
      </c>
      <c r="B14" s="26">
        <v>496700</v>
      </c>
      <c r="C14" s="26">
        <v>256899</v>
      </c>
      <c r="D14" s="26">
        <v>183979</v>
      </c>
      <c r="E14" s="26">
        <v>55822</v>
      </c>
      <c r="F14" s="27">
        <v>0.112385745923092</v>
      </c>
      <c r="G14" s="1" t="str">
        <f t="shared" si="0"/>
        <v>credit</v>
      </c>
      <c r="H14" s="28" t="s">
        <v>43</v>
      </c>
      <c r="I14" s="28" t="s">
        <v>19</v>
      </c>
      <c r="J14" s="21" t="str">
        <f t="shared" si="2"/>
        <v>min_amount8_credit</v>
      </c>
      <c r="K14" s="30">
        <v>0.00401613361501888</v>
      </c>
      <c r="M14" t="s">
        <v>35</v>
      </c>
      <c r="N14" s="2" t="str">
        <f t="shared" si="1"/>
        <v>avg_amount6_credit</v>
      </c>
      <c r="O14" t="s">
        <v>44</v>
      </c>
    </row>
    <row r="15" spans="1:15">
      <c r="A15" s="26" t="s">
        <v>40</v>
      </c>
      <c r="B15" s="26">
        <v>496700</v>
      </c>
      <c r="C15" s="26">
        <v>256899</v>
      </c>
      <c r="D15" s="26">
        <v>183979</v>
      </c>
      <c r="E15" s="26">
        <v>55822</v>
      </c>
      <c r="F15" s="27">
        <v>0.112385745923092</v>
      </c>
      <c r="G15" s="1" t="str">
        <f t="shared" si="0"/>
        <v>credit</v>
      </c>
      <c r="H15" s="28" t="s">
        <v>34</v>
      </c>
      <c r="I15" s="28" t="s">
        <v>15</v>
      </c>
      <c r="J15" s="21" t="str">
        <f t="shared" si="2"/>
        <v>sum_amount8_credit</v>
      </c>
      <c r="K15" s="30">
        <v>0.00401613361501888</v>
      </c>
      <c r="M15" t="s">
        <v>38</v>
      </c>
      <c r="N15" s="2" t="str">
        <f t="shared" si="1"/>
        <v>max_amount6_credit</v>
      </c>
      <c r="O15" t="s">
        <v>45</v>
      </c>
    </row>
    <row r="16" spans="1:15">
      <c r="A16" s="26" t="s">
        <v>46</v>
      </c>
      <c r="B16" s="26">
        <v>496700</v>
      </c>
      <c r="C16" s="26">
        <v>256899</v>
      </c>
      <c r="D16" s="26">
        <v>183979</v>
      </c>
      <c r="E16" s="26">
        <v>55822</v>
      </c>
      <c r="F16" s="27">
        <v>0.112385745923092</v>
      </c>
      <c r="G16" s="1" t="str">
        <f t="shared" si="0"/>
        <v>credit</v>
      </c>
      <c r="H16" s="28" t="s">
        <v>37</v>
      </c>
      <c r="I16" s="28" t="s">
        <v>21</v>
      </c>
      <c r="J16" s="21" t="str">
        <f t="shared" si="2"/>
        <v>sum_cnt8_credit</v>
      </c>
      <c r="K16" s="30">
        <v>0.00401613361501888</v>
      </c>
      <c r="M16" t="s">
        <v>42</v>
      </c>
      <c r="N16" s="2" t="str">
        <f t="shared" si="1"/>
        <v>min_amount6_credit</v>
      </c>
      <c r="O16" t="s">
        <v>47</v>
      </c>
    </row>
    <row r="17" spans="1:15">
      <c r="A17" s="26" t="s">
        <v>48</v>
      </c>
      <c r="B17" s="26">
        <v>496700</v>
      </c>
      <c r="C17" s="26">
        <v>256899</v>
      </c>
      <c r="D17" s="26">
        <v>186041</v>
      </c>
      <c r="E17" s="26">
        <v>53760</v>
      </c>
      <c r="F17" s="27">
        <v>0.108234346688142</v>
      </c>
      <c r="G17" s="1" t="str">
        <f t="shared" si="0"/>
        <v>credit</v>
      </c>
      <c r="H17" s="28" t="s">
        <v>49</v>
      </c>
      <c r="I17" s="28" t="s">
        <v>13</v>
      </c>
      <c r="J17" s="21" t="str">
        <f t="shared" si="2"/>
        <v>avg_amount9_credit</v>
      </c>
      <c r="K17" s="30">
        <v>0.00392901579185115</v>
      </c>
      <c r="M17" t="s">
        <v>46</v>
      </c>
      <c r="N17" s="2" t="str">
        <f t="shared" si="1"/>
        <v>sum_cnt6_credit</v>
      </c>
      <c r="O17" t="s">
        <v>50</v>
      </c>
    </row>
    <row r="18" spans="1:15">
      <c r="A18" s="26" t="s">
        <v>51</v>
      </c>
      <c r="B18" s="26">
        <v>496700</v>
      </c>
      <c r="C18" s="26">
        <v>256899</v>
      </c>
      <c r="D18" s="26">
        <v>186041</v>
      </c>
      <c r="E18" s="26">
        <v>53760</v>
      </c>
      <c r="F18" s="27">
        <v>0.108234346688142</v>
      </c>
      <c r="G18" s="1" t="str">
        <f t="shared" si="0"/>
        <v>credit</v>
      </c>
      <c r="H18" s="28" t="s">
        <v>52</v>
      </c>
      <c r="I18" s="28" t="s">
        <v>17</v>
      </c>
      <c r="J18" s="21" t="str">
        <f t="shared" si="2"/>
        <v>max_amount9_credit</v>
      </c>
      <c r="K18" s="30">
        <v>0.00392901579185115</v>
      </c>
      <c r="M18" t="s">
        <v>53</v>
      </c>
      <c r="N18" s="2" t="str">
        <f t="shared" si="1"/>
        <v>sum_amount15_creditcardrepayments</v>
      </c>
      <c r="O18" t="s">
        <v>54</v>
      </c>
    </row>
    <row r="19" spans="1:15">
      <c r="A19" s="26" t="s">
        <v>55</v>
      </c>
      <c r="B19" s="26">
        <v>496700</v>
      </c>
      <c r="C19" s="26">
        <v>256899</v>
      </c>
      <c r="D19" s="26">
        <v>186041</v>
      </c>
      <c r="E19" s="26">
        <v>53760</v>
      </c>
      <c r="F19" s="27">
        <v>0.108234346688142</v>
      </c>
      <c r="G19" s="1" t="str">
        <f t="shared" si="0"/>
        <v>credit</v>
      </c>
      <c r="H19" s="28" t="s">
        <v>56</v>
      </c>
      <c r="I19" s="28" t="s">
        <v>19</v>
      </c>
      <c r="J19" s="21" t="str">
        <f t="shared" si="2"/>
        <v>min_amount9_credit</v>
      </c>
      <c r="K19" s="30">
        <v>0.00392901579185115</v>
      </c>
      <c r="M19" t="s">
        <v>57</v>
      </c>
      <c r="N19" s="2" t="str">
        <f t="shared" si="1"/>
        <v>avg_amount15_creditcardrepayments</v>
      </c>
      <c r="O19" t="s">
        <v>58</v>
      </c>
    </row>
    <row r="20" spans="1:15">
      <c r="A20" s="26" t="s">
        <v>59</v>
      </c>
      <c r="B20" s="26">
        <v>496700</v>
      </c>
      <c r="C20" s="26">
        <v>256899</v>
      </c>
      <c r="D20" s="26">
        <v>186041</v>
      </c>
      <c r="E20" s="26">
        <v>53760</v>
      </c>
      <c r="F20" s="27">
        <v>0.108234346688142</v>
      </c>
      <c r="G20" s="1" t="str">
        <f t="shared" si="0"/>
        <v>credit</v>
      </c>
      <c r="H20" s="28" t="s">
        <v>41</v>
      </c>
      <c r="I20" s="28" t="s">
        <v>15</v>
      </c>
      <c r="J20" s="21" t="str">
        <f t="shared" si="2"/>
        <v>sum_amount9_credit</v>
      </c>
      <c r="K20" s="30">
        <v>0.00392901579185115</v>
      </c>
      <c r="M20" t="s">
        <v>60</v>
      </c>
      <c r="N20" s="2" t="str">
        <f t="shared" si="1"/>
        <v>max_amount15_creditcardrepayments</v>
      </c>
      <c r="O20" t="s">
        <v>61</v>
      </c>
    </row>
    <row r="21" spans="1:15">
      <c r="A21" s="26" t="s">
        <v>62</v>
      </c>
      <c r="B21" s="26">
        <v>496700</v>
      </c>
      <c r="C21" s="26">
        <v>256899</v>
      </c>
      <c r="D21" s="26">
        <v>186041</v>
      </c>
      <c r="E21" s="26">
        <v>53760</v>
      </c>
      <c r="F21" s="27">
        <v>0.108234346688142</v>
      </c>
      <c r="G21" s="1" t="str">
        <f t="shared" si="0"/>
        <v>credit</v>
      </c>
      <c r="H21" s="28" t="s">
        <v>44</v>
      </c>
      <c r="I21" s="28" t="s">
        <v>21</v>
      </c>
      <c r="J21" s="21" t="str">
        <f t="shared" si="2"/>
        <v>sum_cnt9_credit</v>
      </c>
      <c r="K21" s="30">
        <v>0.00392901579185115</v>
      </c>
      <c r="M21" t="s">
        <v>63</v>
      </c>
      <c r="N21" s="2" t="str">
        <f t="shared" si="1"/>
        <v>min_amount15_creditcardrepayments</v>
      </c>
      <c r="O21" t="s">
        <v>64</v>
      </c>
    </row>
    <row r="22" spans="1:15">
      <c r="A22" s="26" t="s">
        <v>65</v>
      </c>
      <c r="B22" s="26">
        <v>496700</v>
      </c>
      <c r="C22" s="26">
        <v>256899</v>
      </c>
      <c r="D22" s="26">
        <v>188305</v>
      </c>
      <c r="E22" s="26">
        <v>51496</v>
      </c>
      <c r="F22" s="27">
        <v>0.103676263338031</v>
      </c>
      <c r="G22" s="1" t="str">
        <f t="shared" si="0"/>
        <v>credit</v>
      </c>
      <c r="H22" s="28" t="s">
        <v>66</v>
      </c>
      <c r="I22" s="28" t="s">
        <v>13</v>
      </c>
      <c r="J22" s="21" t="str">
        <f t="shared" si="2"/>
        <v>avg_amount12_credit</v>
      </c>
      <c r="K22" s="30">
        <v>0.00384419934265285</v>
      </c>
      <c r="M22" t="s">
        <v>67</v>
      </c>
      <c r="N22" s="2" t="str">
        <f t="shared" si="1"/>
        <v>sum_cnt15_creditcardrepayments</v>
      </c>
      <c r="O22" t="s">
        <v>68</v>
      </c>
    </row>
    <row r="23" spans="1:15">
      <c r="A23" s="26" t="s">
        <v>69</v>
      </c>
      <c r="B23" s="26">
        <v>496700</v>
      </c>
      <c r="C23" s="26">
        <v>256899</v>
      </c>
      <c r="D23" s="26">
        <v>188305</v>
      </c>
      <c r="E23" s="26">
        <v>51496</v>
      </c>
      <c r="F23" s="27">
        <v>0.103676263338031</v>
      </c>
      <c r="G23" s="1" t="str">
        <f t="shared" si="0"/>
        <v>credit</v>
      </c>
      <c r="H23" s="28" t="s">
        <v>70</v>
      </c>
      <c r="I23" s="28" t="s">
        <v>17</v>
      </c>
      <c r="J23" s="21" t="str">
        <f t="shared" si="2"/>
        <v>max_amount12_credit</v>
      </c>
      <c r="K23" s="30">
        <v>0.00384419934265285</v>
      </c>
      <c r="M23" t="s">
        <v>71</v>
      </c>
      <c r="N23" s="2" t="str">
        <f t="shared" si="1"/>
        <v>sum_amount18_enquiryfee</v>
      </c>
      <c r="O23" t="s">
        <v>72</v>
      </c>
    </row>
    <row r="24" spans="1:15">
      <c r="A24" s="26" t="s">
        <v>73</v>
      </c>
      <c r="B24" s="26">
        <v>496700</v>
      </c>
      <c r="C24" s="26">
        <v>256899</v>
      </c>
      <c r="D24" s="26">
        <v>188305</v>
      </c>
      <c r="E24" s="26">
        <v>51496</v>
      </c>
      <c r="F24" s="27">
        <v>0.103676263338031</v>
      </c>
      <c r="G24" s="1" t="str">
        <f t="shared" si="0"/>
        <v>credit</v>
      </c>
      <c r="H24" s="28" t="s">
        <v>74</v>
      </c>
      <c r="I24" s="28" t="s">
        <v>19</v>
      </c>
      <c r="J24" s="21" t="str">
        <f t="shared" si="2"/>
        <v>min_amount12_credit</v>
      </c>
      <c r="K24" s="30">
        <v>0.00384419934265285</v>
      </c>
      <c r="M24" t="s">
        <v>75</v>
      </c>
      <c r="N24" s="2" t="str">
        <f t="shared" si="1"/>
        <v>avg_amount18_enquiryfee</v>
      </c>
      <c r="O24" t="s">
        <v>76</v>
      </c>
    </row>
    <row r="25" spans="1:15">
      <c r="A25" s="26" t="s">
        <v>77</v>
      </c>
      <c r="B25" s="26">
        <v>496700</v>
      </c>
      <c r="C25" s="26">
        <v>256899</v>
      </c>
      <c r="D25" s="26">
        <v>188305</v>
      </c>
      <c r="E25" s="26">
        <v>51496</v>
      </c>
      <c r="F25" s="27">
        <v>0.103676263338031</v>
      </c>
      <c r="G25" s="1" t="str">
        <f t="shared" si="0"/>
        <v>credit</v>
      </c>
      <c r="H25" s="28" t="s">
        <v>78</v>
      </c>
      <c r="I25" s="28" t="s">
        <v>15</v>
      </c>
      <c r="J25" s="21" t="str">
        <f t="shared" si="2"/>
        <v>sum_amount12_credit</v>
      </c>
      <c r="K25" s="30">
        <v>0.00384419934265285</v>
      </c>
      <c r="M25" t="s">
        <v>79</v>
      </c>
      <c r="N25" s="2" t="str">
        <f t="shared" si="1"/>
        <v>max_amount18_enquiryfee</v>
      </c>
      <c r="O25" t="s">
        <v>80</v>
      </c>
    </row>
    <row r="26" spans="1:15">
      <c r="A26" s="26" t="s">
        <v>81</v>
      </c>
      <c r="B26" s="26">
        <v>496700</v>
      </c>
      <c r="C26" s="26">
        <v>256899</v>
      </c>
      <c r="D26" s="26">
        <v>188305</v>
      </c>
      <c r="E26" s="26">
        <v>51496</v>
      </c>
      <c r="F26" s="27">
        <v>0.103676263338031</v>
      </c>
      <c r="G26" s="1" t="str">
        <f t="shared" si="0"/>
        <v>credit</v>
      </c>
      <c r="H26" s="28" t="s">
        <v>82</v>
      </c>
      <c r="I26" s="28" t="s">
        <v>21</v>
      </c>
      <c r="J26" s="21" t="str">
        <f t="shared" si="2"/>
        <v>sum_cnt12_credit</v>
      </c>
      <c r="K26" s="30">
        <v>0.00384419934265285</v>
      </c>
      <c r="M26" t="s">
        <v>83</v>
      </c>
      <c r="N26" s="2" t="str">
        <f t="shared" si="1"/>
        <v>min_amount18_enquiryfee</v>
      </c>
      <c r="O26" t="s">
        <v>84</v>
      </c>
    </row>
    <row r="27" spans="1:15">
      <c r="A27" s="26" t="s">
        <v>13</v>
      </c>
      <c r="B27" s="26">
        <v>496700</v>
      </c>
      <c r="C27" s="26">
        <v>256899</v>
      </c>
      <c r="D27" s="26">
        <v>189958</v>
      </c>
      <c r="E27" s="26">
        <v>49843</v>
      </c>
      <c r="F27" s="27">
        <v>0.100348298771895</v>
      </c>
      <c r="G27" s="1" t="str">
        <f t="shared" si="0"/>
        <v>credit</v>
      </c>
      <c r="H27" s="28" t="s">
        <v>85</v>
      </c>
      <c r="I27" s="28" t="str">
        <f t="shared" ref="I3:I66" si="3">VLOOKUP(A27,H:H,1,FALSE)</f>
        <v>avg_amount6_credit</v>
      </c>
      <c r="J27" s="21" t="str">
        <f t="shared" si="2"/>
        <v>avg_amount10_credit</v>
      </c>
      <c r="K27" s="30">
        <v>0.0037576912852377</v>
      </c>
      <c r="M27" t="s">
        <v>86</v>
      </c>
      <c r="N27" s="2" t="str">
        <f t="shared" si="1"/>
        <v>sum_cnt18_enquiryfee</v>
      </c>
      <c r="O27" t="s">
        <v>87</v>
      </c>
    </row>
    <row r="28" spans="1:15">
      <c r="A28" s="26" t="s">
        <v>17</v>
      </c>
      <c r="B28" s="26">
        <v>496700</v>
      </c>
      <c r="C28" s="26">
        <v>256899</v>
      </c>
      <c r="D28" s="26">
        <v>189958</v>
      </c>
      <c r="E28" s="26">
        <v>49843</v>
      </c>
      <c r="F28" s="27">
        <v>0.100348298771895</v>
      </c>
      <c r="G28" s="1" t="str">
        <f t="shared" si="0"/>
        <v>credit</v>
      </c>
      <c r="H28" s="28" t="s">
        <v>88</v>
      </c>
      <c r="I28" s="28" t="str">
        <f>VLOOKUP(A28,H:H,1,FALSE)</f>
        <v>max_amount6_credit</v>
      </c>
      <c r="J28" s="21" t="str">
        <f t="shared" si="2"/>
        <v>max_amount10_credit</v>
      </c>
      <c r="K28" s="30">
        <v>0.0037576912852377</v>
      </c>
      <c r="M28" t="s">
        <v>89</v>
      </c>
      <c r="N28" s="2" t="str">
        <f t="shared" si="1"/>
        <v>sum_amount15_creditcardrepayments</v>
      </c>
      <c r="O28" t="s">
        <v>90</v>
      </c>
    </row>
    <row r="29" spans="1:15">
      <c r="A29" s="26" t="s">
        <v>19</v>
      </c>
      <c r="B29" s="26">
        <v>496700</v>
      </c>
      <c r="C29" s="26">
        <v>256899</v>
      </c>
      <c r="D29" s="26">
        <v>189958</v>
      </c>
      <c r="E29" s="26">
        <v>49843</v>
      </c>
      <c r="F29" s="27">
        <v>0.100348298771895</v>
      </c>
      <c r="G29" s="1" t="str">
        <f t="shared" si="0"/>
        <v>credit</v>
      </c>
      <c r="H29" s="28" t="s">
        <v>91</v>
      </c>
      <c r="I29" s="28" t="str">
        <f t="shared" si="3"/>
        <v>min_amount6_credit</v>
      </c>
      <c r="J29" s="21" t="str">
        <f t="shared" si="2"/>
        <v>min_amount10_credit</v>
      </c>
      <c r="K29" s="30">
        <v>0.0037576912852377</v>
      </c>
      <c r="M29" t="s">
        <v>92</v>
      </c>
      <c r="N29" s="2" t="str">
        <f t="shared" si="1"/>
        <v>avg_amount15_creditcardrepayments</v>
      </c>
      <c r="O29" t="s">
        <v>93</v>
      </c>
    </row>
    <row r="30" spans="1:15">
      <c r="A30" s="26" t="s">
        <v>15</v>
      </c>
      <c r="B30" s="26">
        <v>496700</v>
      </c>
      <c r="C30" s="26">
        <v>256899</v>
      </c>
      <c r="D30" s="26">
        <v>189958</v>
      </c>
      <c r="E30" s="26">
        <v>49843</v>
      </c>
      <c r="F30" s="27">
        <v>0.100348298771895</v>
      </c>
      <c r="G30" s="1" t="str">
        <f t="shared" si="0"/>
        <v>credit</v>
      </c>
      <c r="H30" s="28" t="s">
        <v>94</v>
      </c>
      <c r="I30" s="28" t="str">
        <f t="shared" si="3"/>
        <v>sum_amount6_credit</v>
      </c>
      <c r="J30" s="21" t="str">
        <f t="shared" si="2"/>
        <v>sum_amount10_credit</v>
      </c>
      <c r="K30" s="30">
        <v>0.0037576912852377</v>
      </c>
      <c r="M30" t="s">
        <v>95</v>
      </c>
      <c r="N30" s="2" t="str">
        <f t="shared" si="1"/>
        <v>max_amount15_creditcardrepayments</v>
      </c>
      <c r="O30" t="s">
        <v>96</v>
      </c>
    </row>
    <row r="31" spans="1:15">
      <c r="A31" s="26" t="s">
        <v>21</v>
      </c>
      <c r="B31" s="26">
        <v>496700</v>
      </c>
      <c r="C31" s="26">
        <v>256899</v>
      </c>
      <c r="D31" s="26">
        <v>189958</v>
      </c>
      <c r="E31" s="26">
        <v>49843</v>
      </c>
      <c r="F31" s="27">
        <v>0.100348298771895</v>
      </c>
      <c r="G31" s="1" t="str">
        <f t="shared" si="0"/>
        <v>credit</v>
      </c>
      <c r="H31" s="28" t="s">
        <v>97</v>
      </c>
      <c r="I31" s="28" t="str">
        <f t="shared" si="3"/>
        <v>sum_cnt6_credit</v>
      </c>
      <c r="J31" s="21" t="str">
        <f t="shared" si="2"/>
        <v>sum_cnt10_credit</v>
      </c>
      <c r="K31" s="30">
        <v>0.0037576912852377</v>
      </c>
      <c r="M31" t="s">
        <v>98</v>
      </c>
      <c r="N31" s="2" t="str">
        <f t="shared" si="1"/>
        <v>min_amount15_creditcardrepayments</v>
      </c>
      <c r="O31" t="s">
        <v>99</v>
      </c>
    </row>
    <row r="32" spans="1:15">
      <c r="A32" s="26" t="s">
        <v>23</v>
      </c>
      <c r="B32" s="26">
        <v>496700</v>
      </c>
      <c r="C32" s="26">
        <v>256899</v>
      </c>
      <c r="D32" s="26">
        <v>198573</v>
      </c>
      <c r="E32" s="26">
        <v>41228</v>
      </c>
      <c r="F32" s="27">
        <v>0.0830038252466277</v>
      </c>
      <c r="G32" s="1" t="str">
        <f t="shared" si="0"/>
        <v>credit</v>
      </c>
      <c r="H32" s="28" t="s">
        <v>100</v>
      </c>
      <c r="I32" s="28" t="str">
        <f t="shared" si="3"/>
        <v>avg_amount7_credit</v>
      </c>
      <c r="J32" s="21" t="str">
        <f t="shared" si="2"/>
        <v>avg_amount11_credit</v>
      </c>
      <c r="K32" s="30">
        <v>0.00339672962957026</v>
      </c>
      <c r="M32" t="s">
        <v>101</v>
      </c>
      <c r="N32" s="2" t="str">
        <f t="shared" si="1"/>
        <v>sum_cnt15_creditcardrepayments</v>
      </c>
      <c r="O32" t="s">
        <v>102</v>
      </c>
    </row>
    <row r="33" spans="1:15">
      <c r="A33" s="26" t="s">
        <v>26</v>
      </c>
      <c r="B33" s="26">
        <v>496700</v>
      </c>
      <c r="C33" s="26">
        <v>256899</v>
      </c>
      <c r="D33" s="26">
        <v>198573</v>
      </c>
      <c r="E33" s="26">
        <v>41228</v>
      </c>
      <c r="F33" s="27">
        <v>0.0830038252466277</v>
      </c>
      <c r="G33" s="1" t="str">
        <f t="shared" si="0"/>
        <v>credit</v>
      </c>
      <c r="H33" s="28" t="s">
        <v>103</v>
      </c>
      <c r="I33" s="28" t="str">
        <f t="shared" si="3"/>
        <v>max_amount7_credit</v>
      </c>
      <c r="J33" s="21" t="str">
        <f t="shared" si="2"/>
        <v>max_amount11_credit</v>
      </c>
      <c r="K33" s="30">
        <v>0.00339672962957026</v>
      </c>
      <c r="M33" t="s">
        <v>104</v>
      </c>
      <c r="N33" s="2" t="str">
        <f t="shared" si="1"/>
        <v>sum_amount15_creditcardrepayments</v>
      </c>
      <c r="O33" t="s">
        <v>105</v>
      </c>
    </row>
    <row r="34" spans="1:15">
      <c r="A34" s="26" t="s">
        <v>30</v>
      </c>
      <c r="B34" s="26">
        <v>496700</v>
      </c>
      <c r="C34" s="26">
        <v>256899</v>
      </c>
      <c r="D34" s="26">
        <v>198573</v>
      </c>
      <c r="E34" s="26">
        <v>41228</v>
      </c>
      <c r="F34" s="27">
        <v>0.0830038252466277</v>
      </c>
      <c r="G34" s="1" t="str">
        <f t="shared" si="0"/>
        <v>credit</v>
      </c>
      <c r="H34" s="28" t="s">
        <v>106</v>
      </c>
      <c r="I34" s="28" t="str">
        <f t="shared" si="3"/>
        <v>min_amount7_credit</v>
      </c>
      <c r="J34" s="21" t="str">
        <f t="shared" si="2"/>
        <v>min_amount11_credit</v>
      </c>
      <c r="K34" s="30">
        <v>0.00339672962957026</v>
      </c>
      <c r="M34" t="s">
        <v>107</v>
      </c>
      <c r="N34" s="2" t="str">
        <f t="shared" si="1"/>
        <v>avg_amount15_creditcardrepayments</v>
      </c>
      <c r="O34" t="s">
        <v>108</v>
      </c>
    </row>
    <row r="35" spans="1:15">
      <c r="A35" s="26" t="s">
        <v>36</v>
      </c>
      <c r="B35" s="26">
        <v>496700</v>
      </c>
      <c r="C35" s="26">
        <v>256899</v>
      </c>
      <c r="D35" s="26">
        <v>203740</v>
      </c>
      <c r="E35" s="26">
        <v>36061</v>
      </c>
      <c r="F35" s="27">
        <v>0.0726011677068653</v>
      </c>
      <c r="G35" s="1" t="str">
        <f t="shared" si="0"/>
        <v>credit</v>
      </c>
      <c r="H35" s="28" t="s">
        <v>100</v>
      </c>
      <c r="I35" s="28" t="str">
        <f t="shared" si="3"/>
        <v>avg_amount8_credit</v>
      </c>
      <c r="J35" s="21" t="str">
        <f t="shared" si="2"/>
        <v>avg_amount11_credit</v>
      </c>
      <c r="K35" s="30">
        <v>0.00339672962957026</v>
      </c>
      <c r="M35" t="s">
        <v>109</v>
      </c>
      <c r="N35" s="2" t="str">
        <f t="shared" si="1"/>
        <v>max_amount15_creditcardrepayments</v>
      </c>
      <c r="O35" t="s">
        <v>110</v>
      </c>
    </row>
    <row r="36" spans="1:15">
      <c r="A36" s="26" t="s">
        <v>39</v>
      </c>
      <c r="B36" s="26">
        <v>496700</v>
      </c>
      <c r="C36" s="26">
        <v>256899</v>
      </c>
      <c r="D36" s="26">
        <v>203740</v>
      </c>
      <c r="E36" s="26">
        <v>36061</v>
      </c>
      <c r="F36" s="27">
        <v>0.0726011677068653</v>
      </c>
      <c r="G36" s="1" t="str">
        <f t="shared" si="0"/>
        <v>credit</v>
      </c>
      <c r="H36" s="28" t="s">
        <v>111</v>
      </c>
      <c r="I36" s="28" t="str">
        <f t="shared" si="3"/>
        <v>max_amount8_credit</v>
      </c>
      <c r="J36" s="21" t="str">
        <f t="shared" si="2"/>
        <v>max_cnt11_credit</v>
      </c>
      <c r="K36" s="30">
        <v>0.00339672962957026</v>
      </c>
      <c r="M36" t="s">
        <v>112</v>
      </c>
      <c r="N36" s="2" t="str">
        <f t="shared" si="1"/>
        <v>min_amount15_creditcardrepayments</v>
      </c>
      <c r="O36" t="s">
        <v>113</v>
      </c>
    </row>
    <row r="37" spans="1:15">
      <c r="A37" s="26" t="s">
        <v>43</v>
      </c>
      <c r="B37" s="26">
        <v>496700</v>
      </c>
      <c r="C37" s="26">
        <v>256899</v>
      </c>
      <c r="D37" s="26">
        <v>203740</v>
      </c>
      <c r="E37" s="26">
        <v>36061</v>
      </c>
      <c r="F37" s="27">
        <v>0.0726011677068653</v>
      </c>
      <c r="G37" s="1" t="str">
        <f t="shared" si="0"/>
        <v>credit</v>
      </c>
      <c r="H37" s="28" t="s">
        <v>114</v>
      </c>
      <c r="I37" s="28" t="str">
        <f t="shared" si="3"/>
        <v>min_amount8_credit</v>
      </c>
      <c r="J37" s="21" t="str">
        <f t="shared" si="2"/>
        <v>min_amount13_credit</v>
      </c>
      <c r="K37" s="30">
        <v>0.00301603910132723</v>
      </c>
      <c r="M37" t="s">
        <v>115</v>
      </c>
      <c r="N37" s="2" t="str">
        <f t="shared" si="1"/>
        <v>sum_cnt15_creditcardrepayments</v>
      </c>
      <c r="O37" t="s">
        <v>116</v>
      </c>
    </row>
    <row r="38" spans="1:15">
      <c r="A38" s="26" t="s">
        <v>49</v>
      </c>
      <c r="B38" s="26">
        <v>496700</v>
      </c>
      <c r="C38" s="26">
        <v>256899</v>
      </c>
      <c r="D38" s="26">
        <v>207998</v>
      </c>
      <c r="E38" s="26">
        <v>31803</v>
      </c>
      <c r="F38" s="27">
        <v>0.0640285886853231</v>
      </c>
      <c r="G38" s="1" t="str">
        <f t="shared" si="0"/>
        <v>credit</v>
      </c>
      <c r="H38" s="28" t="s">
        <v>117</v>
      </c>
      <c r="I38" s="28" t="str">
        <f t="shared" si="3"/>
        <v>avg_amount9_credit</v>
      </c>
      <c r="J38" s="21" t="str">
        <f t="shared" si="2"/>
        <v>avg_amount13_credit</v>
      </c>
      <c r="K38" s="30">
        <v>0.00301603910132723</v>
      </c>
      <c r="M38" t="s">
        <v>118</v>
      </c>
      <c r="N38" s="2" t="str">
        <f t="shared" si="1"/>
        <v>sum_amount15_creditcardrepayments</v>
      </c>
      <c r="O38" t="s">
        <v>119</v>
      </c>
    </row>
    <row r="39" spans="1:15">
      <c r="A39" s="26" t="s">
        <v>52</v>
      </c>
      <c r="B39" s="26">
        <v>496700</v>
      </c>
      <c r="C39" s="26">
        <v>256899</v>
      </c>
      <c r="D39" s="26">
        <v>207998</v>
      </c>
      <c r="E39" s="26">
        <v>31803</v>
      </c>
      <c r="F39" s="27">
        <v>0.0640285886853231</v>
      </c>
      <c r="G39" s="1" t="str">
        <f t="shared" si="0"/>
        <v>credit</v>
      </c>
      <c r="H39" s="28" t="s">
        <v>120</v>
      </c>
      <c r="I39" s="28" t="str">
        <f t="shared" si="3"/>
        <v>max_amount9_credit</v>
      </c>
      <c r="J39" s="21" t="str">
        <f t="shared" si="2"/>
        <v>max_amount13_credit</v>
      </c>
      <c r="K39" s="30">
        <v>0.00301603910132723</v>
      </c>
      <c r="M39" t="s">
        <v>121</v>
      </c>
      <c r="N39" s="2" t="str">
        <f>VLOOKUP(M39,A:J,9,FALSE)</f>
        <v>avg_amount15_creditcardrepayments</v>
      </c>
      <c r="O39" t="s">
        <v>122</v>
      </c>
    </row>
    <row r="40" spans="1:15">
      <c r="A40" s="26" t="s">
        <v>56</v>
      </c>
      <c r="B40" s="26">
        <v>496700</v>
      </c>
      <c r="C40" s="26">
        <v>256899</v>
      </c>
      <c r="D40" s="26">
        <v>207998</v>
      </c>
      <c r="E40" s="26">
        <v>31803</v>
      </c>
      <c r="F40" s="27">
        <v>0.0640285886853231</v>
      </c>
      <c r="G40" s="1" t="str">
        <f t="shared" si="0"/>
        <v>credit</v>
      </c>
      <c r="H40" s="28" t="s">
        <v>114</v>
      </c>
      <c r="I40" s="28" t="str">
        <f t="shared" si="3"/>
        <v>min_amount9_credit</v>
      </c>
      <c r="J40" s="21" t="str">
        <f t="shared" si="2"/>
        <v>min_amount13_credit</v>
      </c>
      <c r="K40" s="30">
        <v>0.00301603910132723</v>
      </c>
      <c r="M40" t="s">
        <v>123</v>
      </c>
      <c r="N40" s="2" t="str">
        <f t="shared" si="1"/>
        <v>max_amount15_creditcardrepayments</v>
      </c>
      <c r="O40" t="s">
        <v>124</v>
      </c>
    </row>
    <row r="41" spans="1:15">
      <c r="A41" s="26" t="s">
        <v>125</v>
      </c>
      <c r="B41" s="26">
        <v>496700</v>
      </c>
      <c r="C41" s="26">
        <v>256899</v>
      </c>
      <c r="D41" s="26">
        <v>138270</v>
      </c>
      <c r="E41" s="26">
        <v>101531</v>
      </c>
      <c r="F41" s="27">
        <v>0.204411113348097</v>
      </c>
      <c r="G41" s="1" t="str">
        <f t="shared" si="0"/>
        <v>creditcardrepayments</v>
      </c>
      <c r="H41" s="11" t="s">
        <v>126</v>
      </c>
      <c r="I41" s="28" t="str">
        <f>VLOOKUP(A41,H:H,1,FALSE)</f>
        <v>avg_amount20_creditcardrepayments</v>
      </c>
      <c r="J41" s="21" t="str">
        <f t="shared" si="2"/>
        <v>avg_amount42_creditcardrepayments</v>
      </c>
      <c r="K41" s="15">
        <v>0.0939996984610004</v>
      </c>
      <c r="M41" t="s">
        <v>127</v>
      </c>
      <c r="N41" s="2" t="str">
        <f t="shared" si="1"/>
        <v>min_amount15_creditcardrepayments</v>
      </c>
      <c r="O41" t="s">
        <v>128</v>
      </c>
    </row>
    <row r="42" spans="1:15">
      <c r="A42" s="26" t="s">
        <v>129</v>
      </c>
      <c r="B42" s="26">
        <v>496700</v>
      </c>
      <c r="C42" s="26">
        <v>256899</v>
      </c>
      <c r="D42" s="26">
        <v>138270</v>
      </c>
      <c r="E42" s="26">
        <v>101531</v>
      </c>
      <c r="F42" s="27">
        <v>0.204411113348097</v>
      </c>
      <c r="G42" s="1" t="str">
        <f t="shared" si="0"/>
        <v>creditcardrepayments</v>
      </c>
      <c r="H42" s="16" t="s">
        <v>130</v>
      </c>
      <c r="I42" s="28" t="str">
        <f t="shared" si="3"/>
        <v>max_amount20_creditcardrepayments</v>
      </c>
      <c r="J42" s="21" t="str">
        <f t="shared" si="2"/>
        <v>max_amount42_creditcardrepayments</v>
      </c>
      <c r="K42" s="15">
        <v>0.0939996984610004</v>
      </c>
      <c r="M42" t="s">
        <v>131</v>
      </c>
      <c r="N42" s="2" t="str">
        <f t="shared" si="1"/>
        <v>sum_cnt15_creditcardrepayments</v>
      </c>
      <c r="O42" t="s">
        <v>132</v>
      </c>
    </row>
    <row r="43" spans="1:15">
      <c r="A43" s="26" t="s">
        <v>133</v>
      </c>
      <c r="B43" s="26">
        <v>496700</v>
      </c>
      <c r="C43" s="26">
        <v>256899</v>
      </c>
      <c r="D43" s="26">
        <v>138270</v>
      </c>
      <c r="E43" s="26">
        <v>101531</v>
      </c>
      <c r="F43" s="27">
        <v>0.204411113348097</v>
      </c>
      <c r="G43" s="1" t="str">
        <f t="shared" si="0"/>
        <v>creditcardrepayments</v>
      </c>
      <c r="H43" s="16" t="s">
        <v>134</v>
      </c>
      <c r="I43" s="28" t="str">
        <f t="shared" si="3"/>
        <v>min_amount20_creditcardrepayments</v>
      </c>
      <c r="J43" s="21" t="str">
        <f t="shared" si="2"/>
        <v>min_amount42_creditcardrepayments</v>
      </c>
      <c r="K43" s="15">
        <v>0.0939996984610004</v>
      </c>
      <c r="M43" t="s">
        <v>135</v>
      </c>
      <c r="N43" s="2" t="str">
        <f t="shared" si="1"/>
        <v>sum_amount15_creditcardrepayments</v>
      </c>
      <c r="O43" t="s">
        <v>136</v>
      </c>
    </row>
    <row r="44" spans="1:15">
      <c r="A44" s="26" t="s">
        <v>137</v>
      </c>
      <c r="B44" s="26">
        <v>496700</v>
      </c>
      <c r="C44" s="26">
        <v>256899</v>
      </c>
      <c r="D44" s="26">
        <v>138270</v>
      </c>
      <c r="E44" s="26">
        <v>101531</v>
      </c>
      <c r="F44" s="27">
        <v>0.204411113348097</v>
      </c>
      <c r="G44" s="1" t="str">
        <f t="shared" si="0"/>
        <v>creditcardrepayments</v>
      </c>
      <c r="H44" s="16" t="s">
        <v>138</v>
      </c>
      <c r="I44" s="28" t="str">
        <f t="shared" si="3"/>
        <v>sum_amount20_creditcardrepayments</v>
      </c>
      <c r="J44" s="21" t="str">
        <f t="shared" si="2"/>
        <v>sum_amount42_creditcardrepayments</v>
      </c>
      <c r="K44" s="15">
        <v>0.0939996984610004</v>
      </c>
      <c r="M44" t="s">
        <v>139</v>
      </c>
      <c r="N44" s="2" t="str">
        <f t="shared" si="1"/>
        <v>avg_amount15_creditcardrepayments</v>
      </c>
      <c r="O44" t="s">
        <v>140</v>
      </c>
    </row>
    <row r="45" spans="1:15">
      <c r="A45" s="26" t="s">
        <v>141</v>
      </c>
      <c r="B45" s="26">
        <v>496700</v>
      </c>
      <c r="C45" s="26">
        <v>256899</v>
      </c>
      <c r="D45" s="26">
        <v>138270</v>
      </c>
      <c r="E45" s="26">
        <v>101531</v>
      </c>
      <c r="F45" s="27">
        <v>0.204411113348097</v>
      </c>
      <c r="G45" s="1" t="str">
        <f t="shared" si="0"/>
        <v>creditcardrepayments</v>
      </c>
      <c r="H45" s="16" t="s">
        <v>142</v>
      </c>
      <c r="I45" s="28" t="str">
        <f t="shared" si="3"/>
        <v>sum_cnt20_creditcardrepayments</v>
      </c>
      <c r="J45" s="21" t="str">
        <f t="shared" si="2"/>
        <v>sum_cnt42_creditcardrepayments</v>
      </c>
      <c r="K45" s="15">
        <v>0.0939996984610004</v>
      </c>
      <c r="M45" t="s">
        <v>143</v>
      </c>
      <c r="N45" s="2" t="str">
        <f t="shared" si="1"/>
        <v>max_amount15_creditcardrepayments</v>
      </c>
      <c r="O45" t="s">
        <v>144</v>
      </c>
    </row>
    <row r="46" spans="1:15">
      <c r="A46" s="26" t="s">
        <v>145</v>
      </c>
      <c r="B46" s="26">
        <v>496700</v>
      </c>
      <c r="C46" s="26">
        <v>256899</v>
      </c>
      <c r="D46" s="26">
        <v>138596</v>
      </c>
      <c r="E46" s="26">
        <v>101205</v>
      </c>
      <c r="F46" s="27">
        <v>0.203754781558285</v>
      </c>
      <c r="G46" s="1" t="str">
        <f t="shared" si="0"/>
        <v>creditcardrepayments</v>
      </c>
      <c r="H46" s="16" t="s">
        <v>146</v>
      </c>
      <c r="I46" s="28" t="str">
        <f t="shared" si="3"/>
        <v>avg_amount19_creditcardrepayments</v>
      </c>
      <c r="J46" s="21" t="str">
        <f t="shared" si="2"/>
        <v>avg_amount41_creditcardrepayments</v>
      </c>
      <c r="K46" s="15">
        <v>0.0937912175832052</v>
      </c>
      <c r="M46" t="s">
        <v>147</v>
      </c>
      <c r="N46" s="2" t="str">
        <f t="shared" si="1"/>
        <v>min_amount15_creditcardrepayments</v>
      </c>
      <c r="O46" t="s">
        <v>148</v>
      </c>
    </row>
    <row r="47" spans="1:15">
      <c r="A47" s="26" t="s">
        <v>149</v>
      </c>
      <c r="B47" s="26">
        <v>496700</v>
      </c>
      <c r="C47" s="26">
        <v>256899</v>
      </c>
      <c r="D47" s="26">
        <v>138596</v>
      </c>
      <c r="E47" s="26">
        <v>101205</v>
      </c>
      <c r="F47" s="27">
        <v>0.203754781558285</v>
      </c>
      <c r="G47" s="1" t="str">
        <f t="shared" si="0"/>
        <v>creditcardrepayments</v>
      </c>
      <c r="H47" s="16" t="s">
        <v>150</v>
      </c>
      <c r="I47" s="28" t="str">
        <f t="shared" si="3"/>
        <v>max_amount19_creditcardrepayments</v>
      </c>
      <c r="J47" s="21" t="str">
        <f t="shared" si="2"/>
        <v>max_amount41_creditcardrepayments</v>
      </c>
      <c r="K47" s="15">
        <v>0.0937912175832052</v>
      </c>
      <c r="M47" t="s">
        <v>151</v>
      </c>
      <c r="N47" s="2" t="str">
        <f t="shared" si="1"/>
        <v>sum_cnt15_creditcardrepayments</v>
      </c>
      <c r="O47" t="s">
        <v>152</v>
      </c>
    </row>
    <row r="48" spans="1:15">
      <c r="A48" s="26" t="s">
        <v>153</v>
      </c>
      <c r="B48" s="26">
        <v>496700</v>
      </c>
      <c r="C48" s="26">
        <v>256899</v>
      </c>
      <c r="D48" s="26">
        <v>138596</v>
      </c>
      <c r="E48" s="26">
        <v>101205</v>
      </c>
      <c r="F48" s="27">
        <v>0.203754781558285</v>
      </c>
      <c r="G48" s="1" t="str">
        <f t="shared" si="0"/>
        <v>creditcardrepayments</v>
      </c>
      <c r="H48" s="16" t="s">
        <v>154</v>
      </c>
      <c r="I48" s="28" t="str">
        <f t="shared" si="3"/>
        <v>min_amount19_creditcardrepayments</v>
      </c>
      <c r="J48" s="21" t="str">
        <f t="shared" si="2"/>
        <v>min_amount41_creditcardrepayments</v>
      </c>
      <c r="K48" s="15">
        <v>0.0937912175832052</v>
      </c>
      <c r="M48" t="s">
        <v>155</v>
      </c>
      <c r="N48" s="2" t="str">
        <f t="shared" si="1"/>
        <v>sum_amount15_creditcardrepayments</v>
      </c>
      <c r="O48" t="s">
        <v>156</v>
      </c>
    </row>
    <row r="49" spans="1:15">
      <c r="A49" s="26" t="s">
        <v>157</v>
      </c>
      <c r="B49" s="26">
        <v>496700</v>
      </c>
      <c r="C49" s="26">
        <v>256899</v>
      </c>
      <c r="D49" s="26">
        <v>138596</v>
      </c>
      <c r="E49" s="26">
        <v>101205</v>
      </c>
      <c r="F49" s="27">
        <v>0.203754781558285</v>
      </c>
      <c r="G49" s="1" t="str">
        <f t="shared" si="0"/>
        <v>creditcardrepayments</v>
      </c>
      <c r="H49" s="16" t="s">
        <v>158</v>
      </c>
      <c r="I49" s="28" t="str">
        <f t="shared" si="3"/>
        <v>sum_amount19_creditcardrepayments</v>
      </c>
      <c r="J49" s="21" t="str">
        <f t="shared" si="2"/>
        <v>sum_amount41_creditcardrepayments</v>
      </c>
      <c r="K49" s="15">
        <v>0.0937912175832052</v>
      </c>
      <c r="M49" t="s">
        <v>159</v>
      </c>
      <c r="N49" s="2" t="str">
        <f t="shared" si="1"/>
        <v>avg_amount15_creditcardrepayments</v>
      </c>
      <c r="O49" t="s">
        <v>160</v>
      </c>
    </row>
    <row r="50" spans="1:15">
      <c r="A50" s="26" t="s">
        <v>161</v>
      </c>
      <c r="B50" s="26">
        <v>496700</v>
      </c>
      <c r="C50" s="26">
        <v>256899</v>
      </c>
      <c r="D50" s="26">
        <v>138596</v>
      </c>
      <c r="E50" s="26">
        <v>101205</v>
      </c>
      <c r="F50" s="27">
        <v>0.203754781558285</v>
      </c>
      <c r="G50" s="1" t="str">
        <f t="shared" si="0"/>
        <v>creditcardrepayments</v>
      </c>
      <c r="H50" s="16" t="s">
        <v>162</v>
      </c>
      <c r="I50" s="28" t="str">
        <f t="shared" si="3"/>
        <v>sum_cnt19_creditcardrepayments</v>
      </c>
      <c r="J50" s="21" t="str">
        <f t="shared" si="2"/>
        <v>sum_cnt41_creditcardrepayments</v>
      </c>
      <c r="K50" s="15">
        <v>0.0937912175832052</v>
      </c>
      <c r="M50" t="s">
        <v>163</v>
      </c>
      <c r="N50" s="2" t="str">
        <f t="shared" si="1"/>
        <v>max_amount15_creditcardrepayments</v>
      </c>
      <c r="O50" t="s">
        <v>164</v>
      </c>
    </row>
    <row r="51" spans="1:15">
      <c r="A51" s="26" t="s">
        <v>165</v>
      </c>
      <c r="B51" s="26">
        <v>496700</v>
      </c>
      <c r="C51" s="26">
        <v>256899</v>
      </c>
      <c r="D51" s="26">
        <v>138679</v>
      </c>
      <c r="E51" s="26">
        <v>101122</v>
      </c>
      <c r="F51" s="27">
        <v>0.203587678679283</v>
      </c>
      <c r="G51" s="1" t="str">
        <f t="shared" si="0"/>
        <v>creditcardrepayments</v>
      </c>
      <c r="H51" s="16" t="s">
        <v>166</v>
      </c>
      <c r="I51" s="28" t="str">
        <f t="shared" si="3"/>
        <v>avg_amount21_creditcardrepayments</v>
      </c>
      <c r="J51" s="21" t="str">
        <f t="shared" si="2"/>
        <v>avg_amount45_creditcardrepayments</v>
      </c>
      <c r="K51" s="15">
        <v>0.0921313565252164</v>
      </c>
      <c r="M51" t="s">
        <v>167</v>
      </c>
      <c r="N51" s="2" t="str">
        <f t="shared" si="1"/>
        <v>min_amount15_creditcardrepayments</v>
      </c>
      <c r="O51" t="s">
        <v>168</v>
      </c>
    </row>
    <row r="52" spans="1:15">
      <c r="A52" s="26" t="s">
        <v>169</v>
      </c>
      <c r="B52" s="26">
        <v>496700</v>
      </c>
      <c r="C52" s="26">
        <v>256899</v>
      </c>
      <c r="D52" s="26">
        <v>138679</v>
      </c>
      <c r="E52" s="26">
        <v>101122</v>
      </c>
      <c r="F52" s="27">
        <v>0.203587678679283</v>
      </c>
      <c r="G52" s="1" t="str">
        <f t="shared" si="0"/>
        <v>creditcardrepayments</v>
      </c>
      <c r="H52" s="16" t="s">
        <v>170</v>
      </c>
      <c r="I52" s="28" t="str">
        <f t="shared" si="3"/>
        <v>max_amount21_creditcardrepayments</v>
      </c>
      <c r="J52" s="21" t="str">
        <f t="shared" si="2"/>
        <v>max_amount45_creditcardrepayments</v>
      </c>
      <c r="K52" s="15">
        <v>0.0921313565252164</v>
      </c>
      <c r="M52" t="s">
        <v>171</v>
      </c>
      <c r="N52" s="2" t="str">
        <f t="shared" si="1"/>
        <v>sum_cnt15_creditcardrepayments</v>
      </c>
      <c r="O52" t="s">
        <v>172</v>
      </c>
    </row>
    <row r="53" spans="1:15">
      <c r="A53" s="26" t="s">
        <v>173</v>
      </c>
      <c r="B53" s="26">
        <v>496700</v>
      </c>
      <c r="C53" s="26">
        <v>256899</v>
      </c>
      <c r="D53" s="26">
        <v>138679</v>
      </c>
      <c r="E53" s="26">
        <v>101122</v>
      </c>
      <c r="F53" s="27">
        <v>0.203587678679283</v>
      </c>
      <c r="G53" s="1" t="str">
        <f t="shared" si="0"/>
        <v>creditcardrepayments</v>
      </c>
      <c r="H53" s="16" t="s">
        <v>174</v>
      </c>
      <c r="I53" s="28" t="str">
        <f t="shared" si="3"/>
        <v>min_amount21_creditcardrepayments</v>
      </c>
      <c r="J53" s="21" t="str">
        <f t="shared" si="2"/>
        <v>min_amount45_creditcardrepayments</v>
      </c>
      <c r="K53" s="15">
        <v>0.0921313565252164</v>
      </c>
      <c r="M53" t="s">
        <v>175</v>
      </c>
      <c r="N53" s="2" t="str">
        <f t="shared" si="1"/>
        <v>sum_amount15_creditcardrepayments</v>
      </c>
      <c r="O53" t="s">
        <v>176</v>
      </c>
    </row>
    <row r="54" spans="1:15">
      <c r="A54" s="26" t="s">
        <v>177</v>
      </c>
      <c r="B54" s="26">
        <v>496700</v>
      </c>
      <c r="C54" s="26">
        <v>256899</v>
      </c>
      <c r="D54" s="26">
        <v>138679</v>
      </c>
      <c r="E54" s="26">
        <v>101122</v>
      </c>
      <c r="F54" s="27">
        <v>0.203587678679283</v>
      </c>
      <c r="G54" s="1" t="str">
        <f t="shared" si="0"/>
        <v>creditcardrepayments</v>
      </c>
      <c r="H54" s="16" t="s">
        <v>178</v>
      </c>
      <c r="I54" s="28" t="str">
        <f t="shared" si="3"/>
        <v>sum_amount21_creditcardrepayments</v>
      </c>
      <c r="J54" s="21" t="str">
        <f t="shared" si="2"/>
        <v>sum_amount45_creditcardrepayments</v>
      </c>
      <c r="K54" s="15">
        <v>0.0921313565252164</v>
      </c>
      <c r="M54" t="s">
        <v>179</v>
      </c>
      <c r="N54" s="2" t="str">
        <f t="shared" si="1"/>
        <v>avg_amount15_creditcardrepayments</v>
      </c>
      <c r="O54" t="s">
        <v>180</v>
      </c>
    </row>
    <row r="55" spans="1:15">
      <c r="A55" s="26" t="s">
        <v>181</v>
      </c>
      <c r="B55" s="26">
        <v>496700</v>
      </c>
      <c r="C55" s="26">
        <v>256899</v>
      </c>
      <c r="D55" s="26">
        <v>138679</v>
      </c>
      <c r="E55" s="26">
        <v>101122</v>
      </c>
      <c r="F55" s="27">
        <v>0.203587678679283</v>
      </c>
      <c r="G55" s="1" t="str">
        <f t="shared" si="0"/>
        <v>creditcardrepayments</v>
      </c>
      <c r="H55" s="16" t="s">
        <v>182</v>
      </c>
      <c r="I55" s="28" t="str">
        <f t="shared" si="3"/>
        <v>sum_cnt21_creditcardrepayments</v>
      </c>
      <c r="J55" s="21" t="str">
        <f t="shared" si="2"/>
        <v>sum_cnt45_creditcardrepayments</v>
      </c>
      <c r="K55" s="15">
        <v>0.0921313565252164</v>
      </c>
      <c r="M55" t="s">
        <v>183</v>
      </c>
      <c r="N55" s="2" t="str">
        <f t="shared" si="1"/>
        <v>max_amount15_creditcardrepayments</v>
      </c>
      <c r="O55" t="s">
        <v>184</v>
      </c>
    </row>
    <row r="56" spans="1:15">
      <c r="A56" s="26" t="s">
        <v>185</v>
      </c>
      <c r="B56" s="26">
        <v>496700</v>
      </c>
      <c r="C56" s="26">
        <v>256899</v>
      </c>
      <c r="D56" s="26">
        <v>138701</v>
      </c>
      <c r="E56" s="26">
        <v>101100</v>
      </c>
      <c r="F56" s="27">
        <v>0.203543386349909</v>
      </c>
      <c r="G56" s="1" t="str">
        <f t="shared" si="0"/>
        <v>creditcardrepayments</v>
      </c>
      <c r="H56" s="21" t="s">
        <v>186</v>
      </c>
      <c r="I56" s="28" t="str">
        <f t="shared" si="3"/>
        <v>avg_amount18_creditcardrepayments</v>
      </c>
      <c r="J56" s="21" t="str">
        <f t="shared" si="2"/>
        <v>avg_amount44_creditcardrepayments</v>
      </c>
      <c r="K56" s="15">
        <v>0.0917324517038478</v>
      </c>
      <c r="M56" t="s">
        <v>187</v>
      </c>
      <c r="N56" s="2" t="str">
        <f t="shared" si="1"/>
        <v>min_amount15_creditcardrepayments</v>
      </c>
      <c r="O56" t="s">
        <v>188</v>
      </c>
    </row>
    <row r="57" spans="1:15">
      <c r="A57" s="26" t="s">
        <v>189</v>
      </c>
      <c r="B57" s="26">
        <v>496700</v>
      </c>
      <c r="C57" s="26">
        <v>256899</v>
      </c>
      <c r="D57" s="26">
        <v>138701</v>
      </c>
      <c r="E57" s="26">
        <v>101100</v>
      </c>
      <c r="F57" s="27">
        <v>0.203543386349909</v>
      </c>
      <c r="G57" s="1" t="str">
        <f t="shared" si="0"/>
        <v>creditcardrepayments</v>
      </c>
      <c r="H57" s="21" t="s">
        <v>190</v>
      </c>
      <c r="I57" s="28" t="str">
        <f t="shared" si="3"/>
        <v>max_amount18_creditcardrepayments</v>
      </c>
      <c r="J57" s="21" t="str">
        <f t="shared" si="2"/>
        <v>max_amount44_creditcardrepayments</v>
      </c>
      <c r="K57" s="15">
        <v>0.0917324517038478</v>
      </c>
      <c r="M57" t="s">
        <v>191</v>
      </c>
      <c r="N57" s="2" t="str">
        <f t="shared" si="1"/>
        <v>sum_cnt15_creditcardrepayments</v>
      </c>
      <c r="O57" t="s">
        <v>192</v>
      </c>
    </row>
    <row r="58" spans="1:15">
      <c r="A58" s="26" t="s">
        <v>193</v>
      </c>
      <c r="B58" s="26">
        <v>496700</v>
      </c>
      <c r="C58" s="26">
        <v>256899</v>
      </c>
      <c r="D58" s="26">
        <v>138701</v>
      </c>
      <c r="E58" s="26">
        <v>101100</v>
      </c>
      <c r="F58" s="27">
        <v>0.203543386349909</v>
      </c>
      <c r="G58" s="1" t="str">
        <f t="shared" si="0"/>
        <v>creditcardrepayments</v>
      </c>
      <c r="H58" s="21" t="s">
        <v>194</v>
      </c>
      <c r="I58" s="28" t="str">
        <f t="shared" si="3"/>
        <v>min_amount18_creditcardrepayments</v>
      </c>
      <c r="J58" s="21" t="str">
        <f t="shared" si="2"/>
        <v>min_amount44_creditcardrepayments</v>
      </c>
      <c r="K58" s="15">
        <v>0.0917324517038478</v>
      </c>
      <c r="M58" t="s">
        <v>195</v>
      </c>
      <c r="N58" s="2" t="str">
        <f t="shared" si="1"/>
        <v>sum_amount15_creditcardrepayments</v>
      </c>
      <c r="O58" t="s">
        <v>196</v>
      </c>
    </row>
    <row r="59" spans="1:15">
      <c r="A59" s="26" t="s">
        <v>197</v>
      </c>
      <c r="B59" s="26">
        <v>496700</v>
      </c>
      <c r="C59" s="26">
        <v>256899</v>
      </c>
      <c r="D59" s="26">
        <v>138701</v>
      </c>
      <c r="E59" s="26">
        <v>101100</v>
      </c>
      <c r="F59" s="27">
        <v>0.203543386349909</v>
      </c>
      <c r="G59" s="1" t="str">
        <f t="shared" si="0"/>
        <v>creditcardrepayments</v>
      </c>
      <c r="H59" s="21" t="s">
        <v>198</v>
      </c>
      <c r="I59" s="28" t="str">
        <f t="shared" si="3"/>
        <v>sum_amount18_creditcardrepayments</v>
      </c>
      <c r="J59" s="21" t="str">
        <f t="shared" si="2"/>
        <v>sum_amount44_creditcardrepayments</v>
      </c>
      <c r="K59" s="15">
        <v>0.0917324517038478</v>
      </c>
      <c r="M59" t="s">
        <v>199</v>
      </c>
      <c r="N59" s="2" t="str">
        <f t="shared" si="1"/>
        <v>avg_amount15_creditcardrepayments</v>
      </c>
      <c r="O59" t="s">
        <v>200</v>
      </c>
    </row>
    <row r="60" spans="1:15">
      <c r="A60" s="26" t="s">
        <v>201</v>
      </c>
      <c r="B60" s="26">
        <v>496700</v>
      </c>
      <c r="C60" s="26">
        <v>256899</v>
      </c>
      <c r="D60" s="26">
        <v>138701</v>
      </c>
      <c r="E60" s="26">
        <v>101100</v>
      </c>
      <c r="F60" s="27">
        <v>0.203543386349909</v>
      </c>
      <c r="G60" s="1" t="str">
        <f t="shared" si="0"/>
        <v>creditcardrepayments</v>
      </c>
      <c r="H60" s="21" t="s">
        <v>202</v>
      </c>
      <c r="I60" s="28" t="str">
        <f t="shared" si="3"/>
        <v>sum_cnt18_creditcardrepayments</v>
      </c>
      <c r="J60" s="21" t="str">
        <f t="shared" si="2"/>
        <v>sum_cnt44_creditcardrepayments</v>
      </c>
      <c r="K60" s="15">
        <v>0.0917324517038478</v>
      </c>
      <c r="M60" t="s">
        <v>203</v>
      </c>
      <c r="N60" s="2" t="str">
        <f t="shared" si="1"/>
        <v>max_amount15_creditcardrepayments</v>
      </c>
      <c r="O60" t="s">
        <v>204</v>
      </c>
    </row>
    <row r="61" spans="1:15">
      <c r="A61" s="26" t="s">
        <v>58</v>
      </c>
      <c r="B61" s="26">
        <v>496700</v>
      </c>
      <c r="C61" s="26">
        <v>256899</v>
      </c>
      <c r="D61" s="26">
        <v>138965</v>
      </c>
      <c r="E61" s="26">
        <v>100836</v>
      </c>
      <c r="F61" s="27">
        <v>0.203011878397423</v>
      </c>
      <c r="G61" s="1" t="str">
        <f t="shared" si="0"/>
        <v>creditcardrepayments</v>
      </c>
      <c r="H61" s="16" t="s">
        <v>205</v>
      </c>
      <c r="I61" s="28" t="str">
        <f t="shared" si="3"/>
        <v>avg_amount22_creditcardrepayments</v>
      </c>
      <c r="J61" s="21" t="str">
        <f t="shared" si="2"/>
        <v>avg_amount43_creditcardrepayments</v>
      </c>
      <c r="K61" s="15">
        <v>0.0910484912280771</v>
      </c>
      <c r="M61" t="s">
        <v>206</v>
      </c>
      <c r="N61" s="2" t="str">
        <f t="shared" si="1"/>
        <v>min_amount15_creditcardrepayments</v>
      </c>
      <c r="O61" t="s">
        <v>207</v>
      </c>
    </row>
    <row r="62" spans="1:15">
      <c r="A62" s="26" t="s">
        <v>61</v>
      </c>
      <c r="B62" s="26">
        <v>496700</v>
      </c>
      <c r="C62" s="26">
        <v>256899</v>
      </c>
      <c r="D62" s="26">
        <v>138965</v>
      </c>
      <c r="E62" s="26">
        <v>100836</v>
      </c>
      <c r="F62" s="27">
        <v>0.203011878397423</v>
      </c>
      <c r="G62" s="1" t="str">
        <f t="shared" si="0"/>
        <v>creditcardrepayments</v>
      </c>
      <c r="H62" s="16" t="s">
        <v>208</v>
      </c>
      <c r="I62" s="28" t="str">
        <f t="shared" si="3"/>
        <v>max_amount22_creditcardrepayments</v>
      </c>
      <c r="J62" s="21" t="str">
        <f t="shared" si="2"/>
        <v>max_amount43_creditcardrepayments</v>
      </c>
      <c r="K62" s="15">
        <v>0.0910484912280771</v>
      </c>
      <c r="M62" t="s">
        <v>209</v>
      </c>
      <c r="N62" s="2" t="str">
        <f t="shared" si="1"/>
        <v>sum_cnt15_creditcardrepayments</v>
      </c>
      <c r="O62" t="s">
        <v>210</v>
      </c>
    </row>
    <row r="63" spans="1:15">
      <c r="A63" s="26" t="s">
        <v>64</v>
      </c>
      <c r="B63" s="26">
        <v>496700</v>
      </c>
      <c r="C63" s="26">
        <v>256899</v>
      </c>
      <c r="D63" s="26">
        <v>138965</v>
      </c>
      <c r="E63" s="26">
        <v>100836</v>
      </c>
      <c r="F63" s="27">
        <v>0.203011878397423</v>
      </c>
      <c r="G63" s="1" t="str">
        <f t="shared" si="0"/>
        <v>creditcardrepayments</v>
      </c>
      <c r="H63" s="16" t="s">
        <v>211</v>
      </c>
      <c r="I63" s="28" t="str">
        <f t="shared" si="3"/>
        <v>min_amount22_creditcardrepayments</v>
      </c>
      <c r="J63" s="21" t="str">
        <f t="shared" si="2"/>
        <v>min_amount43_creditcardrepayments</v>
      </c>
      <c r="K63" s="15">
        <v>0.0910484912280771</v>
      </c>
      <c r="M63" t="s">
        <v>212</v>
      </c>
      <c r="N63" s="2" t="str">
        <f t="shared" si="1"/>
        <v>sum_amount15_creditcardrepayments</v>
      </c>
      <c r="O63" t="s">
        <v>213</v>
      </c>
    </row>
    <row r="64" spans="1:15">
      <c r="A64" s="26" t="s">
        <v>54</v>
      </c>
      <c r="B64" s="26">
        <v>496700</v>
      </c>
      <c r="C64" s="26">
        <v>256899</v>
      </c>
      <c r="D64" s="26">
        <v>138965</v>
      </c>
      <c r="E64" s="26">
        <v>100836</v>
      </c>
      <c r="F64" s="27">
        <v>0.203011878397423</v>
      </c>
      <c r="G64" s="1" t="str">
        <f t="shared" si="0"/>
        <v>creditcardrepayments</v>
      </c>
      <c r="H64" s="16" t="s">
        <v>214</v>
      </c>
      <c r="I64" s="28" t="str">
        <f t="shared" si="3"/>
        <v>sum_amount22_creditcardrepayments</v>
      </c>
      <c r="J64" s="21" t="str">
        <f t="shared" si="2"/>
        <v>sum_amount43_creditcardrepayments</v>
      </c>
      <c r="K64" s="15">
        <v>0.0910484912280771</v>
      </c>
      <c r="M64" t="s">
        <v>215</v>
      </c>
      <c r="N64" s="2" t="str">
        <f t="shared" si="1"/>
        <v>avg_amount15_creditcardrepayments</v>
      </c>
      <c r="O64" t="s">
        <v>216</v>
      </c>
    </row>
    <row r="65" spans="1:15">
      <c r="A65" s="26" t="s">
        <v>68</v>
      </c>
      <c r="B65" s="26">
        <v>496700</v>
      </c>
      <c r="C65" s="26">
        <v>256899</v>
      </c>
      <c r="D65" s="26">
        <v>138965</v>
      </c>
      <c r="E65" s="26">
        <v>100836</v>
      </c>
      <c r="F65" s="27">
        <v>0.203011878397423</v>
      </c>
      <c r="G65" s="1" t="str">
        <f t="shared" si="0"/>
        <v>creditcardrepayments</v>
      </c>
      <c r="H65" s="16" t="s">
        <v>217</v>
      </c>
      <c r="I65" s="28" t="str">
        <f t="shared" si="3"/>
        <v>sum_cnt22_creditcardrepayments</v>
      </c>
      <c r="J65" s="21" t="str">
        <f t="shared" si="2"/>
        <v>sum_cnt43_creditcardrepayments</v>
      </c>
      <c r="K65" s="15">
        <v>0.0910484912280771</v>
      </c>
      <c r="M65" t="s">
        <v>218</v>
      </c>
      <c r="N65" s="2" t="str">
        <f t="shared" si="1"/>
        <v>max_amount15_creditcardrepayments</v>
      </c>
      <c r="O65" t="s">
        <v>219</v>
      </c>
    </row>
    <row r="66" spans="1:15">
      <c r="A66" s="26" t="s">
        <v>220</v>
      </c>
      <c r="B66" s="26">
        <v>496700</v>
      </c>
      <c r="C66" s="26">
        <v>256899</v>
      </c>
      <c r="D66" s="26">
        <v>138992</v>
      </c>
      <c r="E66" s="26">
        <v>100809</v>
      </c>
      <c r="F66" s="27">
        <v>0.202957519629555</v>
      </c>
      <c r="G66" s="1" t="str">
        <f t="shared" ref="G66:G129" si="4">MID(A66,FIND("_",A66,5)+1,LEN(A66)-FIND("_",A66,5))</f>
        <v>creditcardrepayments</v>
      </c>
      <c r="H66" s="16" t="s">
        <v>221</v>
      </c>
      <c r="I66" s="28" t="str">
        <f t="shared" si="3"/>
        <v>avg_amount17_creditcardrepayments</v>
      </c>
      <c r="J66" s="21" t="str">
        <f t="shared" si="2"/>
        <v>avg_amount46_creditcardrepayments</v>
      </c>
      <c r="K66" s="15">
        <v>0.0897710123065481</v>
      </c>
      <c r="M66" t="s">
        <v>222</v>
      </c>
      <c r="N66" s="2" t="str">
        <f t="shared" si="1"/>
        <v>min_amount15_creditcardrepayments</v>
      </c>
      <c r="O66" t="s">
        <v>223</v>
      </c>
    </row>
    <row r="67" spans="1:15">
      <c r="A67" s="26" t="s">
        <v>224</v>
      </c>
      <c r="B67" s="26">
        <v>496700</v>
      </c>
      <c r="C67" s="26">
        <v>256899</v>
      </c>
      <c r="D67" s="26">
        <v>138992</v>
      </c>
      <c r="E67" s="26">
        <v>100809</v>
      </c>
      <c r="F67" s="27">
        <v>0.202957519629555</v>
      </c>
      <c r="G67" s="1" t="str">
        <f t="shared" si="4"/>
        <v>creditcardrepayments</v>
      </c>
      <c r="H67" s="16" t="s">
        <v>225</v>
      </c>
      <c r="I67" s="28" t="str">
        <f t="shared" ref="I67:I130" si="5">VLOOKUP(A67,H:H,1,FALSE)</f>
        <v>max_amount17_creditcardrepayments</v>
      </c>
      <c r="J67" s="21" t="str">
        <f t="shared" ref="J67:J130" si="6">LEFT(A67,3)&amp;RIGHT(H67,LEN(H67)-3)</f>
        <v>max_amount46_creditcardrepayments</v>
      </c>
      <c r="K67" s="15">
        <v>0.0897710123065481</v>
      </c>
      <c r="M67" t="s">
        <v>226</v>
      </c>
      <c r="N67" s="2" t="str">
        <f t="shared" ref="N67:N130" si="7">VLOOKUP(M67,A:J,9,FALSE)</f>
        <v>sum_cnt15_creditcardrepayments</v>
      </c>
      <c r="O67" t="s">
        <v>227</v>
      </c>
    </row>
    <row r="68" spans="1:15">
      <c r="A68" s="26" t="s">
        <v>228</v>
      </c>
      <c r="B68" s="26">
        <v>496700</v>
      </c>
      <c r="C68" s="26">
        <v>256899</v>
      </c>
      <c r="D68" s="26">
        <v>138992</v>
      </c>
      <c r="E68" s="26">
        <v>100809</v>
      </c>
      <c r="F68" s="27">
        <v>0.202957519629555</v>
      </c>
      <c r="G68" s="1" t="str">
        <f t="shared" si="4"/>
        <v>creditcardrepayments</v>
      </c>
      <c r="H68" s="16" t="s">
        <v>229</v>
      </c>
      <c r="I68" s="28" t="str">
        <f t="shared" si="5"/>
        <v>min_amount17_creditcardrepayments</v>
      </c>
      <c r="J68" s="21" t="str">
        <f t="shared" si="6"/>
        <v>min_amount46_creditcardrepayments</v>
      </c>
      <c r="K68" s="15">
        <v>0.0897710123065481</v>
      </c>
      <c r="M68" t="s">
        <v>230</v>
      </c>
      <c r="N68" s="2" t="str">
        <f t="shared" si="7"/>
        <v>sum_amount15_creditcardrepayments</v>
      </c>
      <c r="O68" t="s">
        <v>231</v>
      </c>
    </row>
    <row r="69" spans="1:15">
      <c r="A69" s="26" t="s">
        <v>232</v>
      </c>
      <c r="B69" s="26">
        <v>496700</v>
      </c>
      <c r="C69" s="26">
        <v>256899</v>
      </c>
      <c r="D69" s="26">
        <v>138992</v>
      </c>
      <c r="E69" s="26">
        <v>100809</v>
      </c>
      <c r="F69" s="27">
        <v>0.202957519629555</v>
      </c>
      <c r="G69" s="1" t="str">
        <f t="shared" si="4"/>
        <v>creditcardrepayments</v>
      </c>
      <c r="H69" s="16" t="s">
        <v>233</v>
      </c>
      <c r="I69" s="28" t="str">
        <f t="shared" si="5"/>
        <v>sum_amount17_creditcardrepayments</v>
      </c>
      <c r="J69" s="21" t="str">
        <f t="shared" si="6"/>
        <v>sum_amount46_creditcardrepayments</v>
      </c>
      <c r="K69" s="15">
        <v>0.0897710123065481</v>
      </c>
      <c r="M69" t="s">
        <v>234</v>
      </c>
      <c r="N69" s="2" t="str">
        <f t="shared" si="7"/>
        <v>avg_amount15_creditcardrepayments</v>
      </c>
      <c r="O69" t="s">
        <v>235</v>
      </c>
    </row>
    <row r="70" spans="1:15">
      <c r="A70" s="26" t="s">
        <v>236</v>
      </c>
      <c r="B70" s="26">
        <v>496700</v>
      </c>
      <c r="C70" s="26">
        <v>256899</v>
      </c>
      <c r="D70" s="26">
        <v>138992</v>
      </c>
      <c r="E70" s="26">
        <v>100809</v>
      </c>
      <c r="F70" s="27">
        <v>0.202957519629555</v>
      </c>
      <c r="G70" s="1" t="str">
        <f t="shared" si="4"/>
        <v>creditcardrepayments</v>
      </c>
      <c r="H70" s="16" t="s">
        <v>237</v>
      </c>
      <c r="I70" s="28" t="str">
        <f t="shared" si="5"/>
        <v>sum_cnt17_creditcardrepayments</v>
      </c>
      <c r="J70" s="21" t="str">
        <f t="shared" si="6"/>
        <v>sum_cnt46_creditcardrepayments</v>
      </c>
      <c r="K70" s="15">
        <v>0.0897710123065481</v>
      </c>
      <c r="M70" t="s">
        <v>238</v>
      </c>
      <c r="N70" s="2" t="str">
        <f t="shared" si="7"/>
        <v>max_amount15_creditcardrepayments</v>
      </c>
      <c r="O70" t="s">
        <v>239</v>
      </c>
    </row>
    <row r="71" spans="1:15">
      <c r="A71" s="26" t="s">
        <v>108</v>
      </c>
      <c r="B71" s="26">
        <v>496700</v>
      </c>
      <c r="C71" s="26">
        <v>256899</v>
      </c>
      <c r="D71" s="26">
        <v>139660</v>
      </c>
      <c r="E71" s="26">
        <v>100141</v>
      </c>
      <c r="F71" s="27">
        <v>0.201612643446749</v>
      </c>
      <c r="G71" s="1" t="str">
        <f t="shared" si="4"/>
        <v>creditcardrepayments</v>
      </c>
      <c r="H71" s="16" t="s">
        <v>240</v>
      </c>
      <c r="I71" s="28" t="str">
        <f t="shared" si="5"/>
        <v>avg_amount23_creditcardrepayments</v>
      </c>
      <c r="J71" s="21" t="str">
        <f t="shared" si="6"/>
        <v>avg_amount47_creditcardrepayments</v>
      </c>
      <c r="K71" s="15">
        <v>0.0896517342573973</v>
      </c>
      <c r="M71" t="s">
        <v>241</v>
      </c>
      <c r="N71" s="2" t="str">
        <f t="shared" si="7"/>
        <v>min_amount15_creditcardrepayments</v>
      </c>
      <c r="O71" t="s">
        <v>242</v>
      </c>
    </row>
    <row r="72" spans="1:15">
      <c r="A72" s="26" t="s">
        <v>110</v>
      </c>
      <c r="B72" s="26">
        <v>496700</v>
      </c>
      <c r="C72" s="26">
        <v>256899</v>
      </c>
      <c r="D72" s="26">
        <v>139660</v>
      </c>
      <c r="E72" s="26">
        <v>100141</v>
      </c>
      <c r="F72" s="27">
        <v>0.201612643446749</v>
      </c>
      <c r="G72" s="1" t="str">
        <f t="shared" si="4"/>
        <v>creditcardrepayments</v>
      </c>
      <c r="H72" s="16" t="s">
        <v>243</v>
      </c>
      <c r="I72" s="28" t="str">
        <f t="shared" si="5"/>
        <v>max_amount23_creditcardrepayments</v>
      </c>
      <c r="J72" s="21" t="str">
        <f t="shared" si="6"/>
        <v>max_amount47_creditcardrepayments</v>
      </c>
      <c r="K72" s="15">
        <v>0.0896517342573973</v>
      </c>
      <c r="M72" t="s">
        <v>244</v>
      </c>
      <c r="N72" s="2" t="str">
        <f t="shared" si="7"/>
        <v>sum_cnt15_creditcardrepayments</v>
      </c>
      <c r="O72" t="s">
        <v>245</v>
      </c>
    </row>
    <row r="73" spans="1:15">
      <c r="A73" s="26" t="s">
        <v>113</v>
      </c>
      <c r="B73" s="26">
        <v>496700</v>
      </c>
      <c r="C73" s="26">
        <v>256899</v>
      </c>
      <c r="D73" s="26">
        <v>139660</v>
      </c>
      <c r="E73" s="26">
        <v>100141</v>
      </c>
      <c r="F73" s="27">
        <v>0.201612643446749</v>
      </c>
      <c r="G73" s="1" t="str">
        <f t="shared" si="4"/>
        <v>creditcardrepayments</v>
      </c>
      <c r="H73" s="16" t="s">
        <v>246</v>
      </c>
      <c r="I73" s="28" t="str">
        <f t="shared" si="5"/>
        <v>min_amount23_creditcardrepayments</v>
      </c>
      <c r="J73" s="21" t="str">
        <f t="shared" si="6"/>
        <v>min_amount47_creditcardrepayments</v>
      </c>
      <c r="K73" s="15">
        <v>0.0896517342573973</v>
      </c>
      <c r="M73" t="s">
        <v>247</v>
      </c>
      <c r="N73" s="2" t="str">
        <f t="shared" si="7"/>
        <v>sum_amount15_creditcardrepayments</v>
      </c>
      <c r="O73" t="s">
        <v>248</v>
      </c>
    </row>
    <row r="74" spans="1:15">
      <c r="A74" s="26" t="s">
        <v>105</v>
      </c>
      <c r="B74" s="26">
        <v>496700</v>
      </c>
      <c r="C74" s="26">
        <v>256899</v>
      </c>
      <c r="D74" s="26">
        <v>139660</v>
      </c>
      <c r="E74" s="26">
        <v>100141</v>
      </c>
      <c r="F74" s="27">
        <v>0.201612643446749</v>
      </c>
      <c r="G74" s="1" t="str">
        <f t="shared" si="4"/>
        <v>creditcardrepayments</v>
      </c>
      <c r="H74" s="16" t="s">
        <v>249</v>
      </c>
      <c r="I74" s="28" t="str">
        <f t="shared" si="5"/>
        <v>sum_amount23_creditcardrepayments</v>
      </c>
      <c r="J74" s="21" t="str">
        <f t="shared" si="6"/>
        <v>sum_amount47_creditcardrepayments</v>
      </c>
      <c r="K74" s="15">
        <v>0.0896517342573973</v>
      </c>
      <c r="M74" t="s">
        <v>250</v>
      </c>
      <c r="N74" s="2" t="str">
        <f t="shared" si="7"/>
        <v>avg_amount15_creditcardrepayments</v>
      </c>
      <c r="O74" t="s">
        <v>251</v>
      </c>
    </row>
    <row r="75" spans="1:15">
      <c r="A75" s="26" t="s">
        <v>116</v>
      </c>
      <c r="B75" s="26">
        <v>496700</v>
      </c>
      <c r="C75" s="26">
        <v>256899</v>
      </c>
      <c r="D75" s="26">
        <v>139660</v>
      </c>
      <c r="E75" s="26">
        <v>100141</v>
      </c>
      <c r="F75" s="27">
        <v>0.201612643446749</v>
      </c>
      <c r="G75" s="1" t="str">
        <f t="shared" si="4"/>
        <v>creditcardrepayments</v>
      </c>
      <c r="H75" s="16" t="s">
        <v>252</v>
      </c>
      <c r="I75" s="28" t="str">
        <f t="shared" si="5"/>
        <v>sum_cnt23_creditcardrepayments</v>
      </c>
      <c r="J75" s="21" t="str">
        <f t="shared" si="6"/>
        <v>sum_cnt47_creditcardrepayments</v>
      </c>
      <c r="K75" s="15">
        <v>0.0896517342573973</v>
      </c>
      <c r="M75" t="s">
        <v>253</v>
      </c>
      <c r="N75" s="2" t="str">
        <f t="shared" si="7"/>
        <v>max_amount15_creditcardrepayments</v>
      </c>
      <c r="O75" t="s">
        <v>254</v>
      </c>
    </row>
    <row r="76" spans="1:15">
      <c r="A76" s="26" t="s">
        <v>255</v>
      </c>
      <c r="B76" s="26">
        <v>496700</v>
      </c>
      <c r="C76" s="26">
        <v>256899</v>
      </c>
      <c r="D76" s="26">
        <v>139854</v>
      </c>
      <c r="E76" s="26">
        <v>99947</v>
      </c>
      <c r="F76" s="27">
        <v>0.201222065633179</v>
      </c>
      <c r="G76" s="1" t="str">
        <f t="shared" si="4"/>
        <v>creditcardrepayments</v>
      </c>
      <c r="H76" s="16" t="s">
        <v>256</v>
      </c>
      <c r="I76" s="26" t="s">
        <v>220</v>
      </c>
      <c r="J76" s="21" t="str">
        <f t="shared" si="6"/>
        <v>avg_amount49_creditcardrepayments</v>
      </c>
      <c r="K76" s="15">
        <v>0.0891408882457718</v>
      </c>
      <c r="M76" t="s">
        <v>257</v>
      </c>
      <c r="N76" s="2" t="str">
        <f t="shared" si="7"/>
        <v>min_amount15_creditcardrepayments</v>
      </c>
      <c r="O76" t="s">
        <v>258</v>
      </c>
    </row>
    <row r="77" spans="1:15">
      <c r="A77" s="26" t="s">
        <v>259</v>
      </c>
      <c r="B77" s="26">
        <v>496700</v>
      </c>
      <c r="C77" s="26">
        <v>256899</v>
      </c>
      <c r="D77" s="26">
        <v>139854</v>
      </c>
      <c r="E77" s="26">
        <v>99947</v>
      </c>
      <c r="F77" s="27">
        <v>0.201222065633179</v>
      </c>
      <c r="G77" s="1" t="str">
        <f t="shared" si="4"/>
        <v>creditcardrepayments</v>
      </c>
      <c r="H77" s="16" t="s">
        <v>260</v>
      </c>
      <c r="I77" s="26" t="s">
        <v>224</v>
      </c>
      <c r="J77" s="21" t="str">
        <f t="shared" si="6"/>
        <v>max_amount49_creditcardrepayments</v>
      </c>
      <c r="K77" s="15">
        <v>0.0891408882457718</v>
      </c>
      <c r="M77" t="s">
        <v>261</v>
      </c>
      <c r="N77" s="2" t="str">
        <f t="shared" si="7"/>
        <v>sum_cnt15_creditcardrepayments</v>
      </c>
      <c r="O77" t="s">
        <v>262</v>
      </c>
    </row>
    <row r="78" spans="1:15">
      <c r="A78" s="26" t="s">
        <v>263</v>
      </c>
      <c r="B78" s="26">
        <v>496700</v>
      </c>
      <c r="C78" s="26">
        <v>256899</v>
      </c>
      <c r="D78" s="26">
        <v>139854</v>
      </c>
      <c r="E78" s="26">
        <v>99947</v>
      </c>
      <c r="F78" s="27">
        <v>0.201222065633179</v>
      </c>
      <c r="G78" s="1" t="str">
        <f t="shared" si="4"/>
        <v>creditcardrepayments</v>
      </c>
      <c r="H78" s="16" t="s">
        <v>264</v>
      </c>
      <c r="I78" s="26" t="s">
        <v>228</v>
      </c>
      <c r="J78" s="21" t="str">
        <f t="shared" si="6"/>
        <v>min_amount49_creditcardrepayments</v>
      </c>
      <c r="K78" s="15">
        <v>0.0891408882457718</v>
      </c>
      <c r="M78" t="s">
        <v>265</v>
      </c>
      <c r="N78" s="2" t="str">
        <f t="shared" si="7"/>
        <v>sum_amount15_creditcardrepayments</v>
      </c>
      <c r="O78" t="s">
        <v>266</v>
      </c>
    </row>
    <row r="79" spans="1:15">
      <c r="A79" s="26" t="s">
        <v>267</v>
      </c>
      <c r="B79" s="26">
        <v>496700</v>
      </c>
      <c r="C79" s="26">
        <v>256899</v>
      </c>
      <c r="D79" s="26">
        <v>139854</v>
      </c>
      <c r="E79" s="26">
        <v>99947</v>
      </c>
      <c r="F79" s="27">
        <v>0.201222065633179</v>
      </c>
      <c r="G79" s="1" t="str">
        <f t="shared" si="4"/>
        <v>creditcardrepayments</v>
      </c>
      <c r="H79" s="16" t="s">
        <v>268</v>
      </c>
      <c r="I79" s="26" t="s">
        <v>232</v>
      </c>
      <c r="J79" s="21" t="str">
        <f t="shared" si="6"/>
        <v>sum_amount49_creditcardrepayments</v>
      </c>
      <c r="K79" s="15">
        <v>0.0891408882457718</v>
      </c>
      <c r="M79" t="s">
        <v>269</v>
      </c>
      <c r="N79" s="2" t="str">
        <f t="shared" si="7"/>
        <v>avg_amount15_creditcardrepayments</v>
      </c>
      <c r="O79" t="s">
        <v>270</v>
      </c>
    </row>
    <row r="80" spans="1:15">
      <c r="A80" s="26" t="s">
        <v>271</v>
      </c>
      <c r="B80" s="26">
        <v>496700</v>
      </c>
      <c r="C80" s="26">
        <v>256899</v>
      </c>
      <c r="D80" s="26">
        <v>139854</v>
      </c>
      <c r="E80" s="26">
        <v>99947</v>
      </c>
      <c r="F80" s="27">
        <v>0.201222065633179</v>
      </c>
      <c r="G80" s="1" t="str">
        <f t="shared" si="4"/>
        <v>creditcardrepayments</v>
      </c>
      <c r="H80" s="16" t="s">
        <v>272</v>
      </c>
      <c r="I80" s="26" t="s">
        <v>236</v>
      </c>
      <c r="J80" s="21" t="str">
        <f t="shared" si="6"/>
        <v>sum_cnt49_creditcardrepayments</v>
      </c>
      <c r="K80" s="15">
        <v>0.0891408882457718</v>
      </c>
      <c r="M80" t="s">
        <v>273</v>
      </c>
      <c r="N80" s="2" t="str">
        <f t="shared" si="7"/>
        <v>max_amount15_creditcardrepayments</v>
      </c>
      <c r="O80" t="s">
        <v>274</v>
      </c>
    </row>
    <row r="81" spans="1:15">
      <c r="A81" s="26" t="s">
        <v>275</v>
      </c>
      <c r="B81" s="26">
        <v>496700</v>
      </c>
      <c r="C81" s="26">
        <v>256899</v>
      </c>
      <c r="D81" s="26">
        <v>140067</v>
      </c>
      <c r="E81" s="26">
        <v>99734</v>
      </c>
      <c r="F81" s="27">
        <v>0.200793235353332</v>
      </c>
      <c r="G81" s="1" t="str">
        <f t="shared" si="4"/>
        <v>creditcardrepayments</v>
      </c>
      <c r="H81" s="16" t="s">
        <v>276</v>
      </c>
      <c r="I81" s="28" t="str">
        <f t="shared" si="5"/>
        <v>avg_amount24_creditcardrepayments</v>
      </c>
      <c r="J81" s="21" t="str">
        <f t="shared" si="6"/>
        <v>avg_amount51_creditcardrepayments</v>
      </c>
      <c r="K81" s="15">
        <v>0.0883903846235174</v>
      </c>
      <c r="M81" t="s">
        <v>277</v>
      </c>
      <c r="N81" s="2" t="str">
        <f t="shared" si="7"/>
        <v>min_amount15_creditcardrepayments</v>
      </c>
      <c r="O81" t="s">
        <v>278</v>
      </c>
    </row>
    <row r="82" spans="1:15">
      <c r="A82" s="26" t="s">
        <v>279</v>
      </c>
      <c r="B82" s="26">
        <v>496700</v>
      </c>
      <c r="C82" s="26">
        <v>256899</v>
      </c>
      <c r="D82" s="26">
        <v>140067</v>
      </c>
      <c r="E82" s="26">
        <v>99734</v>
      </c>
      <c r="F82" s="27">
        <v>0.200793235353332</v>
      </c>
      <c r="G82" s="1" t="str">
        <f t="shared" si="4"/>
        <v>creditcardrepayments</v>
      </c>
      <c r="H82" s="16" t="s">
        <v>280</v>
      </c>
      <c r="I82" s="28" t="str">
        <f t="shared" si="5"/>
        <v>max_amount24_creditcardrepayments</v>
      </c>
      <c r="J82" s="21" t="str">
        <f t="shared" si="6"/>
        <v>max_amount51_creditcardrepayments</v>
      </c>
      <c r="K82" s="15">
        <v>0.0883903846235174</v>
      </c>
      <c r="M82" t="s">
        <v>281</v>
      </c>
      <c r="N82" s="2" t="str">
        <f t="shared" si="7"/>
        <v>sum_cnt15_creditcardrepayments</v>
      </c>
      <c r="O82" t="s">
        <v>282</v>
      </c>
    </row>
    <row r="83" spans="1:15">
      <c r="A83" s="26" t="s">
        <v>283</v>
      </c>
      <c r="B83" s="26">
        <v>496700</v>
      </c>
      <c r="C83" s="26">
        <v>256899</v>
      </c>
      <c r="D83" s="26">
        <v>140067</v>
      </c>
      <c r="E83" s="26">
        <v>99734</v>
      </c>
      <c r="F83" s="27">
        <v>0.200793235353332</v>
      </c>
      <c r="G83" s="1" t="str">
        <f t="shared" si="4"/>
        <v>creditcardrepayments</v>
      </c>
      <c r="H83" s="16" t="s">
        <v>284</v>
      </c>
      <c r="I83" s="28" t="str">
        <f t="shared" si="5"/>
        <v>min_amount24_creditcardrepayments</v>
      </c>
      <c r="J83" s="21" t="str">
        <f t="shared" si="6"/>
        <v>min_amount51_creditcardrepayments</v>
      </c>
      <c r="K83" s="15">
        <v>0.0883903846235174</v>
      </c>
      <c r="M83" t="s">
        <v>285</v>
      </c>
      <c r="N83" s="2" t="str">
        <f t="shared" si="7"/>
        <v>sum_amount18_enquiryfee</v>
      </c>
      <c r="O83" t="s">
        <v>286</v>
      </c>
    </row>
    <row r="84" spans="1:15">
      <c r="A84" s="26" t="s">
        <v>287</v>
      </c>
      <c r="B84" s="26">
        <v>496700</v>
      </c>
      <c r="C84" s="26">
        <v>256899</v>
      </c>
      <c r="D84" s="26">
        <v>140067</v>
      </c>
      <c r="E84" s="26">
        <v>99734</v>
      </c>
      <c r="F84" s="27">
        <v>0.200793235353332</v>
      </c>
      <c r="G84" s="1" t="str">
        <f t="shared" si="4"/>
        <v>creditcardrepayments</v>
      </c>
      <c r="H84" s="16" t="s">
        <v>288</v>
      </c>
      <c r="I84" s="28" t="str">
        <f t="shared" si="5"/>
        <v>sum_amount24_creditcardrepayments</v>
      </c>
      <c r="J84" s="21" t="str">
        <f t="shared" si="6"/>
        <v>sum_amount51_creditcardrepayments</v>
      </c>
      <c r="K84" s="15">
        <v>0.0883903846235174</v>
      </c>
      <c r="M84" t="s">
        <v>289</v>
      </c>
      <c r="N84" s="2" t="str">
        <f t="shared" si="7"/>
        <v>avg_amount18_enquiryfee</v>
      </c>
      <c r="O84" t="s">
        <v>290</v>
      </c>
    </row>
    <row r="85" spans="1:15">
      <c r="A85" s="26" t="s">
        <v>291</v>
      </c>
      <c r="B85" s="26">
        <v>496700</v>
      </c>
      <c r="C85" s="26">
        <v>256899</v>
      </c>
      <c r="D85" s="26">
        <v>140067</v>
      </c>
      <c r="E85" s="26">
        <v>99734</v>
      </c>
      <c r="F85" s="27">
        <v>0.200793235353332</v>
      </c>
      <c r="G85" s="1" t="str">
        <f t="shared" si="4"/>
        <v>creditcardrepayments</v>
      </c>
      <c r="H85" s="16" t="s">
        <v>292</v>
      </c>
      <c r="I85" s="28" t="str">
        <f t="shared" si="5"/>
        <v>sum_cnt24_creditcardrepayments</v>
      </c>
      <c r="J85" s="21" t="str">
        <f t="shared" si="6"/>
        <v>sum_cnt51_creditcardrepayments</v>
      </c>
      <c r="K85" s="15">
        <v>0.0883903846235174</v>
      </c>
      <c r="M85" t="s">
        <v>293</v>
      </c>
      <c r="N85" s="2" t="str">
        <f t="shared" si="7"/>
        <v>max_amount18_enquiryfee</v>
      </c>
      <c r="O85" t="s">
        <v>294</v>
      </c>
    </row>
    <row r="86" spans="1:15">
      <c r="A86" s="26" t="s">
        <v>295</v>
      </c>
      <c r="B86" s="26">
        <v>496700</v>
      </c>
      <c r="C86" s="26">
        <v>256899</v>
      </c>
      <c r="D86" s="26">
        <v>140901</v>
      </c>
      <c r="E86" s="26">
        <v>98900</v>
      </c>
      <c r="F86" s="27">
        <v>0.199114153412523</v>
      </c>
      <c r="G86" s="1" t="str">
        <f t="shared" si="4"/>
        <v>creditcardrepayments</v>
      </c>
      <c r="H86" s="16" t="s">
        <v>296</v>
      </c>
      <c r="I86" s="28" t="str">
        <f t="shared" si="5"/>
        <v>avg_amount15_creditcardrepayments</v>
      </c>
      <c r="J86" s="21" t="str">
        <f t="shared" si="6"/>
        <v>avg_amount39_creditcardrepayments</v>
      </c>
      <c r="K86" s="15">
        <v>0.0881657547882102</v>
      </c>
      <c r="M86" t="s">
        <v>297</v>
      </c>
      <c r="N86" s="2" t="str">
        <f t="shared" si="7"/>
        <v>min_amount18_enquiryfee</v>
      </c>
      <c r="O86" t="s">
        <v>298</v>
      </c>
    </row>
    <row r="87" spans="1:15">
      <c r="A87" s="26" t="s">
        <v>299</v>
      </c>
      <c r="B87" s="26">
        <v>496700</v>
      </c>
      <c r="C87" s="26">
        <v>256899</v>
      </c>
      <c r="D87" s="26">
        <v>140901</v>
      </c>
      <c r="E87" s="26">
        <v>98900</v>
      </c>
      <c r="F87" s="27">
        <v>0.199114153412523</v>
      </c>
      <c r="G87" s="1" t="str">
        <f t="shared" si="4"/>
        <v>creditcardrepayments</v>
      </c>
      <c r="H87" s="16" t="s">
        <v>300</v>
      </c>
      <c r="I87" s="28" t="str">
        <f t="shared" si="5"/>
        <v>max_amount15_creditcardrepayments</v>
      </c>
      <c r="J87" s="21" t="str">
        <f t="shared" si="6"/>
        <v>max_amount39_creditcardrepayments</v>
      </c>
      <c r="K87" s="15">
        <v>0.0881657547882102</v>
      </c>
      <c r="M87" t="s">
        <v>301</v>
      </c>
      <c r="N87" s="2" t="str">
        <f t="shared" si="7"/>
        <v>sum_cnt18_enquiryfee</v>
      </c>
      <c r="O87" t="s">
        <v>302</v>
      </c>
    </row>
    <row r="88" spans="1:15">
      <c r="A88" s="26" t="s">
        <v>303</v>
      </c>
      <c r="B88" s="26">
        <v>496700</v>
      </c>
      <c r="C88" s="26">
        <v>256899</v>
      </c>
      <c r="D88" s="26">
        <v>140901</v>
      </c>
      <c r="E88" s="26">
        <v>98900</v>
      </c>
      <c r="F88" s="27">
        <v>0.199114153412523</v>
      </c>
      <c r="G88" s="1" t="str">
        <f t="shared" si="4"/>
        <v>creditcardrepayments</v>
      </c>
      <c r="H88" s="16" t="s">
        <v>304</v>
      </c>
      <c r="I88" s="28" t="str">
        <f t="shared" si="5"/>
        <v>min_amount15_creditcardrepayments</v>
      </c>
      <c r="J88" s="21" t="str">
        <f t="shared" si="6"/>
        <v>min_amount39_creditcardrepayments</v>
      </c>
      <c r="K88" s="15">
        <v>0.0881657547882102</v>
      </c>
      <c r="M88" t="s">
        <v>305</v>
      </c>
      <c r="N88" s="2" t="str">
        <f t="shared" si="7"/>
        <v>sum_amount15_creditcardrepayments</v>
      </c>
      <c r="O88" t="s">
        <v>306</v>
      </c>
    </row>
    <row r="89" spans="1:15">
      <c r="A89" s="26" t="s">
        <v>307</v>
      </c>
      <c r="B89" s="26">
        <v>496700</v>
      </c>
      <c r="C89" s="26">
        <v>256899</v>
      </c>
      <c r="D89" s="26">
        <v>140901</v>
      </c>
      <c r="E89" s="26">
        <v>98900</v>
      </c>
      <c r="F89" s="27">
        <v>0.199114153412523</v>
      </c>
      <c r="G89" s="1" t="str">
        <f t="shared" si="4"/>
        <v>creditcardrepayments</v>
      </c>
      <c r="H89" s="16" t="s">
        <v>308</v>
      </c>
      <c r="I89" s="28" t="str">
        <f t="shared" si="5"/>
        <v>sum_amount15_creditcardrepayments</v>
      </c>
      <c r="J89" s="21" t="str">
        <f t="shared" si="6"/>
        <v>sum_amount39_creditcardrepayments</v>
      </c>
      <c r="K89" s="15">
        <v>0.0881657547882102</v>
      </c>
      <c r="M89" t="s">
        <v>309</v>
      </c>
      <c r="N89" s="2" t="str">
        <f t="shared" si="7"/>
        <v>avg_amount15_creditcardrepayments</v>
      </c>
      <c r="O89" t="s">
        <v>310</v>
      </c>
    </row>
    <row r="90" spans="1:15">
      <c r="A90" s="26" t="s">
        <v>311</v>
      </c>
      <c r="B90" s="26">
        <v>496700</v>
      </c>
      <c r="C90" s="26">
        <v>256899</v>
      </c>
      <c r="D90" s="26">
        <v>140901</v>
      </c>
      <c r="E90" s="26">
        <v>98900</v>
      </c>
      <c r="F90" s="27">
        <v>0.199114153412523</v>
      </c>
      <c r="G90" s="1" t="str">
        <f t="shared" si="4"/>
        <v>creditcardrepayments</v>
      </c>
      <c r="H90" s="16" t="s">
        <v>312</v>
      </c>
      <c r="I90" s="28" t="str">
        <f t="shared" si="5"/>
        <v>sum_cnt15_creditcardrepayments</v>
      </c>
      <c r="J90" s="21" t="str">
        <f t="shared" si="6"/>
        <v>sum_cnt39_creditcardrepayments</v>
      </c>
      <c r="K90" s="15">
        <v>0.0881657547882102</v>
      </c>
      <c r="M90" t="s">
        <v>313</v>
      </c>
      <c r="N90" s="2" t="str">
        <f t="shared" si="7"/>
        <v>max_amount15_creditcardrepayments</v>
      </c>
      <c r="O90" t="s">
        <v>314</v>
      </c>
    </row>
    <row r="91" spans="1:15">
      <c r="A91" s="26" t="s">
        <v>200</v>
      </c>
      <c r="B91" s="26">
        <v>496700</v>
      </c>
      <c r="C91" s="26">
        <v>256899</v>
      </c>
      <c r="D91" s="26">
        <v>141818</v>
      </c>
      <c r="E91" s="26">
        <v>97983</v>
      </c>
      <c r="F91" s="27">
        <v>0.197267968592712</v>
      </c>
      <c r="G91" s="1" t="str">
        <f t="shared" si="4"/>
        <v>creditcardrepayments</v>
      </c>
      <c r="H91" s="16" t="s">
        <v>315</v>
      </c>
      <c r="I91" s="28" t="str">
        <f t="shared" si="5"/>
        <v>avg_amount25_creditcardrepayments</v>
      </c>
      <c r="J91" s="21" t="str">
        <f t="shared" si="6"/>
        <v>avg_amount48_creditcardrepayments</v>
      </c>
      <c r="K91" s="15">
        <v>0.0879016868776148</v>
      </c>
      <c r="M91" t="s">
        <v>316</v>
      </c>
      <c r="N91" s="2" t="str">
        <f t="shared" si="7"/>
        <v>min_amount15_creditcardrepayments</v>
      </c>
      <c r="O91" t="s">
        <v>317</v>
      </c>
    </row>
    <row r="92" spans="1:15">
      <c r="A92" s="26" t="s">
        <v>204</v>
      </c>
      <c r="B92" s="26">
        <v>496700</v>
      </c>
      <c r="C92" s="26">
        <v>256899</v>
      </c>
      <c r="D92" s="26">
        <v>141818</v>
      </c>
      <c r="E92" s="26">
        <v>97983</v>
      </c>
      <c r="F92" s="27">
        <v>0.197267968592712</v>
      </c>
      <c r="G92" s="1" t="str">
        <f t="shared" si="4"/>
        <v>creditcardrepayments</v>
      </c>
      <c r="H92" s="16" t="s">
        <v>318</v>
      </c>
      <c r="I92" s="28" t="str">
        <f t="shared" si="5"/>
        <v>max_amount25_creditcardrepayments</v>
      </c>
      <c r="J92" s="21" t="str">
        <f t="shared" si="6"/>
        <v>max_amount48_creditcardrepayments</v>
      </c>
      <c r="K92" s="15">
        <v>0.0879016868776148</v>
      </c>
      <c r="M92" t="s">
        <v>319</v>
      </c>
      <c r="N92" s="2" t="str">
        <f t="shared" si="7"/>
        <v>sum_cnt15_creditcardrepayments</v>
      </c>
      <c r="O92" t="s">
        <v>320</v>
      </c>
    </row>
    <row r="93" spans="1:15">
      <c r="A93" s="26" t="s">
        <v>207</v>
      </c>
      <c r="B93" s="26">
        <v>496700</v>
      </c>
      <c r="C93" s="26">
        <v>256899</v>
      </c>
      <c r="D93" s="26">
        <v>141818</v>
      </c>
      <c r="E93" s="26">
        <v>97983</v>
      </c>
      <c r="F93" s="27">
        <v>0.197267968592712</v>
      </c>
      <c r="G93" s="1" t="str">
        <f t="shared" si="4"/>
        <v>creditcardrepayments</v>
      </c>
      <c r="H93" s="16" t="s">
        <v>321</v>
      </c>
      <c r="I93" s="28" t="str">
        <f t="shared" si="5"/>
        <v>min_amount25_creditcardrepayments</v>
      </c>
      <c r="J93" s="21" t="str">
        <f t="shared" si="6"/>
        <v>min_amount48_creditcardrepayments</v>
      </c>
      <c r="K93" s="15">
        <v>0.0879016868776148</v>
      </c>
      <c r="M93" t="s">
        <v>322</v>
      </c>
      <c r="N93" s="2" t="str">
        <f t="shared" si="7"/>
        <v>sum_amount15_creditcardrepayments</v>
      </c>
      <c r="O93" t="s">
        <v>323</v>
      </c>
    </row>
    <row r="94" spans="1:15">
      <c r="A94" s="26" t="s">
        <v>196</v>
      </c>
      <c r="B94" s="26">
        <v>496700</v>
      </c>
      <c r="C94" s="26">
        <v>256899</v>
      </c>
      <c r="D94" s="26">
        <v>141818</v>
      </c>
      <c r="E94" s="26">
        <v>97983</v>
      </c>
      <c r="F94" s="27">
        <v>0.197267968592712</v>
      </c>
      <c r="G94" s="1" t="str">
        <f t="shared" si="4"/>
        <v>creditcardrepayments</v>
      </c>
      <c r="H94" s="16" t="s">
        <v>324</v>
      </c>
      <c r="I94" s="28" t="str">
        <f t="shared" si="5"/>
        <v>sum_amount25_creditcardrepayments</v>
      </c>
      <c r="J94" s="21" t="str">
        <f t="shared" si="6"/>
        <v>sum_amount48_creditcardrepayments</v>
      </c>
      <c r="K94" s="15">
        <v>0.0879016868776148</v>
      </c>
      <c r="M94" t="s">
        <v>325</v>
      </c>
      <c r="N94" s="2" t="str">
        <f t="shared" si="7"/>
        <v>avg_amount15_creditcardrepayments</v>
      </c>
      <c r="O94" t="s">
        <v>326</v>
      </c>
    </row>
    <row r="95" spans="1:15">
      <c r="A95" s="26" t="s">
        <v>210</v>
      </c>
      <c r="B95" s="26">
        <v>496700</v>
      </c>
      <c r="C95" s="26">
        <v>256899</v>
      </c>
      <c r="D95" s="26">
        <v>141818</v>
      </c>
      <c r="E95" s="26">
        <v>97983</v>
      </c>
      <c r="F95" s="27">
        <v>0.197267968592712</v>
      </c>
      <c r="G95" s="1" t="str">
        <f t="shared" si="4"/>
        <v>creditcardrepayments</v>
      </c>
      <c r="H95" s="16" t="s">
        <v>327</v>
      </c>
      <c r="I95" s="28" t="str">
        <f t="shared" si="5"/>
        <v>sum_cnt25_creditcardrepayments</v>
      </c>
      <c r="J95" s="21" t="str">
        <f t="shared" si="6"/>
        <v>sum_cnt48_creditcardrepayments</v>
      </c>
      <c r="K95" s="15">
        <v>0.0879016868776148</v>
      </c>
      <c r="M95" t="s">
        <v>328</v>
      </c>
      <c r="N95" s="2" t="str">
        <f t="shared" si="7"/>
        <v>max_amount15_creditcardrepayments</v>
      </c>
      <c r="O95" t="s">
        <v>329</v>
      </c>
    </row>
    <row r="96" spans="1:15">
      <c r="A96" s="26" t="s">
        <v>309</v>
      </c>
      <c r="B96" s="26">
        <v>496700</v>
      </c>
      <c r="C96" s="26">
        <v>256899</v>
      </c>
      <c r="D96" s="26">
        <v>142420</v>
      </c>
      <c r="E96" s="26">
        <v>97381</v>
      </c>
      <c r="F96" s="27">
        <v>0.196055969398027</v>
      </c>
      <c r="G96" s="1" t="str">
        <f t="shared" si="4"/>
        <v>creditcardrepayments</v>
      </c>
      <c r="H96" s="16" t="s">
        <v>310</v>
      </c>
      <c r="I96" s="26" t="s">
        <v>295</v>
      </c>
      <c r="J96" s="21" t="str">
        <f t="shared" si="6"/>
        <v>avg_amount53_creditcardrepayments</v>
      </c>
      <c r="K96" s="15">
        <v>0.0870781293842281</v>
      </c>
      <c r="M96" t="s">
        <v>330</v>
      </c>
      <c r="N96" s="2" t="str">
        <f t="shared" si="7"/>
        <v>min_amount15_creditcardrepayments</v>
      </c>
      <c r="O96" t="s">
        <v>331</v>
      </c>
    </row>
    <row r="97" spans="1:15">
      <c r="A97" s="26" t="s">
        <v>313</v>
      </c>
      <c r="B97" s="26">
        <v>496700</v>
      </c>
      <c r="C97" s="26">
        <v>256899</v>
      </c>
      <c r="D97" s="26">
        <v>142420</v>
      </c>
      <c r="E97" s="26">
        <v>97381</v>
      </c>
      <c r="F97" s="27">
        <v>0.196055969398027</v>
      </c>
      <c r="G97" s="1" t="str">
        <f t="shared" si="4"/>
        <v>creditcardrepayments</v>
      </c>
      <c r="H97" s="16" t="s">
        <v>314</v>
      </c>
      <c r="I97" s="26" t="s">
        <v>299</v>
      </c>
      <c r="J97" s="21" t="str">
        <f t="shared" si="6"/>
        <v>max_amount53_creditcardrepayments</v>
      </c>
      <c r="K97" s="15">
        <v>0.0870781293842281</v>
      </c>
      <c r="M97" t="s">
        <v>332</v>
      </c>
      <c r="N97" s="2" t="str">
        <f t="shared" si="7"/>
        <v>sum_cnt15_creditcardrepayments</v>
      </c>
      <c r="O97" t="s">
        <v>333</v>
      </c>
    </row>
    <row r="98" spans="1:15">
      <c r="A98" s="26" t="s">
        <v>316</v>
      </c>
      <c r="B98" s="26">
        <v>496700</v>
      </c>
      <c r="C98" s="26">
        <v>256899</v>
      </c>
      <c r="D98" s="26">
        <v>142420</v>
      </c>
      <c r="E98" s="26">
        <v>97381</v>
      </c>
      <c r="F98" s="27">
        <v>0.196055969398027</v>
      </c>
      <c r="G98" s="1" t="str">
        <f t="shared" si="4"/>
        <v>creditcardrepayments</v>
      </c>
      <c r="H98" s="16" t="s">
        <v>317</v>
      </c>
      <c r="I98" s="26" t="s">
        <v>303</v>
      </c>
      <c r="J98" s="21" t="str">
        <f t="shared" si="6"/>
        <v>min_amount53_creditcardrepayments</v>
      </c>
      <c r="K98" s="15">
        <v>0.0870781293842281</v>
      </c>
      <c r="M98" t="s">
        <v>307</v>
      </c>
      <c r="N98" s="2" t="str">
        <f t="shared" si="7"/>
        <v>sum_amount15_creditcardrepayments</v>
      </c>
      <c r="O98" t="s">
        <v>308</v>
      </c>
    </row>
    <row r="99" spans="1:15">
      <c r="A99" s="26" t="s">
        <v>305</v>
      </c>
      <c r="B99" s="26">
        <v>496700</v>
      </c>
      <c r="C99" s="26">
        <v>256899</v>
      </c>
      <c r="D99" s="26">
        <v>142420</v>
      </c>
      <c r="E99" s="26">
        <v>97381</v>
      </c>
      <c r="F99" s="27">
        <v>0.196055969398027</v>
      </c>
      <c r="G99" s="1" t="str">
        <f t="shared" si="4"/>
        <v>creditcardrepayments</v>
      </c>
      <c r="H99" s="16" t="s">
        <v>306</v>
      </c>
      <c r="I99" s="26" t="s">
        <v>307</v>
      </c>
      <c r="J99" s="21" t="str">
        <f t="shared" si="6"/>
        <v>sum_amount53_creditcardrepayments</v>
      </c>
      <c r="K99" s="15">
        <v>0.0870781293842281</v>
      </c>
      <c r="M99" t="s">
        <v>295</v>
      </c>
      <c r="N99" s="2" t="str">
        <f t="shared" si="7"/>
        <v>avg_amount15_creditcardrepayments</v>
      </c>
      <c r="O99" t="s">
        <v>296</v>
      </c>
    </row>
    <row r="100" spans="1:15">
      <c r="A100" s="26" t="s">
        <v>319</v>
      </c>
      <c r="B100" s="26">
        <v>496700</v>
      </c>
      <c r="C100" s="26">
        <v>256899</v>
      </c>
      <c r="D100" s="26">
        <v>142420</v>
      </c>
      <c r="E100" s="26">
        <v>97381</v>
      </c>
      <c r="F100" s="27">
        <v>0.196055969398027</v>
      </c>
      <c r="G100" s="1" t="str">
        <f t="shared" si="4"/>
        <v>creditcardrepayments</v>
      </c>
      <c r="H100" s="16" t="s">
        <v>320</v>
      </c>
      <c r="I100" s="26" t="s">
        <v>311</v>
      </c>
      <c r="J100" s="21" t="str">
        <f t="shared" si="6"/>
        <v>sum_cnt53_creditcardrepayments</v>
      </c>
      <c r="K100" s="15">
        <v>0.0870781293842281</v>
      </c>
      <c r="M100" t="s">
        <v>299</v>
      </c>
      <c r="N100" s="2" t="str">
        <f t="shared" si="7"/>
        <v>max_amount15_creditcardrepayments</v>
      </c>
      <c r="O100" t="s">
        <v>300</v>
      </c>
    </row>
    <row r="101" spans="1:15">
      <c r="A101" s="26" t="s">
        <v>334</v>
      </c>
      <c r="B101" s="26">
        <v>496700</v>
      </c>
      <c r="C101" s="26">
        <v>256899</v>
      </c>
      <c r="D101" s="26">
        <v>143054</v>
      </c>
      <c r="E101" s="26">
        <v>96747</v>
      </c>
      <c r="F101" s="27">
        <v>0.19477954499698</v>
      </c>
      <c r="G101" s="1" t="str">
        <f t="shared" si="4"/>
        <v>creditcardrepayments</v>
      </c>
      <c r="H101" s="16" t="s">
        <v>335</v>
      </c>
      <c r="I101" s="28" t="str">
        <f t="shared" si="5"/>
        <v>avg_amount26_creditcardrepayments</v>
      </c>
      <c r="J101" s="21" t="str">
        <f t="shared" si="6"/>
        <v>avg_amount50_creditcardrepayments</v>
      </c>
      <c r="K101" s="15">
        <v>0.0860605090226153</v>
      </c>
      <c r="M101" t="s">
        <v>303</v>
      </c>
      <c r="N101" s="2" t="str">
        <f t="shared" si="7"/>
        <v>min_amount15_creditcardrepayments</v>
      </c>
      <c r="O101" t="s">
        <v>304</v>
      </c>
    </row>
    <row r="102" spans="1:15">
      <c r="A102" s="26" t="s">
        <v>336</v>
      </c>
      <c r="B102" s="26">
        <v>496700</v>
      </c>
      <c r="C102" s="26">
        <v>256899</v>
      </c>
      <c r="D102" s="26">
        <v>143054</v>
      </c>
      <c r="E102" s="26">
        <v>96747</v>
      </c>
      <c r="F102" s="27">
        <v>0.19477954499698</v>
      </c>
      <c r="G102" s="1" t="str">
        <f t="shared" si="4"/>
        <v>creditcardrepayments</v>
      </c>
      <c r="H102" s="16" t="s">
        <v>337</v>
      </c>
      <c r="I102" s="28" t="str">
        <f t="shared" si="5"/>
        <v>max_amount26_creditcardrepayments</v>
      </c>
      <c r="J102" s="21" t="str">
        <f t="shared" si="6"/>
        <v>max_amount50_creditcardrepayments</v>
      </c>
      <c r="K102" s="15">
        <v>0.0860605090226153</v>
      </c>
      <c r="M102" t="s">
        <v>311</v>
      </c>
      <c r="N102" s="2" t="str">
        <f t="shared" si="7"/>
        <v>sum_cnt15_creditcardrepayments</v>
      </c>
      <c r="O102" t="s">
        <v>312</v>
      </c>
    </row>
    <row r="103" spans="1:15">
      <c r="A103" s="26" t="s">
        <v>338</v>
      </c>
      <c r="B103" s="26">
        <v>496700</v>
      </c>
      <c r="C103" s="26">
        <v>256899</v>
      </c>
      <c r="D103" s="26">
        <v>143054</v>
      </c>
      <c r="E103" s="26">
        <v>96747</v>
      </c>
      <c r="F103" s="27">
        <v>0.19477954499698</v>
      </c>
      <c r="G103" s="1" t="str">
        <f t="shared" si="4"/>
        <v>creditcardrepayments</v>
      </c>
      <c r="H103" s="16" t="s">
        <v>339</v>
      </c>
      <c r="I103" s="28" t="str">
        <f t="shared" si="5"/>
        <v>min_amount26_creditcardrepayments</v>
      </c>
      <c r="J103" s="21" t="str">
        <f t="shared" si="6"/>
        <v>min_amount50_creditcardrepayments</v>
      </c>
      <c r="K103" s="15">
        <v>0.0860605090226153</v>
      </c>
      <c r="M103" t="s">
        <v>267</v>
      </c>
      <c r="N103" s="2" t="str">
        <f t="shared" si="7"/>
        <v>sum_amount17_creditcardrepayments</v>
      </c>
      <c r="O103" t="s">
        <v>268</v>
      </c>
    </row>
    <row r="104" spans="1:15">
      <c r="A104" s="26" t="s">
        <v>340</v>
      </c>
      <c r="B104" s="26">
        <v>496700</v>
      </c>
      <c r="C104" s="26">
        <v>256899</v>
      </c>
      <c r="D104" s="26">
        <v>143054</v>
      </c>
      <c r="E104" s="26">
        <v>96747</v>
      </c>
      <c r="F104" s="27">
        <v>0.19477954499698</v>
      </c>
      <c r="G104" s="1" t="str">
        <f t="shared" si="4"/>
        <v>creditcardrepayments</v>
      </c>
      <c r="H104" s="16" t="s">
        <v>341</v>
      </c>
      <c r="I104" s="28" t="str">
        <f t="shared" si="5"/>
        <v>sum_amount26_creditcardrepayments</v>
      </c>
      <c r="J104" s="21" t="str">
        <f t="shared" si="6"/>
        <v>sum_amount50_creditcardrepayments</v>
      </c>
      <c r="K104" s="15">
        <v>0.0860605090226153</v>
      </c>
      <c r="M104" t="s">
        <v>255</v>
      </c>
      <c r="N104" s="2" t="str">
        <f t="shared" si="7"/>
        <v>avg_amount17_creditcardrepayments</v>
      </c>
      <c r="O104" t="s">
        <v>256</v>
      </c>
    </row>
    <row r="105" spans="1:15">
      <c r="A105" s="26" t="s">
        <v>342</v>
      </c>
      <c r="B105" s="26">
        <v>496700</v>
      </c>
      <c r="C105" s="26">
        <v>256899</v>
      </c>
      <c r="D105" s="26">
        <v>143054</v>
      </c>
      <c r="E105" s="26">
        <v>96747</v>
      </c>
      <c r="F105" s="27">
        <v>0.19477954499698</v>
      </c>
      <c r="G105" s="1" t="str">
        <f t="shared" si="4"/>
        <v>creditcardrepayments</v>
      </c>
      <c r="H105" s="16" t="s">
        <v>343</v>
      </c>
      <c r="I105" s="28" t="str">
        <f t="shared" si="5"/>
        <v>sum_cnt26_creditcardrepayments</v>
      </c>
      <c r="J105" s="21" t="str">
        <f t="shared" si="6"/>
        <v>sum_cnt50_creditcardrepayments</v>
      </c>
      <c r="K105" s="15">
        <v>0.0860605090226153</v>
      </c>
      <c r="M105" t="s">
        <v>259</v>
      </c>
      <c r="N105" s="2" t="str">
        <f t="shared" si="7"/>
        <v>max_amount17_creditcardrepayments</v>
      </c>
      <c r="O105" t="s">
        <v>260</v>
      </c>
    </row>
    <row r="106" spans="1:15">
      <c r="A106" s="26" t="s">
        <v>325</v>
      </c>
      <c r="B106" s="26">
        <v>496700</v>
      </c>
      <c r="C106" s="26">
        <v>256899</v>
      </c>
      <c r="D106" s="26">
        <v>144304</v>
      </c>
      <c r="E106" s="26">
        <v>95497</v>
      </c>
      <c r="F106" s="27">
        <v>0.192262935373465</v>
      </c>
      <c r="G106" s="1" t="str">
        <f t="shared" si="4"/>
        <v>creditcardrepayments</v>
      </c>
      <c r="H106" s="16" t="s">
        <v>326</v>
      </c>
      <c r="I106" s="28" t="s">
        <v>295</v>
      </c>
      <c r="J106" s="21" t="str">
        <f t="shared" si="6"/>
        <v>avg_amount54_creditcardrepayments</v>
      </c>
      <c r="K106" s="15">
        <v>0.0855854621616255</v>
      </c>
      <c r="M106" t="s">
        <v>263</v>
      </c>
      <c r="N106" s="2" t="str">
        <f t="shared" si="7"/>
        <v>min_amount17_creditcardrepayments</v>
      </c>
      <c r="O106" t="s">
        <v>264</v>
      </c>
    </row>
    <row r="107" spans="1:15">
      <c r="A107" s="26" t="s">
        <v>328</v>
      </c>
      <c r="B107" s="26">
        <v>496700</v>
      </c>
      <c r="C107" s="26">
        <v>256899</v>
      </c>
      <c r="D107" s="26">
        <v>144304</v>
      </c>
      <c r="E107" s="26">
        <v>95497</v>
      </c>
      <c r="F107" s="27">
        <v>0.192262935373465</v>
      </c>
      <c r="G107" s="1" t="str">
        <f t="shared" si="4"/>
        <v>creditcardrepayments</v>
      </c>
      <c r="H107" s="16" t="s">
        <v>329</v>
      </c>
      <c r="I107" s="28" t="s">
        <v>299</v>
      </c>
      <c r="J107" s="21" t="str">
        <f t="shared" si="6"/>
        <v>max_amount54_creditcardrepayments</v>
      </c>
      <c r="K107" s="15">
        <v>0.0855854621616255</v>
      </c>
      <c r="M107" t="s">
        <v>271</v>
      </c>
      <c r="N107" s="2" t="str">
        <f t="shared" si="7"/>
        <v>sum_cnt17_creditcardrepayments</v>
      </c>
      <c r="O107" t="s">
        <v>272</v>
      </c>
    </row>
    <row r="108" spans="1:15">
      <c r="A108" s="26" t="s">
        <v>330</v>
      </c>
      <c r="B108" s="26">
        <v>496700</v>
      </c>
      <c r="C108" s="26">
        <v>256899</v>
      </c>
      <c r="D108" s="26">
        <v>144304</v>
      </c>
      <c r="E108" s="26">
        <v>95497</v>
      </c>
      <c r="F108" s="27">
        <v>0.192262935373465</v>
      </c>
      <c r="G108" s="1" t="str">
        <f t="shared" si="4"/>
        <v>creditcardrepayments</v>
      </c>
      <c r="H108" s="16" t="s">
        <v>331</v>
      </c>
      <c r="I108" s="28" t="s">
        <v>303</v>
      </c>
      <c r="J108" s="21" t="str">
        <f t="shared" si="6"/>
        <v>min_amount54_creditcardrepayments</v>
      </c>
      <c r="K108" s="15">
        <v>0.0855854621616255</v>
      </c>
      <c r="M108" t="s">
        <v>232</v>
      </c>
      <c r="N108" s="2" t="str">
        <f t="shared" si="7"/>
        <v>sum_amount17_creditcardrepayments</v>
      </c>
      <c r="O108" t="s">
        <v>233</v>
      </c>
    </row>
    <row r="109" spans="1:15">
      <c r="A109" s="26" t="s">
        <v>322</v>
      </c>
      <c r="B109" s="26">
        <v>496700</v>
      </c>
      <c r="C109" s="26">
        <v>256899</v>
      </c>
      <c r="D109" s="26">
        <v>144304</v>
      </c>
      <c r="E109" s="26">
        <v>95497</v>
      </c>
      <c r="F109" s="27">
        <v>0.192262935373465</v>
      </c>
      <c r="G109" s="1" t="str">
        <f t="shared" si="4"/>
        <v>creditcardrepayments</v>
      </c>
      <c r="H109" s="16" t="s">
        <v>323</v>
      </c>
      <c r="I109" s="28" t="s">
        <v>307</v>
      </c>
      <c r="J109" s="21" t="str">
        <f t="shared" si="6"/>
        <v>sum_amount54_creditcardrepayments</v>
      </c>
      <c r="K109" s="15">
        <v>0.0855854621616255</v>
      </c>
      <c r="M109" t="s">
        <v>220</v>
      </c>
      <c r="N109" s="2" t="str">
        <f t="shared" si="7"/>
        <v>avg_amount17_creditcardrepayments</v>
      </c>
      <c r="O109" t="s">
        <v>221</v>
      </c>
    </row>
    <row r="110" spans="1:15">
      <c r="A110" s="26" t="s">
        <v>332</v>
      </c>
      <c r="B110" s="26">
        <v>496700</v>
      </c>
      <c r="C110" s="26">
        <v>256899</v>
      </c>
      <c r="D110" s="26">
        <v>144304</v>
      </c>
      <c r="E110" s="26">
        <v>95497</v>
      </c>
      <c r="F110" s="27">
        <v>0.192262935373465</v>
      </c>
      <c r="G110" s="1" t="str">
        <f t="shared" si="4"/>
        <v>creditcardrepayments</v>
      </c>
      <c r="H110" s="16" t="s">
        <v>333</v>
      </c>
      <c r="I110" s="28" t="s">
        <v>311</v>
      </c>
      <c r="J110" s="21" t="str">
        <f t="shared" si="6"/>
        <v>sum_cnt54_creditcardrepayments</v>
      </c>
      <c r="K110" s="15">
        <v>0.0855854621616255</v>
      </c>
      <c r="M110" t="s">
        <v>224</v>
      </c>
      <c r="N110" s="2" t="str">
        <f t="shared" si="7"/>
        <v>max_amount17_creditcardrepayments</v>
      </c>
      <c r="O110" t="s">
        <v>225</v>
      </c>
    </row>
    <row r="111" spans="1:15">
      <c r="A111" s="26" t="s">
        <v>344</v>
      </c>
      <c r="B111" s="26">
        <v>496700</v>
      </c>
      <c r="C111" s="26">
        <v>256899</v>
      </c>
      <c r="D111" s="26">
        <v>144376</v>
      </c>
      <c r="E111" s="26">
        <v>95425</v>
      </c>
      <c r="F111" s="27">
        <v>0.19211797865915</v>
      </c>
      <c r="G111" s="1" t="str">
        <f t="shared" si="4"/>
        <v>creditcardrepayments</v>
      </c>
      <c r="H111" s="16" t="s">
        <v>345</v>
      </c>
      <c r="I111" s="28" t="str">
        <f t="shared" si="5"/>
        <v>avg_amount27_creditcardrepayments</v>
      </c>
      <c r="J111" s="21" t="str">
        <f t="shared" si="6"/>
        <v>avg_amount37_creditcardrepayments</v>
      </c>
      <c r="K111" s="15">
        <v>0.0836686733533055</v>
      </c>
      <c r="M111" t="s">
        <v>228</v>
      </c>
      <c r="N111" s="2" t="str">
        <f t="shared" si="7"/>
        <v>min_amount17_creditcardrepayments</v>
      </c>
      <c r="O111" t="s">
        <v>229</v>
      </c>
    </row>
    <row r="112" spans="1:15">
      <c r="A112" s="26" t="s">
        <v>346</v>
      </c>
      <c r="B112" s="26">
        <v>496700</v>
      </c>
      <c r="C112" s="26">
        <v>256899</v>
      </c>
      <c r="D112" s="26">
        <v>144376</v>
      </c>
      <c r="E112" s="26">
        <v>95425</v>
      </c>
      <c r="F112" s="27">
        <v>0.19211797865915</v>
      </c>
      <c r="G112" s="1" t="str">
        <f t="shared" si="4"/>
        <v>creditcardrepayments</v>
      </c>
      <c r="H112" s="16" t="s">
        <v>347</v>
      </c>
      <c r="I112" s="28" t="str">
        <f t="shared" si="5"/>
        <v>max_amount27_creditcardrepayments</v>
      </c>
      <c r="J112" s="21" t="str">
        <f t="shared" si="6"/>
        <v>max_amount37_creditcardrepayments</v>
      </c>
      <c r="K112" s="15">
        <v>0.0836686733533055</v>
      </c>
      <c r="M112" t="s">
        <v>236</v>
      </c>
      <c r="N112" s="2" t="str">
        <f t="shared" si="7"/>
        <v>sum_cnt17_creditcardrepayments</v>
      </c>
      <c r="O112" t="s">
        <v>237</v>
      </c>
    </row>
    <row r="113" spans="1:15">
      <c r="A113" s="26" t="s">
        <v>348</v>
      </c>
      <c r="B113" s="26">
        <v>496700</v>
      </c>
      <c r="C113" s="26">
        <v>256899</v>
      </c>
      <c r="D113" s="26">
        <v>144376</v>
      </c>
      <c r="E113" s="26">
        <v>95425</v>
      </c>
      <c r="F113" s="27">
        <v>0.19211797865915</v>
      </c>
      <c r="G113" s="1" t="str">
        <f t="shared" si="4"/>
        <v>creditcardrepayments</v>
      </c>
      <c r="H113" s="16" t="s">
        <v>349</v>
      </c>
      <c r="I113" s="28" t="str">
        <f t="shared" si="5"/>
        <v>min_amount27_creditcardrepayments</v>
      </c>
      <c r="J113" s="21" t="str">
        <f t="shared" si="6"/>
        <v>min_amount37_creditcardrepayments</v>
      </c>
      <c r="K113" s="15">
        <v>0.0836686733533055</v>
      </c>
      <c r="M113" t="s">
        <v>350</v>
      </c>
      <c r="N113" s="2" t="str">
        <f t="shared" si="7"/>
        <v>sum_amount18_enquiryfee</v>
      </c>
      <c r="O113" t="s">
        <v>351</v>
      </c>
    </row>
    <row r="114" spans="1:15">
      <c r="A114" s="26" t="s">
        <v>352</v>
      </c>
      <c r="B114" s="26">
        <v>496700</v>
      </c>
      <c r="C114" s="26">
        <v>256899</v>
      </c>
      <c r="D114" s="26">
        <v>144376</v>
      </c>
      <c r="E114" s="26">
        <v>95425</v>
      </c>
      <c r="F114" s="27">
        <v>0.19211797865915</v>
      </c>
      <c r="G114" s="1" t="str">
        <f t="shared" si="4"/>
        <v>creditcardrepayments</v>
      </c>
      <c r="H114" s="16" t="s">
        <v>353</v>
      </c>
      <c r="I114" s="28" t="str">
        <f t="shared" si="5"/>
        <v>sum_amount27_creditcardrepayments</v>
      </c>
      <c r="J114" s="21" t="str">
        <f t="shared" si="6"/>
        <v>sum_amount37_creditcardrepayments</v>
      </c>
      <c r="K114" s="15">
        <v>0.0836686733533055</v>
      </c>
      <c r="M114" t="s">
        <v>354</v>
      </c>
      <c r="N114" s="2" t="str">
        <f t="shared" si="7"/>
        <v>avg_amount18_enquiryfee</v>
      </c>
      <c r="O114" t="s">
        <v>355</v>
      </c>
    </row>
    <row r="115" spans="1:15">
      <c r="A115" s="26" t="s">
        <v>356</v>
      </c>
      <c r="B115" s="26">
        <v>496700</v>
      </c>
      <c r="C115" s="26">
        <v>256899</v>
      </c>
      <c r="D115" s="26">
        <v>144376</v>
      </c>
      <c r="E115" s="26">
        <v>95425</v>
      </c>
      <c r="F115" s="27">
        <v>0.19211797865915</v>
      </c>
      <c r="G115" s="1" t="str">
        <f t="shared" si="4"/>
        <v>creditcardrepayments</v>
      </c>
      <c r="H115" s="16" t="s">
        <v>357</v>
      </c>
      <c r="I115" s="28" t="str">
        <f t="shared" si="5"/>
        <v>sum_cnt27_creditcardrepayments</v>
      </c>
      <c r="J115" s="21" t="str">
        <f t="shared" si="6"/>
        <v>sum_cnt37_creditcardrepayments</v>
      </c>
      <c r="K115" s="15">
        <v>0.0836686733533055</v>
      </c>
      <c r="M115" t="s">
        <v>358</v>
      </c>
      <c r="N115" s="2" t="str">
        <f t="shared" si="7"/>
        <v>max_amount18_enquiryfee</v>
      </c>
      <c r="O115" t="s">
        <v>359</v>
      </c>
    </row>
    <row r="116" spans="1:15">
      <c r="A116" s="26" t="s">
        <v>269</v>
      </c>
      <c r="B116" s="26">
        <v>496700</v>
      </c>
      <c r="C116" s="26">
        <v>256899</v>
      </c>
      <c r="D116" s="26">
        <v>145656</v>
      </c>
      <c r="E116" s="26">
        <v>94145</v>
      </c>
      <c r="F116" s="27">
        <v>0.189540970404671</v>
      </c>
      <c r="G116" s="1" t="str">
        <f t="shared" si="4"/>
        <v>creditcardrepayments</v>
      </c>
      <c r="H116" s="16" t="s">
        <v>270</v>
      </c>
      <c r="I116" s="31" t="s">
        <v>295</v>
      </c>
      <c r="J116" s="21" t="str">
        <f t="shared" si="6"/>
        <v>avg_amount38_creditcardrepayments</v>
      </c>
      <c r="K116" s="15">
        <v>0.0834827734782189</v>
      </c>
      <c r="M116" t="s">
        <v>360</v>
      </c>
      <c r="N116" s="2" t="str">
        <f t="shared" si="7"/>
        <v>min_amount18_enquiryfee</v>
      </c>
      <c r="O116" t="s">
        <v>361</v>
      </c>
    </row>
    <row r="117" spans="1:15">
      <c r="A117" s="26" t="s">
        <v>273</v>
      </c>
      <c r="B117" s="26">
        <v>496700</v>
      </c>
      <c r="C117" s="26">
        <v>256899</v>
      </c>
      <c r="D117" s="26">
        <v>145656</v>
      </c>
      <c r="E117" s="26">
        <v>94145</v>
      </c>
      <c r="F117" s="27">
        <v>0.189540970404671</v>
      </c>
      <c r="G117" s="1" t="str">
        <f t="shared" si="4"/>
        <v>creditcardrepayments</v>
      </c>
      <c r="H117" s="16" t="s">
        <v>274</v>
      </c>
      <c r="I117" s="31" t="s">
        <v>299</v>
      </c>
      <c r="J117" s="21" t="str">
        <f t="shared" si="6"/>
        <v>max_amount38_creditcardrepayments</v>
      </c>
      <c r="K117" s="15">
        <v>0.0834827734782189</v>
      </c>
      <c r="M117" t="s">
        <v>362</v>
      </c>
      <c r="N117" s="2" t="str">
        <f t="shared" si="7"/>
        <v>sum_cnt18_enquiryfee</v>
      </c>
      <c r="O117" t="s">
        <v>363</v>
      </c>
    </row>
    <row r="118" spans="1:15">
      <c r="A118" s="26" t="s">
        <v>277</v>
      </c>
      <c r="B118" s="26">
        <v>496700</v>
      </c>
      <c r="C118" s="26">
        <v>256899</v>
      </c>
      <c r="D118" s="26">
        <v>145656</v>
      </c>
      <c r="E118" s="26">
        <v>94145</v>
      </c>
      <c r="F118" s="27">
        <v>0.189540970404671</v>
      </c>
      <c r="G118" s="1" t="str">
        <f t="shared" si="4"/>
        <v>creditcardrepayments</v>
      </c>
      <c r="H118" s="16" t="s">
        <v>278</v>
      </c>
      <c r="I118" s="31" t="s">
        <v>303</v>
      </c>
      <c r="J118" s="21" t="str">
        <f t="shared" si="6"/>
        <v>min_amount38_creditcardrepayments</v>
      </c>
      <c r="K118" s="15">
        <v>0.0834827734782189</v>
      </c>
      <c r="M118" t="s">
        <v>197</v>
      </c>
      <c r="N118" s="2" t="str">
        <f t="shared" si="7"/>
        <v>sum_amount18_creditcardrepayments</v>
      </c>
      <c r="O118" t="s">
        <v>198</v>
      </c>
    </row>
    <row r="119" spans="1:15">
      <c r="A119" s="26" t="s">
        <v>265</v>
      </c>
      <c r="B119" s="26">
        <v>496700</v>
      </c>
      <c r="C119" s="26">
        <v>256899</v>
      </c>
      <c r="D119" s="26">
        <v>145656</v>
      </c>
      <c r="E119" s="26">
        <v>94145</v>
      </c>
      <c r="F119" s="27">
        <v>0.189540970404671</v>
      </c>
      <c r="G119" s="1" t="str">
        <f t="shared" si="4"/>
        <v>creditcardrepayments</v>
      </c>
      <c r="H119" s="16" t="s">
        <v>266</v>
      </c>
      <c r="I119" s="31" t="s">
        <v>307</v>
      </c>
      <c r="J119" s="21" t="str">
        <f t="shared" si="6"/>
        <v>sum_amount38_creditcardrepayments</v>
      </c>
      <c r="K119" s="15">
        <v>0.0834827734782189</v>
      </c>
      <c r="M119" t="s">
        <v>185</v>
      </c>
      <c r="N119" s="2" t="str">
        <f t="shared" si="7"/>
        <v>avg_amount18_creditcardrepayments</v>
      </c>
      <c r="O119" t="s">
        <v>186</v>
      </c>
    </row>
    <row r="120" spans="1:15">
      <c r="A120" s="26" t="s">
        <v>281</v>
      </c>
      <c r="B120" s="26">
        <v>496700</v>
      </c>
      <c r="C120" s="26">
        <v>256899</v>
      </c>
      <c r="D120" s="26">
        <v>145656</v>
      </c>
      <c r="E120" s="26">
        <v>94145</v>
      </c>
      <c r="F120" s="27">
        <v>0.189540970404671</v>
      </c>
      <c r="G120" s="1" t="str">
        <f t="shared" si="4"/>
        <v>creditcardrepayments</v>
      </c>
      <c r="H120" s="16" t="s">
        <v>282</v>
      </c>
      <c r="I120" s="31" t="s">
        <v>311</v>
      </c>
      <c r="J120" s="21" t="str">
        <f t="shared" si="6"/>
        <v>sum_cnt38_creditcardrepayments</v>
      </c>
      <c r="K120" s="15">
        <v>0.0834827734782189</v>
      </c>
      <c r="M120" t="s">
        <v>189</v>
      </c>
      <c r="N120" s="2" t="str">
        <f t="shared" si="7"/>
        <v>max_amount18_creditcardrepayments</v>
      </c>
      <c r="O120" t="s">
        <v>190</v>
      </c>
    </row>
    <row r="121" spans="1:15">
      <c r="A121" s="26" t="s">
        <v>122</v>
      </c>
      <c r="B121" s="26">
        <v>496700</v>
      </c>
      <c r="C121" s="26">
        <v>256899</v>
      </c>
      <c r="D121" s="26">
        <v>146118</v>
      </c>
      <c r="E121" s="26">
        <v>93683</v>
      </c>
      <c r="F121" s="27">
        <v>0.18861083148782</v>
      </c>
      <c r="G121" s="1" t="str">
        <f t="shared" si="4"/>
        <v>creditcardrepayments</v>
      </c>
      <c r="H121" s="16" t="s">
        <v>364</v>
      </c>
      <c r="I121" s="28" t="str">
        <f t="shared" si="5"/>
        <v>avg_amount28_creditcardrepayments</v>
      </c>
      <c r="J121" s="21" t="str">
        <f t="shared" si="6"/>
        <v>avg_amount36_creditcardrepayments</v>
      </c>
      <c r="K121" s="15">
        <v>0.0808747660146861</v>
      </c>
      <c r="M121" t="s">
        <v>193</v>
      </c>
      <c r="N121" s="2" t="str">
        <f t="shared" si="7"/>
        <v>min_amount18_creditcardrepayments</v>
      </c>
      <c r="O121" t="s">
        <v>194</v>
      </c>
    </row>
    <row r="122" spans="1:15">
      <c r="A122" s="26" t="s">
        <v>124</v>
      </c>
      <c r="B122" s="26">
        <v>496700</v>
      </c>
      <c r="C122" s="26">
        <v>256899</v>
      </c>
      <c r="D122" s="26">
        <v>146118</v>
      </c>
      <c r="E122" s="26">
        <v>93683</v>
      </c>
      <c r="F122" s="27">
        <v>0.18861083148782</v>
      </c>
      <c r="G122" s="1" t="str">
        <f t="shared" si="4"/>
        <v>creditcardrepayments</v>
      </c>
      <c r="H122" s="16" t="s">
        <v>365</v>
      </c>
      <c r="I122" s="28" t="str">
        <f t="shared" si="5"/>
        <v>max_amount28_creditcardrepayments</v>
      </c>
      <c r="J122" s="21" t="str">
        <f t="shared" si="6"/>
        <v>max_amount36_creditcardrepayments</v>
      </c>
      <c r="K122" s="15">
        <v>0.0808747660146861</v>
      </c>
      <c r="M122" t="s">
        <v>201</v>
      </c>
      <c r="N122" s="2" t="str">
        <f t="shared" si="7"/>
        <v>sum_cnt18_creditcardrepayments</v>
      </c>
      <c r="O122" t="s">
        <v>202</v>
      </c>
    </row>
    <row r="123" spans="1:15">
      <c r="A123" s="26" t="s">
        <v>128</v>
      </c>
      <c r="B123" s="26">
        <v>496700</v>
      </c>
      <c r="C123" s="26">
        <v>256899</v>
      </c>
      <c r="D123" s="26">
        <v>146118</v>
      </c>
      <c r="E123" s="26">
        <v>93683</v>
      </c>
      <c r="F123" s="27">
        <v>0.18861083148782</v>
      </c>
      <c r="G123" s="1" t="str">
        <f t="shared" si="4"/>
        <v>creditcardrepayments</v>
      </c>
      <c r="H123" s="16" t="s">
        <v>366</v>
      </c>
      <c r="I123" s="28" t="str">
        <f t="shared" si="5"/>
        <v>min_amount28_creditcardrepayments</v>
      </c>
      <c r="J123" s="21" t="str">
        <f t="shared" si="6"/>
        <v>min_amount36_creditcardrepayments</v>
      </c>
      <c r="K123" s="15">
        <v>0.0808747660146861</v>
      </c>
      <c r="M123" t="s">
        <v>59</v>
      </c>
      <c r="N123" s="2" t="str">
        <f t="shared" si="7"/>
        <v>sum_amount6_credit</v>
      </c>
      <c r="O123" t="s">
        <v>41</v>
      </c>
    </row>
    <row r="124" spans="1:15">
      <c r="A124" s="26" t="s">
        <v>119</v>
      </c>
      <c r="B124" s="26">
        <v>496700</v>
      </c>
      <c r="C124" s="26">
        <v>256899</v>
      </c>
      <c r="D124" s="26">
        <v>146118</v>
      </c>
      <c r="E124" s="26">
        <v>93683</v>
      </c>
      <c r="F124" s="27">
        <v>0.18861083148782</v>
      </c>
      <c r="G124" s="1" t="str">
        <f t="shared" si="4"/>
        <v>creditcardrepayments</v>
      </c>
      <c r="H124" s="16" t="s">
        <v>367</v>
      </c>
      <c r="I124" s="28" t="str">
        <f t="shared" si="5"/>
        <v>sum_amount28_creditcardrepayments</v>
      </c>
      <c r="J124" s="21" t="str">
        <f t="shared" si="6"/>
        <v>sum_amount36_creditcardrepayments</v>
      </c>
      <c r="K124" s="15">
        <v>0.0808747660146861</v>
      </c>
      <c r="M124" t="s">
        <v>48</v>
      </c>
      <c r="N124" s="2" t="str">
        <f t="shared" si="7"/>
        <v>avg_amount6_credit</v>
      </c>
      <c r="O124" t="s">
        <v>49</v>
      </c>
    </row>
    <row r="125" spans="1:15">
      <c r="A125" s="26" t="s">
        <v>132</v>
      </c>
      <c r="B125" s="26">
        <v>496700</v>
      </c>
      <c r="C125" s="26">
        <v>256899</v>
      </c>
      <c r="D125" s="26">
        <v>146118</v>
      </c>
      <c r="E125" s="26">
        <v>93683</v>
      </c>
      <c r="F125" s="27">
        <v>0.18861083148782</v>
      </c>
      <c r="G125" s="1" t="str">
        <f t="shared" si="4"/>
        <v>creditcardrepayments</v>
      </c>
      <c r="H125" s="16" t="s">
        <v>368</v>
      </c>
      <c r="I125" s="28" t="str">
        <f t="shared" si="5"/>
        <v>sum_cnt28_creditcardrepayments</v>
      </c>
      <c r="J125" s="21" t="str">
        <f t="shared" si="6"/>
        <v>sum_cnt36_creditcardrepayments</v>
      </c>
      <c r="K125" s="15">
        <v>0.0808747660146861</v>
      </c>
      <c r="M125" t="s">
        <v>51</v>
      </c>
      <c r="N125" s="2" t="str">
        <f t="shared" si="7"/>
        <v>max_amount6_credit</v>
      </c>
      <c r="O125" t="s">
        <v>52</v>
      </c>
    </row>
    <row r="126" spans="1:15">
      <c r="A126" s="26" t="s">
        <v>250</v>
      </c>
      <c r="B126" s="26">
        <v>496700</v>
      </c>
      <c r="C126" s="26">
        <v>256899</v>
      </c>
      <c r="D126" s="26">
        <v>147742</v>
      </c>
      <c r="E126" s="26">
        <v>92059</v>
      </c>
      <c r="F126" s="27">
        <v>0.185341252264949</v>
      </c>
      <c r="G126" s="1" t="str">
        <f t="shared" si="4"/>
        <v>creditcardrepayments</v>
      </c>
      <c r="H126" s="16" t="s">
        <v>251</v>
      </c>
      <c r="I126" s="31" t="s">
        <v>295</v>
      </c>
      <c r="J126" s="21" t="str">
        <f t="shared" si="6"/>
        <v>avg_amount52_creditcardrepayments</v>
      </c>
      <c r="K126" s="15">
        <v>0.0801026058732834</v>
      </c>
      <c r="M126" t="s">
        <v>55</v>
      </c>
      <c r="N126" s="2" t="str">
        <f t="shared" si="7"/>
        <v>min_amount6_credit</v>
      </c>
      <c r="O126" t="s">
        <v>56</v>
      </c>
    </row>
    <row r="127" spans="1:15">
      <c r="A127" s="26" t="s">
        <v>253</v>
      </c>
      <c r="B127" s="26">
        <v>496700</v>
      </c>
      <c r="C127" s="26">
        <v>256899</v>
      </c>
      <c r="D127" s="26">
        <v>147742</v>
      </c>
      <c r="E127" s="26">
        <v>92059</v>
      </c>
      <c r="F127" s="27">
        <v>0.185341252264949</v>
      </c>
      <c r="G127" s="1" t="str">
        <f t="shared" si="4"/>
        <v>creditcardrepayments</v>
      </c>
      <c r="H127" s="16" t="s">
        <v>254</v>
      </c>
      <c r="I127" s="31" t="s">
        <v>299</v>
      </c>
      <c r="J127" s="21" t="str">
        <f t="shared" si="6"/>
        <v>max_amount52_creditcardrepayments</v>
      </c>
      <c r="K127" s="15">
        <v>0.0801026058732834</v>
      </c>
      <c r="M127" t="s">
        <v>62</v>
      </c>
      <c r="N127" s="2" t="str">
        <f t="shared" si="7"/>
        <v>sum_cnt6_credit</v>
      </c>
      <c r="O127" t="s">
        <v>44</v>
      </c>
    </row>
    <row r="128" spans="1:15">
      <c r="A128" s="26" t="s">
        <v>257</v>
      </c>
      <c r="B128" s="26">
        <v>496700</v>
      </c>
      <c r="C128" s="26">
        <v>256899</v>
      </c>
      <c r="D128" s="26">
        <v>147742</v>
      </c>
      <c r="E128" s="26">
        <v>92059</v>
      </c>
      <c r="F128" s="27">
        <v>0.185341252264949</v>
      </c>
      <c r="G128" s="1" t="str">
        <f t="shared" si="4"/>
        <v>creditcardrepayments</v>
      </c>
      <c r="H128" s="16" t="s">
        <v>258</v>
      </c>
      <c r="I128" s="31" t="s">
        <v>303</v>
      </c>
      <c r="J128" s="21" t="str">
        <f t="shared" si="6"/>
        <v>min_amount52_creditcardrepayments</v>
      </c>
      <c r="K128" s="15">
        <v>0.0801026058732834</v>
      </c>
      <c r="M128" t="s">
        <v>157</v>
      </c>
      <c r="N128" s="2" t="str">
        <f t="shared" si="7"/>
        <v>sum_amount19_creditcardrepayments</v>
      </c>
      <c r="O128" t="s">
        <v>158</v>
      </c>
    </row>
    <row r="129" spans="1:15">
      <c r="A129" s="26" t="s">
        <v>247</v>
      </c>
      <c r="B129" s="26">
        <v>496700</v>
      </c>
      <c r="C129" s="26">
        <v>256899</v>
      </c>
      <c r="D129" s="26">
        <v>147742</v>
      </c>
      <c r="E129" s="26">
        <v>92059</v>
      </c>
      <c r="F129" s="27">
        <v>0.185341252264949</v>
      </c>
      <c r="G129" s="1" t="str">
        <f t="shared" si="4"/>
        <v>creditcardrepayments</v>
      </c>
      <c r="H129" s="16" t="s">
        <v>248</v>
      </c>
      <c r="I129" s="31" t="s">
        <v>307</v>
      </c>
      <c r="J129" s="21" t="str">
        <f t="shared" si="6"/>
        <v>sum_amount52_creditcardrepayments</v>
      </c>
      <c r="K129" s="15">
        <v>0.0801026058732834</v>
      </c>
      <c r="M129" t="s">
        <v>145</v>
      </c>
      <c r="N129" s="2" t="str">
        <f t="shared" si="7"/>
        <v>avg_amount19_creditcardrepayments</v>
      </c>
      <c r="O129" t="s">
        <v>146</v>
      </c>
    </row>
    <row r="130" spans="1:15">
      <c r="A130" s="26" t="s">
        <v>261</v>
      </c>
      <c r="B130" s="26">
        <v>496700</v>
      </c>
      <c r="C130" s="26">
        <v>256899</v>
      </c>
      <c r="D130" s="26">
        <v>147742</v>
      </c>
      <c r="E130" s="26">
        <v>92059</v>
      </c>
      <c r="F130" s="27">
        <v>0.185341252264949</v>
      </c>
      <c r="G130" s="1" t="str">
        <f t="shared" ref="G130:G193" si="8">MID(A130,FIND("_",A130,5)+1,LEN(A130)-FIND("_",A130,5))</f>
        <v>creditcardrepayments</v>
      </c>
      <c r="H130" s="16" t="s">
        <v>262</v>
      </c>
      <c r="I130" s="31" t="s">
        <v>311</v>
      </c>
      <c r="J130" s="21" t="str">
        <f t="shared" si="6"/>
        <v>sum_cnt52_creditcardrepayments</v>
      </c>
      <c r="K130" s="15">
        <v>0.0801026058732834</v>
      </c>
      <c r="M130" t="s">
        <v>149</v>
      </c>
      <c r="N130" s="2" t="str">
        <f t="shared" si="7"/>
        <v>max_amount19_creditcardrepayments</v>
      </c>
      <c r="O130" t="s">
        <v>150</v>
      </c>
    </row>
    <row r="131" spans="1:15">
      <c r="A131" s="26" t="s">
        <v>93</v>
      </c>
      <c r="B131" s="26">
        <v>496700</v>
      </c>
      <c r="C131" s="26">
        <v>256899</v>
      </c>
      <c r="D131" s="26">
        <v>147900</v>
      </c>
      <c r="E131" s="26">
        <v>91901</v>
      </c>
      <c r="F131" s="27">
        <v>0.185023152808536</v>
      </c>
      <c r="G131" s="1" t="str">
        <f t="shared" si="8"/>
        <v>creditcardrepayments</v>
      </c>
      <c r="H131" s="16" t="s">
        <v>369</v>
      </c>
      <c r="I131" s="28" t="str">
        <f t="shared" ref="I131:I194" si="9">VLOOKUP(A131,H:H,1,FALSE)</f>
        <v>avg_amount29_creditcardrepayments</v>
      </c>
      <c r="J131" s="21" t="str">
        <f t="shared" ref="J131:J194" si="10">LEFT(A131,3)&amp;RIGHT(H131,LEN(H131)-3)</f>
        <v>avg_amount55_creditcardrepayments</v>
      </c>
      <c r="K131" s="15">
        <v>0.0798771105640048</v>
      </c>
      <c r="M131" t="s">
        <v>153</v>
      </c>
      <c r="N131" s="2" t="str">
        <f t="shared" ref="N131:N194" si="11">VLOOKUP(M131,A:J,9,FALSE)</f>
        <v>min_amount19_creditcardrepayments</v>
      </c>
      <c r="O131" t="s">
        <v>154</v>
      </c>
    </row>
    <row r="132" spans="1:15">
      <c r="A132" s="26" t="s">
        <v>96</v>
      </c>
      <c r="B132" s="26">
        <v>496700</v>
      </c>
      <c r="C132" s="26">
        <v>256899</v>
      </c>
      <c r="D132" s="26">
        <v>147900</v>
      </c>
      <c r="E132" s="26">
        <v>91901</v>
      </c>
      <c r="F132" s="27">
        <v>0.185023152808536</v>
      </c>
      <c r="G132" s="1" t="str">
        <f t="shared" si="8"/>
        <v>creditcardrepayments</v>
      </c>
      <c r="H132" s="16" t="s">
        <v>370</v>
      </c>
      <c r="I132" s="28" t="str">
        <f t="shared" si="9"/>
        <v>max_amount29_creditcardrepayments</v>
      </c>
      <c r="J132" s="21" t="str">
        <f t="shared" si="10"/>
        <v>max_amount55_creditcardrepayments</v>
      </c>
      <c r="K132" s="15">
        <v>0.0798771105640048</v>
      </c>
      <c r="M132" t="s">
        <v>161</v>
      </c>
      <c r="N132" s="2" t="str">
        <f t="shared" si="11"/>
        <v>sum_cnt19_creditcardrepayments</v>
      </c>
      <c r="O132" t="s">
        <v>162</v>
      </c>
    </row>
    <row r="133" spans="1:15">
      <c r="A133" s="26" t="s">
        <v>99</v>
      </c>
      <c r="B133" s="26">
        <v>496700</v>
      </c>
      <c r="C133" s="26">
        <v>256899</v>
      </c>
      <c r="D133" s="26">
        <v>147900</v>
      </c>
      <c r="E133" s="26">
        <v>91901</v>
      </c>
      <c r="F133" s="27">
        <v>0.185023152808536</v>
      </c>
      <c r="G133" s="1" t="str">
        <f t="shared" si="8"/>
        <v>creditcardrepayments</v>
      </c>
      <c r="H133" s="16" t="s">
        <v>371</v>
      </c>
      <c r="I133" s="28" t="str">
        <f t="shared" si="9"/>
        <v>min_amount29_creditcardrepayments</v>
      </c>
      <c r="J133" s="21" t="str">
        <f t="shared" si="10"/>
        <v>min_amount55_creditcardrepayments</v>
      </c>
      <c r="K133" s="15">
        <v>0.0798771105640048</v>
      </c>
      <c r="M133" t="s">
        <v>372</v>
      </c>
      <c r="N133" s="2" t="str">
        <f t="shared" si="11"/>
        <v>sum_amount18_enquiryfee</v>
      </c>
      <c r="O133" t="s">
        <v>373</v>
      </c>
    </row>
    <row r="134" spans="1:15">
      <c r="A134" s="26" t="s">
        <v>90</v>
      </c>
      <c r="B134" s="26">
        <v>496700</v>
      </c>
      <c r="C134" s="26">
        <v>256899</v>
      </c>
      <c r="D134" s="26">
        <v>147900</v>
      </c>
      <c r="E134" s="26">
        <v>91901</v>
      </c>
      <c r="F134" s="27">
        <v>0.185023152808536</v>
      </c>
      <c r="G134" s="1" t="str">
        <f t="shared" si="8"/>
        <v>creditcardrepayments</v>
      </c>
      <c r="H134" s="16" t="s">
        <v>374</v>
      </c>
      <c r="I134" s="28" t="str">
        <f t="shared" si="9"/>
        <v>sum_amount29_creditcardrepayments</v>
      </c>
      <c r="J134" s="21" t="str">
        <f t="shared" si="10"/>
        <v>sum_amount55_creditcardrepayments</v>
      </c>
      <c r="K134" s="15">
        <v>0.0798771105640048</v>
      </c>
      <c r="M134" t="s">
        <v>375</v>
      </c>
      <c r="N134" s="2" t="str">
        <f t="shared" si="11"/>
        <v>avg_amount18_enquiryfee</v>
      </c>
      <c r="O134" t="s">
        <v>376</v>
      </c>
    </row>
    <row r="135" spans="1:15">
      <c r="A135" s="26" t="s">
        <v>102</v>
      </c>
      <c r="B135" s="26">
        <v>496700</v>
      </c>
      <c r="C135" s="26">
        <v>256899</v>
      </c>
      <c r="D135" s="26">
        <v>147900</v>
      </c>
      <c r="E135" s="26">
        <v>91901</v>
      </c>
      <c r="F135" s="27">
        <v>0.185023152808536</v>
      </c>
      <c r="G135" s="1" t="str">
        <f t="shared" si="8"/>
        <v>creditcardrepayments</v>
      </c>
      <c r="H135" s="16" t="s">
        <v>377</v>
      </c>
      <c r="I135" s="28" t="str">
        <f t="shared" si="9"/>
        <v>sum_cnt29_creditcardrepayments</v>
      </c>
      <c r="J135" s="21" t="str">
        <f t="shared" si="10"/>
        <v>sum_cnt55_creditcardrepayments</v>
      </c>
      <c r="K135" s="15">
        <v>0.0798771105640048</v>
      </c>
      <c r="M135" t="s">
        <v>378</v>
      </c>
      <c r="N135" s="2" t="str">
        <f t="shared" si="11"/>
        <v>max_amount18_enquiryfee</v>
      </c>
      <c r="O135" t="s">
        <v>379</v>
      </c>
    </row>
    <row r="136" spans="1:15">
      <c r="A136" s="26" t="s">
        <v>234</v>
      </c>
      <c r="B136" s="26">
        <v>496700</v>
      </c>
      <c r="C136" s="26">
        <v>256899</v>
      </c>
      <c r="D136" s="26">
        <v>149557</v>
      </c>
      <c r="E136" s="26">
        <v>90244</v>
      </c>
      <c r="F136" s="27">
        <v>0.181687135091605</v>
      </c>
      <c r="G136" s="1" t="str">
        <f t="shared" si="8"/>
        <v>creditcardrepayments</v>
      </c>
      <c r="H136" s="16" t="s">
        <v>235</v>
      </c>
      <c r="I136" s="31" t="s">
        <v>295</v>
      </c>
      <c r="J136" s="21" t="str">
        <f t="shared" si="10"/>
        <v>avg_amount40_creditcardrepayments</v>
      </c>
      <c r="K136" s="15">
        <v>0.0794677807152533</v>
      </c>
      <c r="M136" t="s">
        <v>380</v>
      </c>
      <c r="N136" s="2" t="str">
        <f t="shared" si="11"/>
        <v>min_amount18_enquiryfee</v>
      </c>
      <c r="O136" t="s">
        <v>381</v>
      </c>
    </row>
    <row r="137" spans="1:15">
      <c r="A137" s="26" t="s">
        <v>238</v>
      </c>
      <c r="B137" s="26">
        <v>496700</v>
      </c>
      <c r="C137" s="26">
        <v>256899</v>
      </c>
      <c r="D137" s="26">
        <v>149557</v>
      </c>
      <c r="E137" s="26">
        <v>90244</v>
      </c>
      <c r="F137" s="27">
        <v>0.181687135091605</v>
      </c>
      <c r="G137" s="1" t="str">
        <f t="shared" si="8"/>
        <v>creditcardrepayments</v>
      </c>
      <c r="H137" s="16" t="s">
        <v>239</v>
      </c>
      <c r="I137" s="31" t="s">
        <v>299</v>
      </c>
      <c r="J137" s="21" t="str">
        <f t="shared" si="10"/>
        <v>max_amount40_creditcardrepayments</v>
      </c>
      <c r="K137" s="15">
        <v>0.0794677807152533</v>
      </c>
      <c r="M137" t="s">
        <v>382</v>
      </c>
      <c r="N137" s="2" t="str">
        <f t="shared" si="11"/>
        <v>sum_cnt18_enquiryfee</v>
      </c>
      <c r="O137" t="s">
        <v>383</v>
      </c>
    </row>
    <row r="138" spans="1:15">
      <c r="A138" s="26" t="s">
        <v>241</v>
      </c>
      <c r="B138" s="26">
        <v>496700</v>
      </c>
      <c r="C138" s="26">
        <v>256899</v>
      </c>
      <c r="D138" s="26">
        <v>149557</v>
      </c>
      <c r="E138" s="26">
        <v>90244</v>
      </c>
      <c r="F138" s="27">
        <v>0.181687135091605</v>
      </c>
      <c r="G138" s="1" t="str">
        <f t="shared" si="8"/>
        <v>creditcardrepayments</v>
      </c>
      <c r="H138" s="16" t="s">
        <v>242</v>
      </c>
      <c r="I138" s="31" t="s">
        <v>303</v>
      </c>
      <c r="J138" s="21" t="str">
        <f t="shared" si="10"/>
        <v>min_amount40_creditcardrepayments</v>
      </c>
      <c r="K138" s="15">
        <v>0.0794677807152533</v>
      </c>
      <c r="M138" t="s">
        <v>137</v>
      </c>
      <c r="N138" s="2" t="str">
        <f t="shared" si="11"/>
        <v>sum_amount20_creditcardrepayments</v>
      </c>
      <c r="O138" t="s">
        <v>138</v>
      </c>
    </row>
    <row r="139" spans="1:15">
      <c r="A139" s="26" t="s">
        <v>230</v>
      </c>
      <c r="B139" s="26">
        <v>496700</v>
      </c>
      <c r="C139" s="26">
        <v>256899</v>
      </c>
      <c r="D139" s="26">
        <v>149557</v>
      </c>
      <c r="E139" s="26">
        <v>90244</v>
      </c>
      <c r="F139" s="27">
        <v>0.181687135091605</v>
      </c>
      <c r="G139" s="1" t="str">
        <f t="shared" si="8"/>
        <v>creditcardrepayments</v>
      </c>
      <c r="H139" s="16" t="s">
        <v>231</v>
      </c>
      <c r="I139" s="31" t="s">
        <v>307</v>
      </c>
      <c r="J139" s="21" t="str">
        <f t="shared" si="10"/>
        <v>sum_amount40_creditcardrepayments</v>
      </c>
      <c r="K139" s="15">
        <v>0.0794677807152533</v>
      </c>
      <c r="M139" t="s">
        <v>125</v>
      </c>
      <c r="N139" s="2" t="str">
        <f t="shared" si="11"/>
        <v>avg_amount20_creditcardrepayments</v>
      </c>
      <c r="O139" t="s">
        <v>126</v>
      </c>
    </row>
    <row r="140" spans="1:15">
      <c r="A140" s="26" t="s">
        <v>244</v>
      </c>
      <c r="B140" s="26">
        <v>496700</v>
      </c>
      <c r="C140" s="26">
        <v>256899</v>
      </c>
      <c r="D140" s="26">
        <v>149557</v>
      </c>
      <c r="E140" s="26">
        <v>90244</v>
      </c>
      <c r="F140" s="27">
        <v>0.181687135091605</v>
      </c>
      <c r="G140" s="1" t="str">
        <f t="shared" si="8"/>
        <v>creditcardrepayments</v>
      </c>
      <c r="H140" s="16" t="s">
        <v>245</v>
      </c>
      <c r="I140" s="31" t="s">
        <v>311</v>
      </c>
      <c r="J140" s="21" t="str">
        <f t="shared" si="10"/>
        <v>sum_cnt40_creditcardrepayments</v>
      </c>
      <c r="K140" s="15">
        <v>0.0794677807152533</v>
      </c>
      <c r="M140" t="s">
        <v>129</v>
      </c>
      <c r="N140" s="2" t="str">
        <f t="shared" si="11"/>
        <v>max_amount20_creditcardrepayments</v>
      </c>
      <c r="O140" t="s">
        <v>130</v>
      </c>
    </row>
    <row r="141" spans="1:15">
      <c r="A141" s="26" t="s">
        <v>384</v>
      </c>
      <c r="B141" s="26">
        <v>496700</v>
      </c>
      <c r="C141" s="26">
        <v>256899</v>
      </c>
      <c r="D141" s="26">
        <v>150068</v>
      </c>
      <c r="E141" s="26">
        <v>89733</v>
      </c>
      <c r="F141" s="27">
        <v>0.180658345077512</v>
      </c>
      <c r="G141" s="1" t="str">
        <f t="shared" si="8"/>
        <v>creditcardrepayments</v>
      </c>
      <c r="H141" s="16" t="s">
        <v>385</v>
      </c>
      <c r="I141" s="28" t="str">
        <f t="shared" si="9"/>
        <v>avg_amount30_creditcardrepayments</v>
      </c>
      <c r="J141" s="21" t="str">
        <f t="shared" si="10"/>
        <v>avg_amount35_creditcardrepayments</v>
      </c>
      <c r="K141" s="15">
        <v>0.0793560558934893</v>
      </c>
      <c r="M141" t="s">
        <v>133</v>
      </c>
      <c r="N141" s="2" t="str">
        <f t="shared" si="11"/>
        <v>min_amount20_creditcardrepayments</v>
      </c>
      <c r="O141" t="s">
        <v>134</v>
      </c>
    </row>
    <row r="142" spans="1:15">
      <c r="A142" s="26" t="s">
        <v>386</v>
      </c>
      <c r="B142" s="26">
        <v>496700</v>
      </c>
      <c r="C142" s="26">
        <v>256899</v>
      </c>
      <c r="D142" s="26">
        <v>150068</v>
      </c>
      <c r="E142" s="26">
        <v>89733</v>
      </c>
      <c r="F142" s="27">
        <v>0.180658345077512</v>
      </c>
      <c r="G142" s="1" t="str">
        <f t="shared" si="8"/>
        <v>creditcardrepayments</v>
      </c>
      <c r="H142" s="16" t="s">
        <v>387</v>
      </c>
      <c r="I142" s="28" t="str">
        <f t="shared" si="9"/>
        <v>max_amount30_creditcardrepayments</v>
      </c>
      <c r="J142" s="21" t="str">
        <f t="shared" si="10"/>
        <v>max_amount35_creditcardrepayments</v>
      </c>
      <c r="K142" s="15">
        <v>0.0793560558934893</v>
      </c>
      <c r="M142" t="s">
        <v>141</v>
      </c>
      <c r="N142" s="2" t="str">
        <f t="shared" si="11"/>
        <v>sum_cnt20_creditcardrepayments</v>
      </c>
      <c r="O142" t="s">
        <v>142</v>
      </c>
    </row>
    <row r="143" spans="1:15">
      <c r="A143" s="26" t="s">
        <v>388</v>
      </c>
      <c r="B143" s="26">
        <v>496700</v>
      </c>
      <c r="C143" s="26">
        <v>256899</v>
      </c>
      <c r="D143" s="26">
        <v>150068</v>
      </c>
      <c r="E143" s="26">
        <v>89733</v>
      </c>
      <c r="F143" s="27">
        <v>0.180658345077512</v>
      </c>
      <c r="G143" s="1" t="str">
        <f t="shared" si="8"/>
        <v>creditcardrepayments</v>
      </c>
      <c r="H143" s="16" t="s">
        <v>389</v>
      </c>
      <c r="I143" s="28" t="str">
        <f t="shared" si="9"/>
        <v>min_amount30_creditcardrepayments</v>
      </c>
      <c r="J143" s="21" t="str">
        <f t="shared" si="10"/>
        <v>min_amount35_creditcardrepayments</v>
      </c>
      <c r="K143" s="15">
        <v>0.0793560558934893</v>
      </c>
      <c r="M143" t="s">
        <v>390</v>
      </c>
      <c r="N143" s="2" t="str">
        <f t="shared" si="11"/>
        <v>sum_amount18_enquiryfee</v>
      </c>
      <c r="O143" t="s">
        <v>391</v>
      </c>
    </row>
    <row r="144" spans="1:15">
      <c r="A144" s="26" t="s">
        <v>392</v>
      </c>
      <c r="B144" s="26">
        <v>496700</v>
      </c>
      <c r="C144" s="26">
        <v>256899</v>
      </c>
      <c r="D144" s="26">
        <v>150068</v>
      </c>
      <c r="E144" s="26">
        <v>89733</v>
      </c>
      <c r="F144" s="27">
        <v>0.180658345077512</v>
      </c>
      <c r="G144" s="1" t="str">
        <f t="shared" si="8"/>
        <v>creditcardrepayments</v>
      </c>
      <c r="H144" s="16" t="s">
        <v>393</v>
      </c>
      <c r="I144" s="28" t="str">
        <f t="shared" si="9"/>
        <v>sum_amount30_creditcardrepayments</v>
      </c>
      <c r="J144" s="21" t="str">
        <f t="shared" si="10"/>
        <v>sum_amount35_creditcardrepayments</v>
      </c>
      <c r="K144" s="15">
        <v>0.0793560558934893</v>
      </c>
      <c r="M144" t="s">
        <v>394</v>
      </c>
      <c r="N144" s="2" t="str">
        <f t="shared" si="11"/>
        <v>avg_amount18_enquiryfee</v>
      </c>
      <c r="O144" t="s">
        <v>395</v>
      </c>
    </row>
    <row r="145" spans="1:15">
      <c r="A145" s="26" t="s">
        <v>396</v>
      </c>
      <c r="B145" s="26">
        <v>496700</v>
      </c>
      <c r="C145" s="26">
        <v>256899</v>
      </c>
      <c r="D145" s="26">
        <v>150068</v>
      </c>
      <c r="E145" s="26">
        <v>89733</v>
      </c>
      <c r="F145" s="27">
        <v>0.180658345077512</v>
      </c>
      <c r="G145" s="1" t="str">
        <f t="shared" si="8"/>
        <v>creditcardrepayments</v>
      </c>
      <c r="H145" s="16" t="s">
        <v>397</v>
      </c>
      <c r="I145" s="28" t="str">
        <f t="shared" si="9"/>
        <v>sum_cnt30_creditcardrepayments</v>
      </c>
      <c r="J145" s="21" t="str">
        <f t="shared" si="10"/>
        <v>sum_cnt35_creditcardrepayments</v>
      </c>
      <c r="K145" s="15">
        <v>0.0793560558934893</v>
      </c>
      <c r="M145" t="s">
        <v>398</v>
      </c>
      <c r="N145" s="2" t="str">
        <f t="shared" si="11"/>
        <v>max_amount18_enquiryfee</v>
      </c>
      <c r="O145" t="s">
        <v>399</v>
      </c>
    </row>
    <row r="146" spans="1:15">
      <c r="A146" s="26" t="s">
        <v>179</v>
      </c>
      <c r="B146" s="26">
        <v>496700</v>
      </c>
      <c r="C146" s="26">
        <v>256899</v>
      </c>
      <c r="D146" s="26">
        <v>151996</v>
      </c>
      <c r="E146" s="26">
        <v>87805</v>
      </c>
      <c r="F146" s="27">
        <v>0.176776726394202</v>
      </c>
      <c r="G146" s="1" t="str">
        <f t="shared" si="8"/>
        <v>creditcardrepayments</v>
      </c>
      <c r="H146" s="16" t="s">
        <v>180</v>
      </c>
      <c r="I146" s="31" t="s">
        <v>295</v>
      </c>
      <c r="J146" s="21" t="str">
        <f t="shared" si="10"/>
        <v>avg_amount56_creditcardrepayments</v>
      </c>
      <c r="K146" s="15">
        <v>0.0791061502842443</v>
      </c>
      <c r="M146" t="s">
        <v>400</v>
      </c>
      <c r="N146" s="2" t="str">
        <f t="shared" si="11"/>
        <v>min_amount18_enquiryfee</v>
      </c>
      <c r="O146" t="s">
        <v>401</v>
      </c>
    </row>
    <row r="147" spans="1:15">
      <c r="A147" s="26" t="s">
        <v>183</v>
      </c>
      <c r="B147" s="26">
        <v>496700</v>
      </c>
      <c r="C147" s="26">
        <v>256899</v>
      </c>
      <c r="D147" s="26">
        <v>151996</v>
      </c>
      <c r="E147" s="26">
        <v>87805</v>
      </c>
      <c r="F147" s="27">
        <v>0.176776726394202</v>
      </c>
      <c r="G147" s="1" t="str">
        <f t="shared" si="8"/>
        <v>creditcardrepayments</v>
      </c>
      <c r="H147" s="16" t="s">
        <v>184</v>
      </c>
      <c r="I147" s="31" t="s">
        <v>299</v>
      </c>
      <c r="J147" s="21" t="str">
        <f t="shared" si="10"/>
        <v>max_amount56_creditcardrepayments</v>
      </c>
      <c r="K147" s="15">
        <v>0.0791061502842443</v>
      </c>
      <c r="M147" t="s">
        <v>402</v>
      </c>
      <c r="N147" s="2" t="str">
        <f t="shared" si="11"/>
        <v>sum_cnt18_enquiryfee</v>
      </c>
      <c r="O147" t="s">
        <v>403</v>
      </c>
    </row>
    <row r="148" spans="1:15">
      <c r="A148" s="26" t="s">
        <v>187</v>
      </c>
      <c r="B148" s="26">
        <v>496700</v>
      </c>
      <c r="C148" s="26">
        <v>256899</v>
      </c>
      <c r="D148" s="26">
        <v>151996</v>
      </c>
      <c r="E148" s="26">
        <v>87805</v>
      </c>
      <c r="F148" s="27">
        <v>0.176776726394202</v>
      </c>
      <c r="G148" s="1" t="str">
        <f t="shared" si="8"/>
        <v>creditcardrepayments</v>
      </c>
      <c r="H148" s="16" t="s">
        <v>188</v>
      </c>
      <c r="I148" s="31" t="s">
        <v>303</v>
      </c>
      <c r="J148" s="21" t="str">
        <f t="shared" si="10"/>
        <v>min_amount56_creditcardrepayments</v>
      </c>
      <c r="K148" s="15">
        <v>0.0791061502842443</v>
      </c>
      <c r="M148" t="s">
        <v>404</v>
      </c>
      <c r="N148" s="2" t="str">
        <f t="shared" si="11"/>
        <v>sum_amount18_enquiryfee</v>
      </c>
      <c r="O148" t="s">
        <v>405</v>
      </c>
    </row>
    <row r="149" spans="1:15">
      <c r="A149" s="26" t="s">
        <v>175</v>
      </c>
      <c r="B149" s="26">
        <v>496700</v>
      </c>
      <c r="C149" s="26">
        <v>256899</v>
      </c>
      <c r="D149" s="26">
        <v>151996</v>
      </c>
      <c r="E149" s="26">
        <v>87805</v>
      </c>
      <c r="F149" s="27">
        <v>0.176776726394202</v>
      </c>
      <c r="G149" s="1" t="str">
        <f t="shared" si="8"/>
        <v>creditcardrepayments</v>
      </c>
      <c r="H149" s="16" t="s">
        <v>176</v>
      </c>
      <c r="I149" s="31" t="s">
        <v>307</v>
      </c>
      <c r="J149" s="21" t="str">
        <f t="shared" si="10"/>
        <v>sum_amount56_creditcardrepayments</v>
      </c>
      <c r="K149" s="15">
        <v>0.0791061502842443</v>
      </c>
      <c r="M149" t="s">
        <v>406</v>
      </c>
      <c r="N149" s="2" t="str">
        <f t="shared" si="11"/>
        <v>avg_amount18_enquiryfee</v>
      </c>
      <c r="O149" t="s">
        <v>407</v>
      </c>
    </row>
    <row r="150" spans="1:15">
      <c r="A150" s="26" t="s">
        <v>191</v>
      </c>
      <c r="B150" s="26">
        <v>496700</v>
      </c>
      <c r="C150" s="26">
        <v>256899</v>
      </c>
      <c r="D150" s="26">
        <v>151996</v>
      </c>
      <c r="E150" s="26">
        <v>87805</v>
      </c>
      <c r="F150" s="27">
        <v>0.176776726394202</v>
      </c>
      <c r="G150" s="1" t="str">
        <f t="shared" si="8"/>
        <v>creditcardrepayments</v>
      </c>
      <c r="H150" s="16" t="s">
        <v>192</v>
      </c>
      <c r="I150" s="31" t="s">
        <v>311</v>
      </c>
      <c r="J150" s="21" t="str">
        <f t="shared" si="10"/>
        <v>sum_cnt56_creditcardrepayments</v>
      </c>
      <c r="K150" s="15">
        <v>0.0791061502842443</v>
      </c>
      <c r="M150" t="s">
        <v>408</v>
      </c>
      <c r="N150" s="2" t="str">
        <f t="shared" si="11"/>
        <v>max_amount18_enquiryfee</v>
      </c>
      <c r="O150" t="s">
        <v>409</v>
      </c>
    </row>
    <row r="151" spans="1:15">
      <c r="A151" s="26" t="s">
        <v>410</v>
      </c>
      <c r="B151" s="26">
        <v>496700</v>
      </c>
      <c r="C151" s="26">
        <v>256899</v>
      </c>
      <c r="D151" s="26">
        <v>152527</v>
      </c>
      <c r="E151" s="26">
        <v>87274</v>
      </c>
      <c r="F151" s="27">
        <v>0.175707670626132</v>
      </c>
      <c r="G151" s="1" t="str">
        <f t="shared" si="8"/>
        <v>creditcardrepayments</v>
      </c>
      <c r="H151" s="16" t="s">
        <v>411</v>
      </c>
      <c r="I151" s="28" t="str">
        <f t="shared" si="9"/>
        <v>avg_amount31_creditcardrepayments</v>
      </c>
      <c r="J151" s="21" t="str">
        <f t="shared" si="10"/>
        <v>avg_amount34_creditcardrepayments</v>
      </c>
      <c r="K151" s="15">
        <v>0.0777949572175563</v>
      </c>
      <c r="M151" t="s">
        <v>412</v>
      </c>
      <c r="N151" s="2" t="str">
        <f t="shared" si="11"/>
        <v>min_amount18_enquiryfee</v>
      </c>
      <c r="O151" t="s">
        <v>413</v>
      </c>
    </row>
    <row r="152" spans="1:15">
      <c r="A152" s="26" t="s">
        <v>414</v>
      </c>
      <c r="B152" s="26">
        <v>496700</v>
      </c>
      <c r="C152" s="26">
        <v>256899</v>
      </c>
      <c r="D152" s="26">
        <v>152527</v>
      </c>
      <c r="E152" s="26">
        <v>87274</v>
      </c>
      <c r="F152" s="27">
        <v>0.175707670626132</v>
      </c>
      <c r="G152" s="1" t="str">
        <f t="shared" si="8"/>
        <v>creditcardrepayments</v>
      </c>
      <c r="H152" s="16" t="s">
        <v>415</v>
      </c>
      <c r="I152" s="28" t="str">
        <f t="shared" si="9"/>
        <v>max_amount31_creditcardrepayments</v>
      </c>
      <c r="J152" s="21" t="str">
        <f t="shared" si="10"/>
        <v>max_amount34_creditcardrepayments</v>
      </c>
      <c r="K152" s="15">
        <v>0.0777949572175563</v>
      </c>
      <c r="M152" t="s">
        <v>416</v>
      </c>
      <c r="N152" s="2" t="str">
        <f t="shared" si="11"/>
        <v>sum_cnt18_enquiryfee</v>
      </c>
      <c r="O152" t="s">
        <v>417</v>
      </c>
    </row>
    <row r="153" spans="1:15">
      <c r="A153" s="26" t="s">
        <v>418</v>
      </c>
      <c r="B153" s="26">
        <v>496700</v>
      </c>
      <c r="C153" s="26">
        <v>256899</v>
      </c>
      <c r="D153" s="26">
        <v>152527</v>
      </c>
      <c r="E153" s="26">
        <v>87274</v>
      </c>
      <c r="F153" s="27">
        <v>0.175707670626132</v>
      </c>
      <c r="G153" s="1" t="str">
        <f t="shared" si="8"/>
        <v>creditcardrepayments</v>
      </c>
      <c r="H153" s="16" t="s">
        <v>419</v>
      </c>
      <c r="I153" s="28" t="str">
        <f t="shared" si="9"/>
        <v>min_amount31_creditcardrepayments</v>
      </c>
      <c r="J153" s="21" t="str">
        <f t="shared" si="10"/>
        <v>min_amount34_creditcardrepayments</v>
      </c>
      <c r="K153" s="15">
        <v>0.0777949572175563</v>
      </c>
      <c r="M153" t="s">
        <v>177</v>
      </c>
      <c r="N153" s="2" t="str">
        <f t="shared" si="11"/>
        <v>sum_amount21_creditcardrepayments</v>
      </c>
      <c r="O153" t="s">
        <v>178</v>
      </c>
    </row>
    <row r="154" spans="1:15">
      <c r="A154" s="26" t="s">
        <v>420</v>
      </c>
      <c r="B154" s="26">
        <v>496700</v>
      </c>
      <c r="C154" s="26">
        <v>256899</v>
      </c>
      <c r="D154" s="26">
        <v>152527</v>
      </c>
      <c r="E154" s="26">
        <v>87274</v>
      </c>
      <c r="F154" s="27">
        <v>0.175707670626132</v>
      </c>
      <c r="G154" s="1" t="str">
        <f t="shared" si="8"/>
        <v>creditcardrepayments</v>
      </c>
      <c r="H154" s="16" t="s">
        <v>421</v>
      </c>
      <c r="I154" s="28" t="str">
        <f t="shared" si="9"/>
        <v>sum_amount31_creditcardrepayments</v>
      </c>
      <c r="J154" s="21" t="str">
        <f t="shared" si="10"/>
        <v>sum_amount34_creditcardrepayments</v>
      </c>
      <c r="K154" s="15">
        <v>0.0777949572175563</v>
      </c>
      <c r="M154" t="s">
        <v>165</v>
      </c>
      <c r="N154" s="2" t="str">
        <f t="shared" si="11"/>
        <v>avg_amount21_creditcardrepayments</v>
      </c>
      <c r="O154" t="s">
        <v>166</v>
      </c>
    </row>
    <row r="155" spans="1:15">
      <c r="A155" s="26" t="s">
        <v>422</v>
      </c>
      <c r="B155" s="26">
        <v>496700</v>
      </c>
      <c r="C155" s="26">
        <v>256899</v>
      </c>
      <c r="D155" s="26">
        <v>152527</v>
      </c>
      <c r="E155" s="26">
        <v>87274</v>
      </c>
      <c r="F155" s="27">
        <v>0.175707670626132</v>
      </c>
      <c r="G155" s="1" t="str">
        <f t="shared" si="8"/>
        <v>creditcardrepayments</v>
      </c>
      <c r="H155" s="16" t="s">
        <v>423</v>
      </c>
      <c r="I155" s="28" t="str">
        <f t="shared" si="9"/>
        <v>sum_cnt31_creditcardrepayments</v>
      </c>
      <c r="J155" s="21" t="str">
        <f t="shared" si="10"/>
        <v>sum_cnt34_creditcardrepayments</v>
      </c>
      <c r="K155" s="15">
        <v>0.0777949572175563</v>
      </c>
      <c r="M155" t="s">
        <v>169</v>
      </c>
      <c r="N155" s="2" t="str">
        <f t="shared" si="11"/>
        <v>max_amount21_creditcardrepayments</v>
      </c>
      <c r="O155" t="s">
        <v>170</v>
      </c>
    </row>
    <row r="156" spans="1:15">
      <c r="A156" s="26" t="s">
        <v>215</v>
      </c>
      <c r="B156" s="26">
        <v>496700</v>
      </c>
      <c r="C156" s="26">
        <v>256899</v>
      </c>
      <c r="D156" s="26">
        <v>154639</v>
      </c>
      <c r="E156" s="26">
        <v>85162</v>
      </c>
      <c r="F156" s="27">
        <v>0.171455607006241</v>
      </c>
      <c r="G156" s="1" t="str">
        <f t="shared" si="8"/>
        <v>creditcardrepayments</v>
      </c>
      <c r="H156" s="16" t="s">
        <v>216</v>
      </c>
      <c r="I156" s="28" t="s">
        <v>295</v>
      </c>
      <c r="J156" s="21" t="str">
        <f t="shared" si="10"/>
        <v>avg_amount33_creditcardrepayments</v>
      </c>
      <c r="K156" s="15">
        <v>0.0771390066266785</v>
      </c>
      <c r="M156" t="s">
        <v>173</v>
      </c>
      <c r="N156" s="2" t="str">
        <f t="shared" si="11"/>
        <v>min_amount21_creditcardrepayments</v>
      </c>
      <c r="O156" t="s">
        <v>174</v>
      </c>
    </row>
    <row r="157" spans="1:15">
      <c r="A157" s="26" t="s">
        <v>218</v>
      </c>
      <c r="B157" s="26">
        <v>496700</v>
      </c>
      <c r="C157" s="26">
        <v>256899</v>
      </c>
      <c r="D157" s="26">
        <v>154639</v>
      </c>
      <c r="E157" s="26">
        <v>85162</v>
      </c>
      <c r="F157" s="27">
        <v>0.171455607006241</v>
      </c>
      <c r="G157" s="1" t="str">
        <f t="shared" si="8"/>
        <v>creditcardrepayments</v>
      </c>
      <c r="H157" s="16" t="s">
        <v>219</v>
      </c>
      <c r="I157" s="28" t="s">
        <v>299</v>
      </c>
      <c r="J157" s="21" t="str">
        <f t="shared" si="10"/>
        <v>max_amount33_creditcardrepayments</v>
      </c>
      <c r="K157" s="15">
        <v>0.0771390066266785</v>
      </c>
      <c r="M157" t="s">
        <v>181</v>
      </c>
      <c r="N157" s="2" t="str">
        <f t="shared" si="11"/>
        <v>sum_cnt21_creditcardrepayments</v>
      </c>
      <c r="O157" t="s">
        <v>182</v>
      </c>
    </row>
    <row r="158" spans="1:15">
      <c r="A158" s="26" t="s">
        <v>222</v>
      </c>
      <c r="B158" s="26">
        <v>496700</v>
      </c>
      <c r="C158" s="26">
        <v>256899</v>
      </c>
      <c r="D158" s="26">
        <v>154639</v>
      </c>
      <c r="E158" s="26">
        <v>85162</v>
      </c>
      <c r="F158" s="27">
        <v>0.171455607006241</v>
      </c>
      <c r="G158" s="1" t="str">
        <f t="shared" si="8"/>
        <v>creditcardrepayments</v>
      </c>
      <c r="H158" s="16" t="s">
        <v>223</v>
      </c>
      <c r="I158" s="28" t="s">
        <v>303</v>
      </c>
      <c r="J158" s="21" t="str">
        <f t="shared" si="10"/>
        <v>min_amount33_creditcardrepayments</v>
      </c>
      <c r="K158" s="15">
        <v>0.0771390066266785</v>
      </c>
      <c r="M158" t="s">
        <v>424</v>
      </c>
      <c r="N158" s="2" t="str">
        <f t="shared" si="11"/>
        <v>sum_amount18_enquiryfee</v>
      </c>
      <c r="O158" t="s">
        <v>425</v>
      </c>
    </row>
    <row r="159" spans="1:15">
      <c r="A159" s="26" t="s">
        <v>212</v>
      </c>
      <c r="B159" s="26">
        <v>496700</v>
      </c>
      <c r="C159" s="26">
        <v>256899</v>
      </c>
      <c r="D159" s="26">
        <v>154639</v>
      </c>
      <c r="E159" s="26">
        <v>85162</v>
      </c>
      <c r="F159" s="27">
        <v>0.171455607006241</v>
      </c>
      <c r="G159" s="1" t="str">
        <f t="shared" si="8"/>
        <v>creditcardrepayments</v>
      </c>
      <c r="H159" s="16" t="s">
        <v>213</v>
      </c>
      <c r="I159" s="28" t="s">
        <v>307</v>
      </c>
      <c r="J159" s="21" t="str">
        <f t="shared" si="10"/>
        <v>sum_amount33_creditcardrepayments</v>
      </c>
      <c r="K159" s="15">
        <v>0.0771390066266785</v>
      </c>
      <c r="M159" t="s">
        <v>426</v>
      </c>
      <c r="N159" s="2" t="str">
        <f t="shared" si="11"/>
        <v>avg_amount18_enquiryfee</v>
      </c>
      <c r="O159" t="s">
        <v>427</v>
      </c>
    </row>
    <row r="160" spans="1:15">
      <c r="A160" s="26" t="s">
        <v>226</v>
      </c>
      <c r="B160" s="26">
        <v>496700</v>
      </c>
      <c r="C160" s="26">
        <v>256899</v>
      </c>
      <c r="D160" s="26">
        <v>154639</v>
      </c>
      <c r="E160" s="26">
        <v>85162</v>
      </c>
      <c r="F160" s="27">
        <v>0.171455607006241</v>
      </c>
      <c r="G160" s="1" t="str">
        <f t="shared" si="8"/>
        <v>creditcardrepayments</v>
      </c>
      <c r="H160" s="16" t="s">
        <v>227</v>
      </c>
      <c r="I160" s="28" t="s">
        <v>311</v>
      </c>
      <c r="J160" s="21" t="str">
        <f t="shared" si="10"/>
        <v>sum_cnt33_creditcardrepayments</v>
      </c>
      <c r="K160" s="15">
        <v>0.0771390066266785</v>
      </c>
      <c r="M160" t="s">
        <v>428</v>
      </c>
      <c r="N160" s="2" t="str">
        <f t="shared" si="11"/>
        <v>max_amount18_enquiryfee</v>
      </c>
      <c r="O160" t="s">
        <v>429</v>
      </c>
    </row>
    <row r="161" spans="1:15">
      <c r="A161" s="26" t="s">
        <v>160</v>
      </c>
      <c r="B161" s="26">
        <v>496700</v>
      </c>
      <c r="C161" s="26">
        <v>256899</v>
      </c>
      <c r="D161" s="26">
        <v>154640</v>
      </c>
      <c r="E161" s="26">
        <v>85161</v>
      </c>
      <c r="F161" s="27">
        <v>0.171453593718542</v>
      </c>
      <c r="G161" s="1" t="str">
        <f t="shared" si="8"/>
        <v>creditcardrepayments</v>
      </c>
      <c r="H161" s="16" t="s">
        <v>430</v>
      </c>
      <c r="I161" s="28" t="str">
        <f t="shared" si="9"/>
        <v>avg_amount32_creditcardrepayments</v>
      </c>
      <c r="J161" s="21" t="str">
        <f t="shared" si="10"/>
        <v>avg_amount57_creditcardrepayments</v>
      </c>
      <c r="K161" s="15">
        <v>0.0764857508070299</v>
      </c>
      <c r="M161" t="s">
        <v>431</v>
      </c>
      <c r="N161" s="2" t="str">
        <f t="shared" si="11"/>
        <v>sum_cnt18_enquiryfee</v>
      </c>
      <c r="O161" t="s">
        <v>432</v>
      </c>
    </row>
    <row r="162" spans="1:15">
      <c r="A162" s="26" t="s">
        <v>164</v>
      </c>
      <c r="B162" s="26">
        <v>496700</v>
      </c>
      <c r="C162" s="26">
        <v>256899</v>
      </c>
      <c r="D162" s="26">
        <v>154640</v>
      </c>
      <c r="E162" s="26">
        <v>85161</v>
      </c>
      <c r="F162" s="27">
        <v>0.171453593718542</v>
      </c>
      <c r="G162" s="1" t="str">
        <f t="shared" si="8"/>
        <v>creditcardrepayments</v>
      </c>
      <c r="H162" s="16" t="s">
        <v>433</v>
      </c>
      <c r="I162" s="28" t="str">
        <f t="shared" si="9"/>
        <v>max_amount32_creditcardrepayments</v>
      </c>
      <c r="J162" s="21" t="str">
        <f t="shared" si="10"/>
        <v>max_amount57_creditcardrepayments</v>
      </c>
      <c r="K162" s="15">
        <v>0.0764857508070299</v>
      </c>
      <c r="M162" t="s">
        <v>434</v>
      </c>
      <c r="N162" s="2" t="str">
        <f t="shared" si="11"/>
        <v>min_amount18_enquiryfee</v>
      </c>
      <c r="O162" t="s">
        <v>435</v>
      </c>
    </row>
    <row r="163" spans="1:15">
      <c r="A163" s="26" t="s">
        <v>168</v>
      </c>
      <c r="B163" s="26">
        <v>496700</v>
      </c>
      <c r="C163" s="26">
        <v>256899</v>
      </c>
      <c r="D163" s="26">
        <v>154640</v>
      </c>
      <c r="E163" s="26">
        <v>85161</v>
      </c>
      <c r="F163" s="27">
        <v>0.171453593718542</v>
      </c>
      <c r="G163" s="1" t="str">
        <f t="shared" si="8"/>
        <v>creditcardrepayments</v>
      </c>
      <c r="H163" s="16" t="s">
        <v>436</v>
      </c>
      <c r="I163" s="28" t="str">
        <f t="shared" si="9"/>
        <v>min_amount32_creditcardrepayments</v>
      </c>
      <c r="J163" s="21" t="str">
        <f t="shared" si="10"/>
        <v>min_amount57_creditcardrepayments</v>
      </c>
      <c r="K163" s="15">
        <v>0.0764857508070299</v>
      </c>
      <c r="M163" t="s">
        <v>54</v>
      </c>
      <c r="N163" s="2" t="str">
        <f t="shared" si="11"/>
        <v>sum_amount22_creditcardrepayments</v>
      </c>
      <c r="O163" t="s">
        <v>214</v>
      </c>
    </row>
    <row r="164" spans="1:15">
      <c r="A164" s="26" t="s">
        <v>156</v>
      </c>
      <c r="B164" s="26">
        <v>496700</v>
      </c>
      <c r="C164" s="26">
        <v>256899</v>
      </c>
      <c r="D164" s="26">
        <v>154640</v>
      </c>
      <c r="E164" s="26">
        <v>85161</v>
      </c>
      <c r="F164" s="27">
        <v>0.171453593718542</v>
      </c>
      <c r="G164" s="1" t="str">
        <f t="shared" si="8"/>
        <v>creditcardrepayments</v>
      </c>
      <c r="H164" s="16" t="s">
        <v>437</v>
      </c>
      <c r="I164" s="28" t="str">
        <f t="shared" si="9"/>
        <v>sum_amount32_creditcardrepayments</v>
      </c>
      <c r="J164" s="21" t="str">
        <f t="shared" si="10"/>
        <v>sum_amount57_creditcardrepayments</v>
      </c>
      <c r="K164" s="15">
        <v>0.0764857508070299</v>
      </c>
      <c r="M164" t="s">
        <v>58</v>
      </c>
      <c r="N164" s="2" t="str">
        <f t="shared" si="11"/>
        <v>avg_amount22_creditcardrepayments</v>
      </c>
      <c r="O164" t="s">
        <v>205</v>
      </c>
    </row>
    <row r="165" spans="1:15">
      <c r="A165" s="26" t="s">
        <v>172</v>
      </c>
      <c r="B165" s="26">
        <v>496700</v>
      </c>
      <c r="C165" s="26">
        <v>256899</v>
      </c>
      <c r="D165" s="26">
        <v>154640</v>
      </c>
      <c r="E165" s="26">
        <v>85161</v>
      </c>
      <c r="F165" s="27">
        <v>0.171453593718542</v>
      </c>
      <c r="G165" s="1" t="str">
        <f t="shared" si="8"/>
        <v>creditcardrepayments</v>
      </c>
      <c r="H165" s="16" t="s">
        <v>438</v>
      </c>
      <c r="I165" s="28" t="str">
        <f t="shared" si="9"/>
        <v>sum_cnt32_creditcardrepayments</v>
      </c>
      <c r="J165" s="21" t="str">
        <f t="shared" si="10"/>
        <v>sum_cnt57_creditcardrepayments</v>
      </c>
      <c r="K165" s="15">
        <v>0.0764857508070299</v>
      </c>
      <c r="M165" t="s">
        <v>61</v>
      </c>
      <c r="N165" s="2" t="str">
        <f t="shared" si="11"/>
        <v>max_amount22_creditcardrepayments</v>
      </c>
      <c r="O165" t="s">
        <v>208</v>
      </c>
    </row>
    <row r="166" spans="1:15">
      <c r="A166" s="26" t="s">
        <v>159</v>
      </c>
      <c r="B166" s="26">
        <v>496700</v>
      </c>
      <c r="C166" s="26">
        <v>256899</v>
      </c>
      <c r="D166" s="26">
        <v>157286</v>
      </c>
      <c r="E166" s="26">
        <v>82515</v>
      </c>
      <c r="F166" s="27">
        <v>0.166126434467485</v>
      </c>
      <c r="G166" s="1" t="str">
        <f t="shared" si="8"/>
        <v>creditcardrepayments</v>
      </c>
      <c r="H166" s="16" t="s">
        <v>160</v>
      </c>
      <c r="I166" s="28" t="s">
        <v>295</v>
      </c>
      <c r="J166" s="21" t="str">
        <f t="shared" si="10"/>
        <v>avg_amount32_creditcardrepayments</v>
      </c>
      <c r="K166" s="15">
        <v>0.0747106243519395</v>
      </c>
      <c r="M166" t="s">
        <v>64</v>
      </c>
      <c r="N166" s="2" t="str">
        <f t="shared" si="11"/>
        <v>min_amount22_creditcardrepayments</v>
      </c>
      <c r="O166" t="s">
        <v>211</v>
      </c>
    </row>
    <row r="167" spans="1:15">
      <c r="A167" s="26" t="s">
        <v>163</v>
      </c>
      <c r="B167" s="26">
        <v>496700</v>
      </c>
      <c r="C167" s="26">
        <v>256899</v>
      </c>
      <c r="D167" s="26">
        <v>157286</v>
      </c>
      <c r="E167" s="26">
        <v>82515</v>
      </c>
      <c r="F167" s="27">
        <v>0.166126434467485</v>
      </c>
      <c r="G167" s="1" t="str">
        <f t="shared" si="8"/>
        <v>creditcardrepayments</v>
      </c>
      <c r="H167" s="16" t="s">
        <v>164</v>
      </c>
      <c r="I167" s="28" t="s">
        <v>299</v>
      </c>
      <c r="J167" s="21" t="str">
        <f t="shared" si="10"/>
        <v>max_amount32_creditcardrepayments</v>
      </c>
      <c r="K167" s="15">
        <v>0.0747106243519395</v>
      </c>
      <c r="M167" t="s">
        <v>68</v>
      </c>
      <c r="N167" s="2" t="str">
        <f t="shared" si="11"/>
        <v>sum_cnt22_creditcardrepayments</v>
      </c>
      <c r="O167" t="s">
        <v>217</v>
      </c>
    </row>
    <row r="168" spans="1:15">
      <c r="A168" s="26" t="s">
        <v>167</v>
      </c>
      <c r="B168" s="26">
        <v>496700</v>
      </c>
      <c r="C168" s="26">
        <v>256899</v>
      </c>
      <c r="D168" s="26">
        <v>157286</v>
      </c>
      <c r="E168" s="26">
        <v>82515</v>
      </c>
      <c r="F168" s="27">
        <v>0.166126434467485</v>
      </c>
      <c r="G168" s="1" t="str">
        <f t="shared" si="8"/>
        <v>creditcardrepayments</v>
      </c>
      <c r="H168" s="16" t="s">
        <v>168</v>
      </c>
      <c r="I168" s="28" t="s">
        <v>303</v>
      </c>
      <c r="J168" s="21" t="str">
        <f t="shared" si="10"/>
        <v>min_amount32_creditcardrepayments</v>
      </c>
      <c r="K168" s="15">
        <v>0.0747106243519395</v>
      </c>
      <c r="M168" t="s">
        <v>439</v>
      </c>
      <c r="N168" s="2" t="str">
        <f t="shared" si="11"/>
        <v>sum_amount18_enquiryfee</v>
      </c>
      <c r="O168" t="s">
        <v>440</v>
      </c>
    </row>
    <row r="169" spans="1:15">
      <c r="A169" s="26" t="s">
        <v>155</v>
      </c>
      <c r="B169" s="26">
        <v>496700</v>
      </c>
      <c r="C169" s="26">
        <v>256899</v>
      </c>
      <c r="D169" s="26">
        <v>157286</v>
      </c>
      <c r="E169" s="26">
        <v>82515</v>
      </c>
      <c r="F169" s="27">
        <v>0.166126434467485</v>
      </c>
      <c r="G169" s="1" t="str">
        <f t="shared" si="8"/>
        <v>creditcardrepayments</v>
      </c>
      <c r="H169" s="16" t="s">
        <v>156</v>
      </c>
      <c r="I169" s="28" t="s">
        <v>307</v>
      </c>
      <c r="J169" s="21" t="str">
        <f t="shared" si="10"/>
        <v>sum_amount32_creditcardrepayments</v>
      </c>
      <c r="K169" s="15">
        <v>0.0747106243519395</v>
      </c>
      <c r="M169" t="s">
        <v>441</v>
      </c>
      <c r="N169" s="2" t="str">
        <f t="shared" si="11"/>
        <v>avg_amount18_enquiryfee</v>
      </c>
      <c r="O169" t="s">
        <v>442</v>
      </c>
    </row>
    <row r="170" spans="1:15">
      <c r="A170" s="26" t="s">
        <v>171</v>
      </c>
      <c r="B170" s="26">
        <v>496700</v>
      </c>
      <c r="C170" s="26">
        <v>256899</v>
      </c>
      <c r="D170" s="26">
        <v>157286</v>
      </c>
      <c r="E170" s="26">
        <v>82515</v>
      </c>
      <c r="F170" s="27">
        <v>0.166126434467485</v>
      </c>
      <c r="G170" s="1" t="str">
        <f t="shared" si="8"/>
        <v>creditcardrepayments</v>
      </c>
      <c r="H170" s="16" t="s">
        <v>172</v>
      </c>
      <c r="I170" s="28" t="s">
        <v>311</v>
      </c>
      <c r="J170" s="21" t="str">
        <f t="shared" si="10"/>
        <v>sum_cnt32_creditcardrepayments</v>
      </c>
      <c r="K170" s="15">
        <v>0.0747106243519395</v>
      </c>
      <c r="M170" t="s">
        <v>443</v>
      </c>
      <c r="N170" s="2" t="str">
        <f t="shared" si="11"/>
        <v>max_amount18_enquiryfee</v>
      </c>
      <c r="O170" t="s">
        <v>444</v>
      </c>
    </row>
    <row r="171" spans="1:15">
      <c r="A171" s="26" t="s">
        <v>216</v>
      </c>
      <c r="B171" s="26">
        <v>496700</v>
      </c>
      <c r="C171" s="26">
        <v>256899</v>
      </c>
      <c r="D171" s="26">
        <v>157498</v>
      </c>
      <c r="E171" s="26">
        <v>82303</v>
      </c>
      <c r="F171" s="27">
        <v>0.165699617475337</v>
      </c>
      <c r="G171" s="1" t="str">
        <f t="shared" si="8"/>
        <v>creditcardrepayments</v>
      </c>
      <c r="H171" s="16" t="s">
        <v>384</v>
      </c>
      <c r="I171" s="28" t="str">
        <f t="shared" si="9"/>
        <v>avg_amount33_creditcardrepayments</v>
      </c>
      <c r="J171" s="21" t="str">
        <f t="shared" si="10"/>
        <v>avg_amount30_creditcardrepayments</v>
      </c>
      <c r="K171" s="15">
        <v>0.0735566328302405</v>
      </c>
      <c r="M171" t="s">
        <v>445</v>
      </c>
      <c r="N171" s="2" t="str">
        <f t="shared" si="11"/>
        <v>sum_cnt18_enquiryfee</v>
      </c>
      <c r="O171" t="s">
        <v>446</v>
      </c>
    </row>
    <row r="172" spans="1:15">
      <c r="A172" s="26" t="s">
        <v>219</v>
      </c>
      <c r="B172" s="26">
        <v>496700</v>
      </c>
      <c r="C172" s="26">
        <v>256899</v>
      </c>
      <c r="D172" s="26">
        <v>157498</v>
      </c>
      <c r="E172" s="26">
        <v>82303</v>
      </c>
      <c r="F172" s="27">
        <v>0.165699617475337</v>
      </c>
      <c r="G172" s="1" t="str">
        <f t="shared" si="8"/>
        <v>creditcardrepayments</v>
      </c>
      <c r="H172" s="16" t="s">
        <v>386</v>
      </c>
      <c r="I172" s="28" t="str">
        <f t="shared" si="9"/>
        <v>max_amount33_creditcardrepayments</v>
      </c>
      <c r="J172" s="21" t="str">
        <f t="shared" si="10"/>
        <v>max_amount30_creditcardrepayments</v>
      </c>
      <c r="K172" s="15">
        <v>0.0735566328302405</v>
      </c>
      <c r="M172" t="s">
        <v>447</v>
      </c>
      <c r="N172" s="2" t="str">
        <f t="shared" si="11"/>
        <v>min_amount18_enquiryfee</v>
      </c>
      <c r="O172" t="s">
        <v>448</v>
      </c>
    </row>
    <row r="173" spans="1:15">
      <c r="A173" s="26" t="s">
        <v>223</v>
      </c>
      <c r="B173" s="26">
        <v>496700</v>
      </c>
      <c r="C173" s="26">
        <v>256899</v>
      </c>
      <c r="D173" s="26">
        <v>157498</v>
      </c>
      <c r="E173" s="26">
        <v>82303</v>
      </c>
      <c r="F173" s="27">
        <v>0.165699617475337</v>
      </c>
      <c r="G173" s="1" t="str">
        <f t="shared" si="8"/>
        <v>creditcardrepayments</v>
      </c>
      <c r="H173" s="16" t="s">
        <v>388</v>
      </c>
      <c r="I173" s="28" t="str">
        <f t="shared" si="9"/>
        <v>min_amount33_creditcardrepayments</v>
      </c>
      <c r="J173" s="21" t="str">
        <f t="shared" si="10"/>
        <v>min_amount30_creditcardrepayments</v>
      </c>
      <c r="K173" s="15">
        <v>0.0735566328302405</v>
      </c>
      <c r="M173" t="s">
        <v>105</v>
      </c>
      <c r="N173" s="2" t="str">
        <f t="shared" si="11"/>
        <v>sum_amount23_creditcardrepayments</v>
      </c>
      <c r="O173" t="s">
        <v>249</v>
      </c>
    </row>
    <row r="174" spans="1:15">
      <c r="A174" s="26" t="s">
        <v>213</v>
      </c>
      <c r="B174" s="26">
        <v>496700</v>
      </c>
      <c r="C174" s="26">
        <v>256899</v>
      </c>
      <c r="D174" s="26">
        <v>157498</v>
      </c>
      <c r="E174" s="26">
        <v>82303</v>
      </c>
      <c r="F174" s="27">
        <v>0.165699617475337</v>
      </c>
      <c r="G174" s="1" t="str">
        <f t="shared" si="8"/>
        <v>creditcardrepayments</v>
      </c>
      <c r="H174" s="16" t="s">
        <v>392</v>
      </c>
      <c r="I174" s="28" t="str">
        <f t="shared" si="9"/>
        <v>sum_amount33_creditcardrepayments</v>
      </c>
      <c r="J174" s="21" t="str">
        <f t="shared" si="10"/>
        <v>sum_amount30_creditcardrepayments</v>
      </c>
      <c r="K174" s="15">
        <v>0.0735566328302405</v>
      </c>
      <c r="M174" t="s">
        <v>108</v>
      </c>
      <c r="N174" s="2" t="str">
        <f t="shared" si="11"/>
        <v>avg_amount23_creditcardrepayments</v>
      </c>
      <c r="O174" t="s">
        <v>240</v>
      </c>
    </row>
    <row r="175" spans="1:15">
      <c r="A175" s="26" t="s">
        <v>227</v>
      </c>
      <c r="B175" s="26">
        <v>496700</v>
      </c>
      <c r="C175" s="26">
        <v>256899</v>
      </c>
      <c r="D175" s="26">
        <v>157498</v>
      </c>
      <c r="E175" s="26">
        <v>82303</v>
      </c>
      <c r="F175" s="27">
        <v>0.165699617475337</v>
      </c>
      <c r="G175" s="1" t="str">
        <f t="shared" si="8"/>
        <v>creditcardrepayments</v>
      </c>
      <c r="H175" s="16" t="s">
        <v>396</v>
      </c>
      <c r="I175" s="28" t="str">
        <f t="shared" si="9"/>
        <v>sum_cnt33_creditcardrepayments</v>
      </c>
      <c r="J175" s="21" t="str">
        <f t="shared" si="10"/>
        <v>sum_cnt30_creditcardrepayments</v>
      </c>
      <c r="K175" s="15">
        <v>0.0735566328302405</v>
      </c>
      <c r="M175" t="s">
        <v>110</v>
      </c>
      <c r="N175" s="2" t="str">
        <f t="shared" si="11"/>
        <v>max_amount23_creditcardrepayments</v>
      </c>
      <c r="O175" t="s">
        <v>243</v>
      </c>
    </row>
    <row r="176" spans="1:15">
      <c r="A176" s="26" t="s">
        <v>139</v>
      </c>
      <c r="B176" s="26">
        <v>496700</v>
      </c>
      <c r="C176" s="26">
        <v>256899</v>
      </c>
      <c r="D176" s="26">
        <v>159708</v>
      </c>
      <c r="E176" s="26">
        <v>80093</v>
      </c>
      <c r="F176" s="27">
        <v>0.161250251660962</v>
      </c>
      <c r="G176" s="1" t="str">
        <f t="shared" si="8"/>
        <v>creditcardrepayments</v>
      </c>
      <c r="H176" s="16" t="s">
        <v>140</v>
      </c>
      <c r="I176" s="28" t="s">
        <v>295</v>
      </c>
      <c r="J176" s="21" t="str">
        <f t="shared" si="10"/>
        <v>avg_amount58_creditcardrepayments</v>
      </c>
      <c r="K176" s="15">
        <v>0.0733926058427951</v>
      </c>
      <c r="M176" t="s">
        <v>113</v>
      </c>
      <c r="N176" s="2" t="str">
        <f t="shared" si="11"/>
        <v>min_amount23_creditcardrepayments</v>
      </c>
      <c r="O176" t="s">
        <v>246</v>
      </c>
    </row>
    <row r="177" spans="1:15">
      <c r="A177" s="26" t="s">
        <v>143</v>
      </c>
      <c r="B177" s="26">
        <v>496700</v>
      </c>
      <c r="C177" s="26">
        <v>256899</v>
      </c>
      <c r="D177" s="26">
        <v>159708</v>
      </c>
      <c r="E177" s="26">
        <v>80093</v>
      </c>
      <c r="F177" s="27">
        <v>0.161250251660962</v>
      </c>
      <c r="G177" s="1" t="str">
        <f t="shared" si="8"/>
        <v>creditcardrepayments</v>
      </c>
      <c r="H177" s="16" t="s">
        <v>144</v>
      </c>
      <c r="I177" s="28" t="s">
        <v>299</v>
      </c>
      <c r="J177" s="21" t="str">
        <f t="shared" si="10"/>
        <v>max_amount58_creditcardrepayments</v>
      </c>
      <c r="K177" s="15">
        <v>0.0733926058427951</v>
      </c>
      <c r="M177" t="s">
        <v>116</v>
      </c>
      <c r="N177" s="2" t="str">
        <f t="shared" si="11"/>
        <v>sum_cnt23_creditcardrepayments</v>
      </c>
      <c r="O177" t="s">
        <v>252</v>
      </c>
    </row>
    <row r="178" spans="1:15">
      <c r="A178" s="26" t="s">
        <v>147</v>
      </c>
      <c r="B178" s="26">
        <v>496700</v>
      </c>
      <c r="C178" s="26">
        <v>256899</v>
      </c>
      <c r="D178" s="26">
        <v>159708</v>
      </c>
      <c r="E178" s="26">
        <v>80093</v>
      </c>
      <c r="F178" s="27">
        <v>0.161250251660962</v>
      </c>
      <c r="G178" s="1" t="str">
        <f t="shared" si="8"/>
        <v>creditcardrepayments</v>
      </c>
      <c r="H178" s="16" t="s">
        <v>148</v>
      </c>
      <c r="I178" s="28" t="s">
        <v>303</v>
      </c>
      <c r="J178" s="21" t="str">
        <f t="shared" si="10"/>
        <v>min_amount58_creditcardrepayments</v>
      </c>
      <c r="K178" s="15">
        <v>0.0733926058427951</v>
      </c>
      <c r="M178" t="s">
        <v>449</v>
      </c>
      <c r="N178" s="2" t="str">
        <f t="shared" si="11"/>
        <v>sum_amount18_enquiryfee</v>
      </c>
      <c r="O178" t="s">
        <v>450</v>
      </c>
    </row>
    <row r="179" spans="1:15">
      <c r="A179" s="26" t="s">
        <v>135</v>
      </c>
      <c r="B179" s="26">
        <v>496700</v>
      </c>
      <c r="C179" s="26">
        <v>256899</v>
      </c>
      <c r="D179" s="26">
        <v>159708</v>
      </c>
      <c r="E179" s="26">
        <v>80093</v>
      </c>
      <c r="F179" s="27">
        <v>0.161250251660962</v>
      </c>
      <c r="G179" s="1" t="str">
        <f t="shared" si="8"/>
        <v>creditcardrepayments</v>
      </c>
      <c r="H179" s="16" t="s">
        <v>136</v>
      </c>
      <c r="I179" s="28" t="s">
        <v>307</v>
      </c>
      <c r="J179" s="21" t="str">
        <f t="shared" si="10"/>
        <v>sum_amount58_creditcardrepayments</v>
      </c>
      <c r="K179" s="15">
        <v>0.0733926058427951</v>
      </c>
      <c r="M179" t="s">
        <v>451</v>
      </c>
      <c r="N179" s="2" t="str">
        <f t="shared" si="11"/>
        <v>avg_amount18_enquiryfee</v>
      </c>
      <c r="O179" t="s">
        <v>452</v>
      </c>
    </row>
    <row r="180" spans="1:15">
      <c r="A180" s="26" t="s">
        <v>151</v>
      </c>
      <c r="B180" s="26">
        <v>496700</v>
      </c>
      <c r="C180" s="26">
        <v>256899</v>
      </c>
      <c r="D180" s="26">
        <v>159708</v>
      </c>
      <c r="E180" s="26">
        <v>80093</v>
      </c>
      <c r="F180" s="27">
        <v>0.161250251660962</v>
      </c>
      <c r="G180" s="1" t="str">
        <f t="shared" si="8"/>
        <v>creditcardrepayments</v>
      </c>
      <c r="H180" s="16" t="s">
        <v>152</v>
      </c>
      <c r="I180" s="28" t="s">
        <v>311</v>
      </c>
      <c r="J180" s="21" t="str">
        <f t="shared" si="10"/>
        <v>sum_cnt58_creditcardrepayments</v>
      </c>
      <c r="K180" s="15">
        <v>0.0733926058427951</v>
      </c>
      <c r="M180" t="s">
        <v>453</v>
      </c>
      <c r="N180" s="2" t="str">
        <f t="shared" si="11"/>
        <v>max_amount18_enquiryfee</v>
      </c>
      <c r="O180" t="s">
        <v>454</v>
      </c>
    </row>
    <row r="181" spans="1:15">
      <c r="A181" s="26" t="s">
        <v>411</v>
      </c>
      <c r="B181" s="26">
        <v>496700</v>
      </c>
      <c r="C181" s="26">
        <v>256899</v>
      </c>
      <c r="D181" s="26">
        <v>159951</v>
      </c>
      <c r="E181" s="26">
        <v>79850</v>
      </c>
      <c r="F181" s="27">
        <v>0.160761022750151</v>
      </c>
      <c r="G181" s="1" t="str">
        <f t="shared" si="8"/>
        <v>creditcardrepayments</v>
      </c>
      <c r="H181" s="16" t="s">
        <v>410</v>
      </c>
      <c r="I181" s="28" t="str">
        <f t="shared" si="9"/>
        <v>avg_amount34_creditcardrepayments</v>
      </c>
      <c r="J181" s="21" t="str">
        <f t="shared" si="10"/>
        <v>avg_amount31_creditcardrepayments</v>
      </c>
      <c r="K181" s="15">
        <v>0.0728622866668129</v>
      </c>
      <c r="M181" t="s">
        <v>455</v>
      </c>
      <c r="N181" s="2" t="str">
        <f t="shared" si="11"/>
        <v>min_amount18_enquiryfee</v>
      </c>
      <c r="O181" t="s">
        <v>456</v>
      </c>
    </row>
    <row r="182" spans="1:15">
      <c r="A182" s="26" t="s">
        <v>415</v>
      </c>
      <c r="B182" s="26">
        <v>496700</v>
      </c>
      <c r="C182" s="26">
        <v>256899</v>
      </c>
      <c r="D182" s="26">
        <v>159951</v>
      </c>
      <c r="E182" s="26">
        <v>79850</v>
      </c>
      <c r="F182" s="27">
        <v>0.160761022750151</v>
      </c>
      <c r="G182" s="1" t="str">
        <f t="shared" si="8"/>
        <v>creditcardrepayments</v>
      </c>
      <c r="H182" s="16" t="s">
        <v>414</v>
      </c>
      <c r="I182" s="28" t="str">
        <f t="shared" si="9"/>
        <v>max_amount34_creditcardrepayments</v>
      </c>
      <c r="J182" s="21" t="str">
        <f t="shared" si="10"/>
        <v>max_amount31_creditcardrepayments</v>
      </c>
      <c r="K182" s="15">
        <v>0.0728622866668129</v>
      </c>
      <c r="M182" t="s">
        <v>457</v>
      </c>
      <c r="N182" s="2" t="str">
        <f t="shared" si="11"/>
        <v>sum_cnt18_enquiryfee</v>
      </c>
      <c r="O182" t="s">
        <v>458</v>
      </c>
    </row>
    <row r="183" spans="1:15">
      <c r="A183" s="26" t="s">
        <v>419</v>
      </c>
      <c r="B183" s="26">
        <v>496700</v>
      </c>
      <c r="C183" s="26">
        <v>256899</v>
      </c>
      <c r="D183" s="26">
        <v>159951</v>
      </c>
      <c r="E183" s="26">
        <v>79850</v>
      </c>
      <c r="F183" s="27">
        <v>0.160761022750151</v>
      </c>
      <c r="G183" s="1" t="str">
        <f t="shared" si="8"/>
        <v>creditcardrepayments</v>
      </c>
      <c r="H183" s="16" t="s">
        <v>418</v>
      </c>
      <c r="I183" s="28" t="str">
        <f t="shared" si="9"/>
        <v>min_amount34_creditcardrepayments</v>
      </c>
      <c r="J183" s="21" t="str">
        <f t="shared" si="10"/>
        <v>min_amount31_creditcardrepayments</v>
      </c>
      <c r="K183" s="15">
        <v>0.0728622866668129</v>
      </c>
      <c r="M183" t="s">
        <v>287</v>
      </c>
      <c r="N183" s="2" t="str">
        <f t="shared" si="11"/>
        <v>sum_amount24_creditcardrepayments</v>
      </c>
      <c r="O183" t="s">
        <v>288</v>
      </c>
    </row>
    <row r="184" spans="1:15">
      <c r="A184" s="26" t="s">
        <v>421</v>
      </c>
      <c r="B184" s="26">
        <v>496700</v>
      </c>
      <c r="C184" s="26">
        <v>256899</v>
      </c>
      <c r="D184" s="26">
        <v>159951</v>
      </c>
      <c r="E184" s="26">
        <v>79850</v>
      </c>
      <c r="F184" s="27">
        <v>0.160761022750151</v>
      </c>
      <c r="G184" s="1" t="str">
        <f t="shared" si="8"/>
        <v>creditcardrepayments</v>
      </c>
      <c r="H184" s="16" t="s">
        <v>420</v>
      </c>
      <c r="I184" s="28" t="str">
        <f t="shared" si="9"/>
        <v>sum_amount34_creditcardrepayments</v>
      </c>
      <c r="J184" s="21" t="str">
        <f t="shared" si="10"/>
        <v>sum_amount31_creditcardrepayments</v>
      </c>
      <c r="K184" s="15">
        <v>0.0728622866668129</v>
      </c>
      <c r="M184" t="s">
        <v>275</v>
      </c>
      <c r="N184" s="2" t="str">
        <f t="shared" si="11"/>
        <v>avg_amount24_creditcardrepayments</v>
      </c>
      <c r="O184" t="s">
        <v>276</v>
      </c>
    </row>
    <row r="185" spans="1:15">
      <c r="A185" s="26" t="s">
        <v>423</v>
      </c>
      <c r="B185" s="26">
        <v>496700</v>
      </c>
      <c r="C185" s="26">
        <v>256899</v>
      </c>
      <c r="D185" s="26">
        <v>159951</v>
      </c>
      <c r="E185" s="26">
        <v>79850</v>
      </c>
      <c r="F185" s="27">
        <v>0.160761022750151</v>
      </c>
      <c r="G185" s="1" t="str">
        <f t="shared" si="8"/>
        <v>creditcardrepayments</v>
      </c>
      <c r="H185" s="16" t="s">
        <v>422</v>
      </c>
      <c r="I185" s="28" t="str">
        <f t="shared" si="9"/>
        <v>sum_cnt34_creditcardrepayments</v>
      </c>
      <c r="J185" s="21" t="str">
        <f t="shared" si="10"/>
        <v>sum_cnt31_creditcardrepayments</v>
      </c>
      <c r="K185" s="15">
        <v>0.0728622866668129</v>
      </c>
      <c r="M185" t="s">
        <v>279</v>
      </c>
      <c r="N185" s="2" t="str">
        <f t="shared" si="11"/>
        <v>max_amount24_creditcardrepayments</v>
      </c>
      <c r="O185" t="s">
        <v>280</v>
      </c>
    </row>
    <row r="186" spans="1:15">
      <c r="A186" s="26" t="s">
        <v>385</v>
      </c>
      <c r="B186" s="26">
        <v>496700</v>
      </c>
      <c r="C186" s="26">
        <v>256899</v>
      </c>
      <c r="D186" s="26">
        <v>162531</v>
      </c>
      <c r="E186" s="26">
        <v>77270</v>
      </c>
      <c r="F186" s="27">
        <v>0.155566740487216</v>
      </c>
      <c r="G186" s="1" t="str">
        <f t="shared" si="8"/>
        <v>creditcardrepayments</v>
      </c>
      <c r="H186" s="16" t="s">
        <v>459</v>
      </c>
      <c r="I186" s="28" t="str">
        <f t="shared" si="9"/>
        <v>avg_amount35_creditcardrepayments</v>
      </c>
      <c r="J186" s="21" t="str">
        <f t="shared" si="10"/>
        <v>avg_amount59_creditcardrepayments</v>
      </c>
      <c r="K186" s="15">
        <v>0.0721789359567948</v>
      </c>
      <c r="M186" t="s">
        <v>283</v>
      </c>
      <c r="N186" s="2" t="str">
        <f t="shared" si="11"/>
        <v>min_amount24_creditcardrepayments</v>
      </c>
      <c r="O186" t="s">
        <v>284</v>
      </c>
    </row>
    <row r="187" spans="1:15">
      <c r="A187" s="26" t="s">
        <v>387</v>
      </c>
      <c r="B187" s="26">
        <v>496700</v>
      </c>
      <c r="C187" s="26">
        <v>256899</v>
      </c>
      <c r="D187" s="26">
        <v>162531</v>
      </c>
      <c r="E187" s="26">
        <v>77270</v>
      </c>
      <c r="F187" s="27">
        <v>0.155566740487216</v>
      </c>
      <c r="G187" s="1" t="str">
        <f t="shared" si="8"/>
        <v>creditcardrepayments</v>
      </c>
      <c r="H187" s="16" t="s">
        <v>460</v>
      </c>
      <c r="I187" s="28" t="str">
        <f t="shared" si="9"/>
        <v>max_amount35_creditcardrepayments</v>
      </c>
      <c r="J187" s="21" t="str">
        <f t="shared" si="10"/>
        <v>max_amount59_creditcardrepayments</v>
      </c>
      <c r="K187" s="15">
        <v>0.0721789359567948</v>
      </c>
      <c r="M187" t="s">
        <v>291</v>
      </c>
      <c r="N187" s="2" t="str">
        <f t="shared" si="11"/>
        <v>sum_cnt24_creditcardrepayments</v>
      </c>
      <c r="O187" t="s">
        <v>292</v>
      </c>
    </row>
    <row r="188" spans="1:15">
      <c r="A188" s="26" t="s">
        <v>389</v>
      </c>
      <c r="B188" s="26">
        <v>496700</v>
      </c>
      <c r="C188" s="26">
        <v>256899</v>
      </c>
      <c r="D188" s="26">
        <v>162531</v>
      </c>
      <c r="E188" s="26">
        <v>77270</v>
      </c>
      <c r="F188" s="27">
        <v>0.155566740487216</v>
      </c>
      <c r="G188" s="1" t="str">
        <f t="shared" si="8"/>
        <v>creditcardrepayments</v>
      </c>
      <c r="H188" s="16" t="s">
        <v>461</v>
      </c>
      <c r="I188" s="28" t="str">
        <f t="shared" si="9"/>
        <v>min_amount35_creditcardrepayments</v>
      </c>
      <c r="J188" s="21" t="str">
        <f t="shared" si="10"/>
        <v>min_amount59_creditcardrepayments</v>
      </c>
      <c r="K188" s="15">
        <v>0.0721789359567948</v>
      </c>
      <c r="M188" t="s">
        <v>462</v>
      </c>
      <c r="N188" s="2" t="str">
        <f t="shared" si="11"/>
        <v>sum_amount18_enquiryfee</v>
      </c>
      <c r="O188" t="s">
        <v>463</v>
      </c>
    </row>
    <row r="189" spans="1:15">
      <c r="A189" s="26" t="s">
        <v>393</v>
      </c>
      <c r="B189" s="26">
        <v>496700</v>
      </c>
      <c r="C189" s="26">
        <v>256899</v>
      </c>
      <c r="D189" s="26">
        <v>162531</v>
      </c>
      <c r="E189" s="26">
        <v>77270</v>
      </c>
      <c r="F189" s="27">
        <v>0.155566740487216</v>
      </c>
      <c r="G189" s="1" t="str">
        <f t="shared" si="8"/>
        <v>creditcardrepayments</v>
      </c>
      <c r="H189" s="16" t="s">
        <v>464</v>
      </c>
      <c r="I189" s="28" t="str">
        <f t="shared" si="9"/>
        <v>sum_amount35_creditcardrepayments</v>
      </c>
      <c r="J189" s="21" t="str">
        <f t="shared" si="10"/>
        <v>sum_amount59_creditcardrepayments</v>
      </c>
      <c r="K189" s="15">
        <v>0.0721789359567948</v>
      </c>
      <c r="M189" t="s">
        <v>465</v>
      </c>
      <c r="N189" s="2" t="str">
        <f t="shared" si="11"/>
        <v>avg_amount18_enquiryfee</v>
      </c>
      <c r="O189" t="s">
        <v>466</v>
      </c>
    </row>
    <row r="190" spans="1:15">
      <c r="A190" s="26" t="s">
        <v>397</v>
      </c>
      <c r="B190" s="26">
        <v>496700</v>
      </c>
      <c r="C190" s="26">
        <v>256899</v>
      </c>
      <c r="D190" s="26">
        <v>162531</v>
      </c>
      <c r="E190" s="26">
        <v>77270</v>
      </c>
      <c r="F190" s="27">
        <v>0.155566740487216</v>
      </c>
      <c r="G190" s="1" t="str">
        <f t="shared" si="8"/>
        <v>creditcardrepayments</v>
      </c>
      <c r="H190" s="16" t="s">
        <v>467</v>
      </c>
      <c r="I190" s="28" t="str">
        <f t="shared" si="9"/>
        <v>sum_cnt35_creditcardrepayments</v>
      </c>
      <c r="J190" s="21" t="str">
        <f t="shared" si="10"/>
        <v>sum_cnt59_creditcardrepayments</v>
      </c>
      <c r="K190" s="15">
        <v>0.0721789359567948</v>
      </c>
      <c r="M190" t="s">
        <v>468</v>
      </c>
      <c r="N190" s="2" t="str">
        <f t="shared" si="11"/>
        <v>max_amount18_enquiryfee</v>
      </c>
      <c r="O190" t="s">
        <v>469</v>
      </c>
    </row>
    <row r="191" spans="1:15">
      <c r="A191" s="26" t="s">
        <v>92</v>
      </c>
      <c r="B191" s="26">
        <v>496700</v>
      </c>
      <c r="C191" s="26">
        <v>256899</v>
      </c>
      <c r="D191" s="26">
        <v>162725</v>
      </c>
      <c r="E191" s="26">
        <v>77076</v>
      </c>
      <c r="F191" s="27">
        <v>0.155176162673646</v>
      </c>
      <c r="G191" s="1" t="str">
        <f t="shared" si="8"/>
        <v>creditcardrepayments</v>
      </c>
      <c r="H191" s="16" t="s">
        <v>93</v>
      </c>
      <c r="I191" s="28" t="s">
        <v>295</v>
      </c>
      <c r="J191" s="21" t="str">
        <f t="shared" si="10"/>
        <v>avg_amount29_creditcardrepayments</v>
      </c>
      <c r="K191" s="15">
        <v>0.069985431515979</v>
      </c>
      <c r="M191" t="s">
        <v>470</v>
      </c>
      <c r="N191" s="2" t="str">
        <f t="shared" si="11"/>
        <v>min_amount18_enquiryfee</v>
      </c>
      <c r="O191" t="s">
        <v>471</v>
      </c>
    </row>
    <row r="192" spans="1:15">
      <c r="A192" s="26" t="s">
        <v>95</v>
      </c>
      <c r="B192" s="26">
        <v>496700</v>
      </c>
      <c r="C192" s="26">
        <v>256899</v>
      </c>
      <c r="D192" s="26">
        <v>162725</v>
      </c>
      <c r="E192" s="26">
        <v>77076</v>
      </c>
      <c r="F192" s="27">
        <v>0.155176162673646</v>
      </c>
      <c r="G192" s="1" t="str">
        <f t="shared" si="8"/>
        <v>creditcardrepayments</v>
      </c>
      <c r="H192" s="16" t="s">
        <v>96</v>
      </c>
      <c r="I192" s="28" t="s">
        <v>299</v>
      </c>
      <c r="J192" s="21" t="str">
        <f t="shared" si="10"/>
        <v>max_amount29_creditcardrepayments</v>
      </c>
      <c r="K192" s="15">
        <v>0.069985431515979</v>
      </c>
      <c r="M192" t="s">
        <v>472</v>
      </c>
      <c r="N192" s="2" t="str">
        <f t="shared" si="11"/>
        <v>sum_cnt18_enquiryfee</v>
      </c>
      <c r="O192" t="s">
        <v>473</v>
      </c>
    </row>
    <row r="193" spans="1:15">
      <c r="A193" s="26" t="s">
        <v>98</v>
      </c>
      <c r="B193" s="26">
        <v>496700</v>
      </c>
      <c r="C193" s="26">
        <v>256899</v>
      </c>
      <c r="D193" s="26">
        <v>162725</v>
      </c>
      <c r="E193" s="26">
        <v>77076</v>
      </c>
      <c r="F193" s="27">
        <v>0.155176162673646</v>
      </c>
      <c r="G193" s="1" t="str">
        <f t="shared" si="8"/>
        <v>creditcardrepayments</v>
      </c>
      <c r="H193" s="16" t="s">
        <v>99</v>
      </c>
      <c r="I193" s="28" t="s">
        <v>303</v>
      </c>
      <c r="J193" s="21" t="str">
        <f t="shared" si="10"/>
        <v>min_amount29_creditcardrepayments</v>
      </c>
      <c r="K193" s="15">
        <v>0.069985431515979</v>
      </c>
      <c r="M193" t="s">
        <v>196</v>
      </c>
      <c r="N193" s="2" t="str">
        <f t="shared" si="11"/>
        <v>sum_amount25_creditcardrepayments</v>
      </c>
      <c r="O193" t="s">
        <v>324</v>
      </c>
    </row>
    <row r="194" spans="1:15">
      <c r="A194" s="26" t="s">
        <v>89</v>
      </c>
      <c r="B194" s="26">
        <v>496700</v>
      </c>
      <c r="C194" s="26">
        <v>256899</v>
      </c>
      <c r="D194" s="26">
        <v>162725</v>
      </c>
      <c r="E194" s="26">
        <v>77076</v>
      </c>
      <c r="F194" s="27">
        <v>0.155176162673646</v>
      </c>
      <c r="G194" s="1" t="str">
        <f t="shared" ref="G194:G257" si="12">MID(A194,FIND("_",A194,5)+1,LEN(A194)-FIND("_",A194,5))</f>
        <v>creditcardrepayments</v>
      </c>
      <c r="H194" s="16" t="s">
        <v>90</v>
      </c>
      <c r="I194" s="28" t="s">
        <v>307</v>
      </c>
      <c r="J194" s="21" t="str">
        <f t="shared" si="10"/>
        <v>sum_amount29_creditcardrepayments</v>
      </c>
      <c r="K194" s="15">
        <v>0.069985431515979</v>
      </c>
      <c r="M194" t="s">
        <v>200</v>
      </c>
      <c r="N194" s="2" t="str">
        <f t="shared" si="11"/>
        <v>avg_amount25_creditcardrepayments</v>
      </c>
      <c r="O194" t="s">
        <v>315</v>
      </c>
    </row>
    <row r="195" spans="1:15">
      <c r="A195" s="26" t="s">
        <v>101</v>
      </c>
      <c r="B195" s="26">
        <v>496700</v>
      </c>
      <c r="C195" s="26">
        <v>256899</v>
      </c>
      <c r="D195" s="26">
        <v>162725</v>
      </c>
      <c r="E195" s="26">
        <v>77076</v>
      </c>
      <c r="F195" s="27">
        <v>0.155176162673646</v>
      </c>
      <c r="G195" s="1" t="str">
        <f t="shared" si="12"/>
        <v>creditcardrepayments</v>
      </c>
      <c r="H195" s="16" t="s">
        <v>102</v>
      </c>
      <c r="I195" s="28" t="s">
        <v>311</v>
      </c>
      <c r="J195" s="21" t="str">
        <f t="shared" ref="J195:J258" si="13">LEFT(A195,3)&amp;RIGHT(H195,LEN(H195)-3)</f>
        <v>sum_cnt29_creditcardrepayments</v>
      </c>
      <c r="K195" s="15">
        <v>0.069985431515979</v>
      </c>
      <c r="M195" t="s">
        <v>204</v>
      </c>
      <c r="N195" s="2" t="str">
        <f t="shared" ref="N195:N258" si="14">VLOOKUP(M195,A:J,9,FALSE)</f>
        <v>max_amount25_creditcardrepayments</v>
      </c>
      <c r="O195" t="s">
        <v>318</v>
      </c>
    </row>
    <row r="196" spans="1:15">
      <c r="A196" s="26" t="s">
        <v>364</v>
      </c>
      <c r="B196" s="26">
        <v>496700</v>
      </c>
      <c r="C196" s="26">
        <v>256899</v>
      </c>
      <c r="D196" s="26">
        <v>165140</v>
      </c>
      <c r="E196" s="26">
        <v>74661</v>
      </c>
      <c r="F196" s="27">
        <v>0.150314072881015</v>
      </c>
      <c r="G196" s="1" t="str">
        <f t="shared" si="12"/>
        <v>creditcardrepayments</v>
      </c>
      <c r="H196" s="16" t="s">
        <v>344</v>
      </c>
      <c r="I196" s="28" t="str">
        <f t="shared" ref="I195:I258" si="15">VLOOKUP(A196,H:H,1,FALSE)</f>
        <v>avg_amount36_creditcardrepayments</v>
      </c>
      <c r="J196" s="21" t="str">
        <f t="shared" si="13"/>
        <v>avg_amount27_creditcardrepayments</v>
      </c>
      <c r="K196" s="15">
        <v>0.0659235457996532</v>
      </c>
      <c r="M196" t="s">
        <v>207</v>
      </c>
      <c r="N196" s="2" t="str">
        <f t="shared" si="14"/>
        <v>min_amount25_creditcardrepayments</v>
      </c>
      <c r="O196" t="s">
        <v>321</v>
      </c>
    </row>
    <row r="197" spans="1:15">
      <c r="A197" s="26" t="s">
        <v>365</v>
      </c>
      <c r="B197" s="26">
        <v>496700</v>
      </c>
      <c r="C197" s="26">
        <v>256899</v>
      </c>
      <c r="D197" s="26">
        <v>165140</v>
      </c>
      <c r="E197" s="26">
        <v>74661</v>
      </c>
      <c r="F197" s="27">
        <v>0.150314072881015</v>
      </c>
      <c r="G197" s="1" t="str">
        <f t="shared" si="12"/>
        <v>creditcardrepayments</v>
      </c>
      <c r="H197" s="16" t="s">
        <v>346</v>
      </c>
      <c r="I197" s="28" t="str">
        <f t="shared" si="15"/>
        <v>max_amount36_creditcardrepayments</v>
      </c>
      <c r="J197" s="21" t="str">
        <f t="shared" si="13"/>
        <v>max_amount27_creditcardrepayments</v>
      </c>
      <c r="K197" s="15">
        <v>0.0659235457996532</v>
      </c>
      <c r="M197" t="s">
        <v>210</v>
      </c>
      <c r="N197" s="2" t="str">
        <f t="shared" si="14"/>
        <v>sum_cnt25_creditcardrepayments</v>
      </c>
      <c r="O197" t="s">
        <v>327</v>
      </c>
    </row>
    <row r="198" spans="1:15">
      <c r="A198" s="26" t="s">
        <v>366</v>
      </c>
      <c r="B198" s="26">
        <v>496700</v>
      </c>
      <c r="C198" s="26">
        <v>256899</v>
      </c>
      <c r="D198" s="26">
        <v>165140</v>
      </c>
      <c r="E198" s="26">
        <v>74661</v>
      </c>
      <c r="F198" s="27">
        <v>0.150314072881015</v>
      </c>
      <c r="G198" s="1" t="str">
        <f t="shared" si="12"/>
        <v>creditcardrepayments</v>
      </c>
      <c r="H198" s="16" t="s">
        <v>348</v>
      </c>
      <c r="I198" s="28" t="str">
        <f t="shared" si="15"/>
        <v>min_amount36_creditcardrepayments</v>
      </c>
      <c r="J198" s="21" t="str">
        <f t="shared" si="13"/>
        <v>min_amount27_creditcardrepayments</v>
      </c>
      <c r="K198" s="15">
        <v>0.0659235457996532</v>
      </c>
      <c r="M198" t="s">
        <v>474</v>
      </c>
      <c r="N198" s="2" t="str">
        <f t="shared" si="14"/>
        <v>sum_amount18_enquiryfee</v>
      </c>
      <c r="O198" t="s">
        <v>475</v>
      </c>
    </row>
    <row r="199" spans="1:15">
      <c r="A199" s="26" t="s">
        <v>367</v>
      </c>
      <c r="B199" s="26">
        <v>496700</v>
      </c>
      <c r="C199" s="26">
        <v>256899</v>
      </c>
      <c r="D199" s="26">
        <v>165140</v>
      </c>
      <c r="E199" s="26">
        <v>74661</v>
      </c>
      <c r="F199" s="27">
        <v>0.150314072881015</v>
      </c>
      <c r="G199" s="1" t="str">
        <f t="shared" si="12"/>
        <v>creditcardrepayments</v>
      </c>
      <c r="H199" s="16" t="s">
        <v>352</v>
      </c>
      <c r="I199" s="28" t="str">
        <f t="shared" si="15"/>
        <v>sum_amount36_creditcardrepayments</v>
      </c>
      <c r="J199" s="21" t="str">
        <f t="shared" si="13"/>
        <v>sum_amount27_creditcardrepayments</v>
      </c>
      <c r="K199" s="15">
        <v>0.0659235457996532</v>
      </c>
      <c r="M199" t="s">
        <v>476</v>
      </c>
      <c r="N199" s="2" t="str">
        <f t="shared" si="14"/>
        <v>avg_amount18_enquiryfee</v>
      </c>
      <c r="O199" t="s">
        <v>477</v>
      </c>
    </row>
    <row r="200" spans="1:15">
      <c r="A200" s="26" t="s">
        <v>368</v>
      </c>
      <c r="B200" s="26">
        <v>496700</v>
      </c>
      <c r="C200" s="26">
        <v>256899</v>
      </c>
      <c r="D200" s="26">
        <v>165140</v>
      </c>
      <c r="E200" s="26">
        <v>74661</v>
      </c>
      <c r="F200" s="27">
        <v>0.150314072881015</v>
      </c>
      <c r="G200" s="1" t="str">
        <f t="shared" si="12"/>
        <v>creditcardrepayments</v>
      </c>
      <c r="H200" s="16" t="s">
        <v>356</v>
      </c>
      <c r="I200" s="28" t="str">
        <f t="shared" si="15"/>
        <v>sum_cnt36_creditcardrepayments</v>
      </c>
      <c r="J200" s="21" t="str">
        <f t="shared" si="13"/>
        <v>sum_cnt27_creditcardrepayments</v>
      </c>
      <c r="K200" s="15">
        <v>0.0659235457996532</v>
      </c>
      <c r="M200" t="s">
        <v>478</v>
      </c>
      <c r="N200" s="2" t="str">
        <f t="shared" si="14"/>
        <v>max_amount18_enquiryfee</v>
      </c>
      <c r="O200" t="s">
        <v>479</v>
      </c>
    </row>
    <row r="201" spans="1:15">
      <c r="A201" s="26" t="s">
        <v>121</v>
      </c>
      <c r="B201" s="26">
        <v>496700</v>
      </c>
      <c r="C201" s="26">
        <v>256899</v>
      </c>
      <c r="D201" s="26">
        <v>165617</v>
      </c>
      <c r="E201" s="26">
        <v>74184</v>
      </c>
      <c r="F201" s="27">
        <v>0.149353734648681</v>
      </c>
      <c r="G201" s="1" t="str">
        <f t="shared" si="12"/>
        <v>creditcardrepayments</v>
      </c>
      <c r="H201" s="16" t="s">
        <v>122</v>
      </c>
      <c r="I201" s="28" t="s">
        <v>295</v>
      </c>
      <c r="J201" s="21" t="str">
        <f t="shared" si="13"/>
        <v>avg_amount28_creditcardrepayments</v>
      </c>
      <c r="K201" s="15">
        <v>0.0616889390164419</v>
      </c>
      <c r="M201" t="s">
        <v>480</v>
      </c>
      <c r="N201" s="2" t="str">
        <f t="shared" si="14"/>
        <v>min_amount18_enquiryfee</v>
      </c>
      <c r="O201" t="s">
        <v>481</v>
      </c>
    </row>
    <row r="202" spans="1:15">
      <c r="A202" s="26" t="s">
        <v>123</v>
      </c>
      <c r="B202" s="26">
        <v>496700</v>
      </c>
      <c r="C202" s="26">
        <v>256899</v>
      </c>
      <c r="D202" s="26">
        <v>165617</v>
      </c>
      <c r="E202" s="26">
        <v>74184</v>
      </c>
      <c r="F202" s="27">
        <v>0.149353734648681</v>
      </c>
      <c r="G202" s="1" t="str">
        <f t="shared" si="12"/>
        <v>creditcardrepayments</v>
      </c>
      <c r="H202" s="16" t="s">
        <v>124</v>
      </c>
      <c r="I202" s="28" t="s">
        <v>299</v>
      </c>
      <c r="J202" s="21" t="str">
        <f t="shared" si="13"/>
        <v>max_amount28_creditcardrepayments</v>
      </c>
      <c r="K202" s="15">
        <v>0.0616889390164419</v>
      </c>
      <c r="M202" t="s">
        <v>482</v>
      </c>
      <c r="N202" s="2" t="str">
        <f t="shared" si="14"/>
        <v>sum_cnt18_enquiryfee</v>
      </c>
      <c r="O202" t="s">
        <v>483</v>
      </c>
    </row>
    <row r="203" spans="1:15">
      <c r="A203" s="26" t="s">
        <v>127</v>
      </c>
      <c r="B203" s="26">
        <v>496700</v>
      </c>
      <c r="C203" s="26">
        <v>256899</v>
      </c>
      <c r="D203" s="26">
        <v>165617</v>
      </c>
      <c r="E203" s="26">
        <v>74184</v>
      </c>
      <c r="F203" s="27">
        <v>0.149353734648681</v>
      </c>
      <c r="G203" s="1" t="str">
        <f t="shared" si="12"/>
        <v>creditcardrepayments</v>
      </c>
      <c r="H203" s="16" t="s">
        <v>128</v>
      </c>
      <c r="I203" s="28" t="s">
        <v>303</v>
      </c>
      <c r="J203" s="21" t="str">
        <f t="shared" si="13"/>
        <v>min_amount28_creditcardrepayments</v>
      </c>
      <c r="K203" s="15">
        <v>0.0616889390164419</v>
      </c>
      <c r="M203" t="s">
        <v>340</v>
      </c>
      <c r="N203" s="2" t="str">
        <f t="shared" si="14"/>
        <v>sum_amount26_creditcardrepayments</v>
      </c>
      <c r="O203" t="s">
        <v>341</v>
      </c>
    </row>
    <row r="204" spans="1:15">
      <c r="A204" s="26" t="s">
        <v>118</v>
      </c>
      <c r="B204" s="26">
        <v>496700</v>
      </c>
      <c r="C204" s="26">
        <v>256899</v>
      </c>
      <c r="D204" s="26">
        <v>165617</v>
      </c>
      <c r="E204" s="26">
        <v>74184</v>
      </c>
      <c r="F204" s="27">
        <v>0.149353734648681</v>
      </c>
      <c r="G204" s="1" t="str">
        <f t="shared" si="12"/>
        <v>creditcardrepayments</v>
      </c>
      <c r="H204" s="16" t="s">
        <v>119</v>
      </c>
      <c r="I204" s="28" t="s">
        <v>307</v>
      </c>
      <c r="J204" s="21" t="str">
        <f t="shared" si="13"/>
        <v>sum_amount28_creditcardrepayments</v>
      </c>
      <c r="K204" s="15">
        <v>0.0616889390164419</v>
      </c>
      <c r="M204" t="s">
        <v>334</v>
      </c>
      <c r="N204" s="2" t="str">
        <f t="shared" si="14"/>
        <v>avg_amount26_creditcardrepayments</v>
      </c>
      <c r="O204" t="s">
        <v>335</v>
      </c>
    </row>
    <row r="205" spans="1:15">
      <c r="A205" s="26" t="s">
        <v>131</v>
      </c>
      <c r="B205" s="26">
        <v>496700</v>
      </c>
      <c r="C205" s="26">
        <v>256899</v>
      </c>
      <c r="D205" s="26">
        <v>165617</v>
      </c>
      <c r="E205" s="26">
        <v>74184</v>
      </c>
      <c r="F205" s="27">
        <v>0.149353734648681</v>
      </c>
      <c r="G205" s="1" t="str">
        <f t="shared" si="12"/>
        <v>creditcardrepayments</v>
      </c>
      <c r="H205" s="16" t="s">
        <v>132</v>
      </c>
      <c r="I205" s="28" t="s">
        <v>311</v>
      </c>
      <c r="J205" s="21" t="str">
        <f t="shared" si="13"/>
        <v>sum_cnt28_creditcardrepayments</v>
      </c>
      <c r="K205" s="15">
        <v>0.0616889390164419</v>
      </c>
      <c r="M205" t="s">
        <v>336</v>
      </c>
      <c r="N205" s="2" t="str">
        <f t="shared" si="14"/>
        <v>max_amount26_creditcardrepayments</v>
      </c>
      <c r="O205" t="s">
        <v>337</v>
      </c>
    </row>
    <row r="206" spans="1:15">
      <c r="A206" s="26" t="s">
        <v>345</v>
      </c>
      <c r="B206" s="26">
        <v>496700</v>
      </c>
      <c r="C206" s="26">
        <v>256899</v>
      </c>
      <c r="D206" s="26">
        <v>168146</v>
      </c>
      <c r="E206" s="26">
        <v>71655</v>
      </c>
      <c r="F206" s="27">
        <v>0.144262130058385</v>
      </c>
      <c r="G206" s="1" t="str">
        <f t="shared" si="12"/>
        <v>creditcardrepayments</v>
      </c>
      <c r="H206" s="16" t="s">
        <v>334</v>
      </c>
      <c r="I206" s="28" t="str">
        <f t="shared" si="15"/>
        <v>avg_amount37_creditcardrepayments</v>
      </c>
      <c r="J206" s="21" t="str">
        <f t="shared" si="13"/>
        <v>avg_amount26_creditcardrepayments</v>
      </c>
      <c r="K206" s="15">
        <v>0.060083661828241</v>
      </c>
      <c r="M206" t="s">
        <v>338</v>
      </c>
      <c r="N206" s="2" t="str">
        <f t="shared" si="14"/>
        <v>min_amount26_creditcardrepayments</v>
      </c>
      <c r="O206" t="s">
        <v>339</v>
      </c>
    </row>
    <row r="207" spans="1:15">
      <c r="A207" s="26" t="s">
        <v>347</v>
      </c>
      <c r="B207" s="26">
        <v>496700</v>
      </c>
      <c r="C207" s="26">
        <v>256899</v>
      </c>
      <c r="D207" s="26">
        <v>168146</v>
      </c>
      <c r="E207" s="26">
        <v>71655</v>
      </c>
      <c r="F207" s="27">
        <v>0.144262130058385</v>
      </c>
      <c r="G207" s="1" t="str">
        <f t="shared" si="12"/>
        <v>creditcardrepayments</v>
      </c>
      <c r="H207" s="16" t="s">
        <v>336</v>
      </c>
      <c r="I207" s="28" t="str">
        <f t="shared" si="15"/>
        <v>max_amount37_creditcardrepayments</v>
      </c>
      <c r="J207" s="21" t="str">
        <f t="shared" si="13"/>
        <v>max_amount26_creditcardrepayments</v>
      </c>
      <c r="K207" s="15">
        <v>0.060083661828241</v>
      </c>
      <c r="M207" t="s">
        <v>342</v>
      </c>
      <c r="N207" s="2" t="str">
        <f t="shared" si="14"/>
        <v>sum_cnt26_creditcardrepayments</v>
      </c>
      <c r="O207" t="s">
        <v>343</v>
      </c>
    </row>
    <row r="208" spans="1:15">
      <c r="A208" s="26" t="s">
        <v>349</v>
      </c>
      <c r="B208" s="26">
        <v>496700</v>
      </c>
      <c r="C208" s="26">
        <v>256899</v>
      </c>
      <c r="D208" s="26">
        <v>168146</v>
      </c>
      <c r="E208" s="26">
        <v>71655</v>
      </c>
      <c r="F208" s="27">
        <v>0.144262130058385</v>
      </c>
      <c r="G208" s="1" t="str">
        <f t="shared" si="12"/>
        <v>creditcardrepayments</v>
      </c>
      <c r="H208" s="16" t="s">
        <v>338</v>
      </c>
      <c r="I208" s="28" t="str">
        <f t="shared" si="15"/>
        <v>min_amount37_creditcardrepayments</v>
      </c>
      <c r="J208" s="21" t="str">
        <f t="shared" si="13"/>
        <v>min_amount26_creditcardrepayments</v>
      </c>
      <c r="K208" s="15">
        <v>0.060083661828241</v>
      </c>
      <c r="M208" t="s">
        <v>484</v>
      </c>
      <c r="N208" s="2" t="str">
        <f t="shared" si="14"/>
        <v>sum_amount18_enquiryfee</v>
      </c>
      <c r="O208" t="s">
        <v>485</v>
      </c>
    </row>
    <row r="209" spans="1:15">
      <c r="A209" s="26" t="s">
        <v>353</v>
      </c>
      <c r="B209" s="26">
        <v>496700</v>
      </c>
      <c r="C209" s="26">
        <v>256899</v>
      </c>
      <c r="D209" s="26">
        <v>168146</v>
      </c>
      <c r="E209" s="26">
        <v>71655</v>
      </c>
      <c r="F209" s="27">
        <v>0.144262130058385</v>
      </c>
      <c r="G209" s="1" t="str">
        <f t="shared" si="12"/>
        <v>creditcardrepayments</v>
      </c>
      <c r="H209" s="16" t="s">
        <v>340</v>
      </c>
      <c r="I209" s="28" t="str">
        <f t="shared" si="15"/>
        <v>sum_amount37_creditcardrepayments</v>
      </c>
      <c r="J209" s="21" t="str">
        <f t="shared" si="13"/>
        <v>sum_amount26_creditcardrepayments</v>
      </c>
      <c r="K209" s="15">
        <v>0.060083661828241</v>
      </c>
      <c r="M209" t="s">
        <v>486</v>
      </c>
      <c r="N209" s="2" t="str">
        <f>VLOOKUP(M209,A:J,9,FALSE)</f>
        <v>avg_amount18_enquiryfee</v>
      </c>
      <c r="O209" t="s">
        <v>487</v>
      </c>
    </row>
    <row r="210" spans="1:15">
      <c r="A210" s="26" t="s">
        <v>357</v>
      </c>
      <c r="B210" s="26">
        <v>496700</v>
      </c>
      <c r="C210" s="26">
        <v>256899</v>
      </c>
      <c r="D210" s="26">
        <v>168146</v>
      </c>
      <c r="E210" s="26">
        <v>71655</v>
      </c>
      <c r="F210" s="27">
        <v>0.144262130058385</v>
      </c>
      <c r="G210" s="1" t="str">
        <f t="shared" si="12"/>
        <v>creditcardrepayments</v>
      </c>
      <c r="H210" s="16" t="s">
        <v>342</v>
      </c>
      <c r="I210" s="28" t="str">
        <f t="shared" si="15"/>
        <v>sum_cnt37_creditcardrepayments</v>
      </c>
      <c r="J210" s="21" t="str">
        <f t="shared" si="13"/>
        <v>sum_cnt26_creditcardrepayments</v>
      </c>
      <c r="K210" s="15">
        <v>0.060083661828241</v>
      </c>
      <c r="M210" t="s">
        <v>488</v>
      </c>
      <c r="N210" s="2" t="str">
        <f t="shared" si="14"/>
        <v>max_amount18_enquiryfee</v>
      </c>
      <c r="O210" t="s">
        <v>489</v>
      </c>
    </row>
    <row r="211" spans="1:15">
      <c r="A211" s="26" t="s">
        <v>199</v>
      </c>
      <c r="B211" s="26">
        <v>496700</v>
      </c>
      <c r="C211" s="26">
        <v>256899</v>
      </c>
      <c r="D211" s="26">
        <v>168320</v>
      </c>
      <c r="E211" s="26">
        <v>71481</v>
      </c>
      <c r="F211" s="27">
        <v>0.143911817998792</v>
      </c>
      <c r="G211" s="1" t="str">
        <f t="shared" si="12"/>
        <v>creditcardrepayments</v>
      </c>
      <c r="H211" s="16" t="s">
        <v>200</v>
      </c>
      <c r="I211" s="28" t="s">
        <v>295</v>
      </c>
      <c r="J211" s="21" t="str">
        <f t="shared" si="13"/>
        <v>avg_amount25_creditcardrepayments</v>
      </c>
      <c r="K211" s="15">
        <v>0.0596433716151485</v>
      </c>
      <c r="M211" t="s">
        <v>490</v>
      </c>
      <c r="N211" s="2" t="str">
        <f t="shared" si="14"/>
        <v>min_amount18_enquiryfee</v>
      </c>
      <c r="O211" t="s">
        <v>491</v>
      </c>
    </row>
    <row r="212" spans="1:15">
      <c r="A212" s="26" t="s">
        <v>203</v>
      </c>
      <c r="B212" s="26">
        <v>496700</v>
      </c>
      <c r="C212" s="26">
        <v>256899</v>
      </c>
      <c r="D212" s="26">
        <v>168320</v>
      </c>
      <c r="E212" s="26">
        <v>71481</v>
      </c>
      <c r="F212" s="27">
        <v>0.143911817998792</v>
      </c>
      <c r="G212" s="1" t="str">
        <f t="shared" si="12"/>
        <v>creditcardrepayments</v>
      </c>
      <c r="H212" s="16" t="s">
        <v>204</v>
      </c>
      <c r="I212" s="28" t="s">
        <v>299</v>
      </c>
      <c r="J212" s="21" t="str">
        <f t="shared" si="13"/>
        <v>max_amount25_creditcardrepayments</v>
      </c>
      <c r="K212" s="15">
        <v>0.0596433716151485</v>
      </c>
      <c r="M212" t="s">
        <v>492</v>
      </c>
      <c r="N212" s="2" t="str">
        <f t="shared" si="14"/>
        <v>sum_cnt18_enquiryfee</v>
      </c>
      <c r="O212" t="s">
        <v>493</v>
      </c>
    </row>
    <row r="213" spans="1:15">
      <c r="A213" s="26" t="s">
        <v>206</v>
      </c>
      <c r="B213" s="26">
        <v>496700</v>
      </c>
      <c r="C213" s="26">
        <v>256899</v>
      </c>
      <c r="D213" s="26">
        <v>168320</v>
      </c>
      <c r="E213" s="26">
        <v>71481</v>
      </c>
      <c r="F213" s="27">
        <v>0.143911817998792</v>
      </c>
      <c r="G213" s="1" t="str">
        <f t="shared" si="12"/>
        <v>creditcardrepayments</v>
      </c>
      <c r="H213" s="16" t="s">
        <v>207</v>
      </c>
      <c r="I213" s="28" t="s">
        <v>303</v>
      </c>
      <c r="J213" s="21" t="str">
        <f t="shared" si="13"/>
        <v>min_amount25_creditcardrepayments</v>
      </c>
      <c r="K213" s="15">
        <v>0.0596433716151485</v>
      </c>
      <c r="M213" t="s">
        <v>352</v>
      </c>
      <c r="N213" s="2" t="str">
        <f t="shared" si="14"/>
        <v>sum_amount27_creditcardrepayments</v>
      </c>
      <c r="O213" t="s">
        <v>353</v>
      </c>
    </row>
    <row r="214" spans="1:15">
      <c r="A214" s="26" t="s">
        <v>195</v>
      </c>
      <c r="B214" s="26">
        <v>496700</v>
      </c>
      <c r="C214" s="26">
        <v>256899</v>
      </c>
      <c r="D214" s="26">
        <v>168320</v>
      </c>
      <c r="E214" s="26">
        <v>71481</v>
      </c>
      <c r="F214" s="27">
        <v>0.143911817998792</v>
      </c>
      <c r="G214" s="1" t="str">
        <f t="shared" si="12"/>
        <v>creditcardrepayments</v>
      </c>
      <c r="H214" s="16" t="s">
        <v>196</v>
      </c>
      <c r="I214" s="28" t="s">
        <v>307</v>
      </c>
      <c r="J214" s="21" t="str">
        <f t="shared" si="13"/>
        <v>sum_amount25_creditcardrepayments</v>
      </c>
      <c r="K214" s="15">
        <v>0.0596433716151485</v>
      </c>
      <c r="M214" t="s">
        <v>344</v>
      </c>
      <c r="N214" s="2" t="str">
        <f t="shared" si="14"/>
        <v>avg_amount27_creditcardrepayments</v>
      </c>
      <c r="O214" t="s">
        <v>345</v>
      </c>
    </row>
    <row r="215" spans="1:15">
      <c r="A215" s="26" t="s">
        <v>209</v>
      </c>
      <c r="B215" s="26">
        <v>496700</v>
      </c>
      <c r="C215" s="26">
        <v>256899</v>
      </c>
      <c r="D215" s="26">
        <v>168320</v>
      </c>
      <c r="E215" s="26">
        <v>71481</v>
      </c>
      <c r="F215" s="27">
        <v>0.143911817998792</v>
      </c>
      <c r="G215" s="1" t="str">
        <f t="shared" si="12"/>
        <v>creditcardrepayments</v>
      </c>
      <c r="H215" s="16" t="s">
        <v>210</v>
      </c>
      <c r="I215" s="28" t="s">
        <v>311</v>
      </c>
      <c r="J215" s="21" t="str">
        <f t="shared" si="13"/>
        <v>sum_cnt25_creditcardrepayments</v>
      </c>
      <c r="K215" s="15">
        <v>0.0596433716151485</v>
      </c>
      <c r="M215" t="s">
        <v>346</v>
      </c>
      <c r="N215" s="2" t="str">
        <f t="shared" si="14"/>
        <v>max_amount27_creditcardrepayments</v>
      </c>
      <c r="O215" t="s">
        <v>347</v>
      </c>
    </row>
    <row r="216" spans="1:15">
      <c r="A216" s="26" t="s">
        <v>270</v>
      </c>
      <c r="B216" s="26">
        <v>496700</v>
      </c>
      <c r="C216" s="26">
        <v>256899</v>
      </c>
      <c r="D216" s="26">
        <v>171054</v>
      </c>
      <c r="E216" s="26">
        <v>68747</v>
      </c>
      <c r="F216" s="27">
        <v>0.13840748943024</v>
      </c>
      <c r="G216" s="1" t="str">
        <f t="shared" si="12"/>
        <v>creditcardrepayments</v>
      </c>
      <c r="H216" s="16" t="s">
        <v>275</v>
      </c>
      <c r="I216" s="28" t="str">
        <f t="shared" si="15"/>
        <v>avg_amount38_creditcardrepayments</v>
      </c>
      <c r="J216" s="21" t="str">
        <f t="shared" si="13"/>
        <v>avg_amount24_creditcardrepayments</v>
      </c>
      <c r="K216" s="15">
        <v>0.0563151914580866</v>
      </c>
      <c r="M216" t="s">
        <v>348</v>
      </c>
      <c r="N216" s="2" t="str">
        <f t="shared" si="14"/>
        <v>min_amount27_creditcardrepayments</v>
      </c>
      <c r="O216" t="s">
        <v>349</v>
      </c>
    </row>
    <row r="217" spans="1:15">
      <c r="A217" s="26" t="s">
        <v>274</v>
      </c>
      <c r="B217" s="26">
        <v>496700</v>
      </c>
      <c r="C217" s="26">
        <v>256899</v>
      </c>
      <c r="D217" s="26">
        <v>171054</v>
      </c>
      <c r="E217" s="26">
        <v>68747</v>
      </c>
      <c r="F217" s="27">
        <v>0.13840748943024</v>
      </c>
      <c r="G217" s="1" t="str">
        <f t="shared" si="12"/>
        <v>creditcardrepayments</v>
      </c>
      <c r="H217" s="16" t="s">
        <v>279</v>
      </c>
      <c r="I217" s="28" t="str">
        <f t="shared" si="15"/>
        <v>max_amount38_creditcardrepayments</v>
      </c>
      <c r="J217" s="21" t="str">
        <f t="shared" si="13"/>
        <v>max_amount24_creditcardrepayments</v>
      </c>
      <c r="K217" s="15">
        <v>0.0563151914580866</v>
      </c>
      <c r="M217" t="s">
        <v>356</v>
      </c>
      <c r="N217" s="2" t="str">
        <f t="shared" si="14"/>
        <v>sum_cnt27_creditcardrepayments</v>
      </c>
      <c r="O217" t="s">
        <v>357</v>
      </c>
    </row>
    <row r="218" spans="1:15">
      <c r="A218" s="26" t="s">
        <v>278</v>
      </c>
      <c r="B218" s="26">
        <v>496700</v>
      </c>
      <c r="C218" s="26">
        <v>256899</v>
      </c>
      <c r="D218" s="26">
        <v>171054</v>
      </c>
      <c r="E218" s="26">
        <v>68747</v>
      </c>
      <c r="F218" s="27">
        <v>0.13840748943024</v>
      </c>
      <c r="G218" s="1" t="str">
        <f t="shared" si="12"/>
        <v>creditcardrepayments</v>
      </c>
      <c r="H218" s="16" t="s">
        <v>283</v>
      </c>
      <c r="I218" s="28" t="str">
        <f t="shared" si="15"/>
        <v>min_amount38_creditcardrepayments</v>
      </c>
      <c r="J218" s="21" t="str">
        <f t="shared" si="13"/>
        <v>min_amount24_creditcardrepayments</v>
      </c>
      <c r="K218" s="15">
        <v>0.0563151914580866</v>
      </c>
      <c r="M218" t="s">
        <v>494</v>
      </c>
      <c r="N218" s="28" t="s">
        <v>495</v>
      </c>
      <c r="O218" t="s">
        <v>496</v>
      </c>
    </row>
    <row r="219" spans="1:15">
      <c r="A219" s="26" t="s">
        <v>266</v>
      </c>
      <c r="B219" s="26">
        <v>496700</v>
      </c>
      <c r="C219" s="26">
        <v>256899</v>
      </c>
      <c r="D219" s="26">
        <v>171054</v>
      </c>
      <c r="E219" s="26">
        <v>68747</v>
      </c>
      <c r="F219" s="27">
        <v>0.13840748943024</v>
      </c>
      <c r="G219" s="1" t="str">
        <f t="shared" si="12"/>
        <v>creditcardrepayments</v>
      </c>
      <c r="H219" s="16" t="s">
        <v>287</v>
      </c>
      <c r="I219" s="28" t="str">
        <f t="shared" si="15"/>
        <v>sum_amount38_creditcardrepayments</v>
      </c>
      <c r="J219" s="21" t="str">
        <f t="shared" si="13"/>
        <v>sum_amount24_creditcardrepayments</v>
      </c>
      <c r="K219" s="15">
        <v>0.0563151914580866</v>
      </c>
      <c r="M219" t="s">
        <v>497</v>
      </c>
      <c r="N219" s="28" t="s">
        <v>498</v>
      </c>
      <c r="O219" t="s">
        <v>499</v>
      </c>
    </row>
    <row r="220" spans="1:15">
      <c r="A220" s="26" t="s">
        <v>282</v>
      </c>
      <c r="B220" s="26">
        <v>496700</v>
      </c>
      <c r="C220" s="26">
        <v>256899</v>
      </c>
      <c r="D220" s="26">
        <v>171054</v>
      </c>
      <c r="E220" s="26">
        <v>68747</v>
      </c>
      <c r="F220" s="27">
        <v>0.13840748943024</v>
      </c>
      <c r="G220" s="1" t="str">
        <f t="shared" si="12"/>
        <v>creditcardrepayments</v>
      </c>
      <c r="H220" s="16" t="s">
        <v>291</v>
      </c>
      <c r="I220" s="28" t="str">
        <f t="shared" si="15"/>
        <v>sum_cnt38_creditcardrepayments</v>
      </c>
      <c r="J220" s="21" t="str">
        <f t="shared" si="13"/>
        <v>sum_cnt24_creditcardrepayments</v>
      </c>
      <c r="K220" s="15">
        <v>0.0563151914580866</v>
      </c>
      <c r="M220" t="s">
        <v>500</v>
      </c>
      <c r="N220" s="28" t="s">
        <v>501</v>
      </c>
      <c r="O220" t="s">
        <v>502</v>
      </c>
    </row>
    <row r="221" spans="1:15">
      <c r="A221" s="26" t="s">
        <v>107</v>
      </c>
      <c r="B221" s="26">
        <v>496700</v>
      </c>
      <c r="C221" s="26">
        <v>256899</v>
      </c>
      <c r="D221" s="26">
        <v>171546</v>
      </c>
      <c r="E221" s="26">
        <v>68255</v>
      </c>
      <c r="F221" s="27">
        <v>0.137416951882424</v>
      </c>
      <c r="G221" s="1" t="str">
        <f t="shared" si="12"/>
        <v>creditcardrepayments</v>
      </c>
      <c r="H221" s="16" t="s">
        <v>108</v>
      </c>
      <c r="I221" s="28" t="s">
        <v>295</v>
      </c>
      <c r="J221" s="21" t="str">
        <f t="shared" si="13"/>
        <v>avg_amount23_creditcardrepayments</v>
      </c>
      <c r="K221" s="15">
        <v>0.0551554169966696</v>
      </c>
      <c r="M221" t="s">
        <v>503</v>
      </c>
      <c r="N221" s="28" t="s">
        <v>504</v>
      </c>
      <c r="O221" t="s">
        <v>28</v>
      </c>
    </row>
    <row r="222" spans="1:15">
      <c r="A222" s="26" t="s">
        <v>109</v>
      </c>
      <c r="B222" s="26">
        <v>496700</v>
      </c>
      <c r="C222" s="26">
        <v>256899</v>
      </c>
      <c r="D222" s="26">
        <v>171546</v>
      </c>
      <c r="E222" s="26">
        <v>68255</v>
      </c>
      <c r="F222" s="27">
        <v>0.137416951882424</v>
      </c>
      <c r="G222" s="1" t="str">
        <f t="shared" si="12"/>
        <v>creditcardrepayments</v>
      </c>
      <c r="H222" s="16" t="s">
        <v>110</v>
      </c>
      <c r="I222" s="28" t="s">
        <v>299</v>
      </c>
      <c r="J222" s="21" t="str">
        <f t="shared" si="13"/>
        <v>max_amount23_creditcardrepayments</v>
      </c>
      <c r="K222" s="15">
        <v>0.0551554169966696</v>
      </c>
      <c r="M222" t="s">
        <v>505</v>
      </c>
      <c r="N222" t="s">
        <v>504</v>
      </c>
      <c r="O222" t="s">
        <v>506</v>
      </c>
    </row>
    <row r="223" spans="1:15">
      <c r="A223" s="26" t="s">
        <v>112</v>
      </c>
      <c r="B223" s="26">
        <v>496700</v>
      </c>
      <c r="C223" s="26">
        <v>256899</v>
      </c>
      <c r="D223" s="26">
        <v>171546</v>
      </c>
      <c r="E223" s="26">
        <v>68255</v>
      </c>
      <c r="F223" s="27">
        <v>0.137416951882424</v>
      </c>
      <c r="G223" s="1" t="str">
        <f t="shared" si="12"/>
        <v>creditcardrepayments</v>
      </c>
      <c r="H223" s="16" t="s">
        <v>113</v>
      </c>
      <c r="I223" s="28" t="s">
        <v>303</v>
      </c>
      <c r="J223" s="21" t="str">
        <f t="shared" si="13"/>
        <v>min_amount23_creditcardrepayments</v>
      </c>
      <c r="K223" s="15">
        <v>0.0551554169966696</v>
      </c>
      <c r="M223" t="s">
        <v>507</v>
      </c>
      <c r="N223" s="2" t="str">
        <f t="shared" si="14"/>
        <v>sum_amount18_enquiryfee</v>
      </c>
      <c r="O223" t="s">
        <v>508</v>
      </c>
    </row>
    <row r="224" spans="1:15">
      <c r="A224" s="26" t="s">
        <v>104</v>
      </c>
      <c r="B224" s="26">
        <v>496700</v>
      </c>
      <c r="C224" s="26">
        <v>256899</v>
      </c>
      <c r="D224" s="26">
        <v>171546</v>
      </c>
      <c r="E224" s="26">
        <v>68255</v>
      </c>
      <c r="F224" s="27">
        <v>0.137416951882424</v>
      </c>
      <c r="G224" s="1" t="str">
        <f t="shared" si="12"/>
        <v>creditcardrepayments</v>
      </c>
      <c r="H224" s="16" t="s">
        <v>105</v>
      </c>
      <c r="I224" s="28" t="s">
        <v>307</v>
      </c>
      <c r="J224" s="21" t="str">
        <f t="shared" si="13"/>
        <v>sum_amount23_creditcardrepayments</v>
      </c>
      <c r="K224" s="15">
        <v>0.0551554169966696</v>
      </c>
      <c r="M224" t="s">
        <v>509</v>
      </c>
      <c r="N224" s="2" t="str">
        <f t="shared" si="14"/>
        <v>avg_amount18_enquiryfee</v>
      </c>
      <c r="O224" t="s">
        <v>510</v>
      </c>
    </row>
    <row r="225" spans="1:15">
      <c r="A225" s="26" t="s">
        <v>115</v>
      </c>
      <c r="B225" s="26">
        <v>496700</v>
      </c>
      <c r="C225" s="26">
        <v>256899</v>
      </c>
      <c r="D225" s="26">
        <v>171546</v>
      </c>
      <c r="E225" s="26">
        <v>68255</v>
      </c>
      <c r="F225" s="27">
        <v>0.137416951882424</v>
      </c>
      <c r="G225" s="1" t="str">
        <f t="shared" si="12"/>
        <v>creditcardrepayments</v>
      </c>
      <c r="H225" s="16" t="s">
        <v>116</v>
      </c>
      <c r="I225" s="28" t="s">
        <v>311</v>
      </c>
      <c r="J225" s="21" t="str">
        <f t="shared" si="13"/>
        <v>sum_cnt23_creditcardrepayments</v>
      </c>
      <c r="K225" s="15">
        <v>0.0551554169966696</v>
      </c>
      <c r="M225" t="s">
        <v>511</v>
      </c>
      <c r="N225" s="2" t="str">
        <f t="shared" si="14"/>
        <v>max_amount18_enquiryfee</v>
      </c>
      <c r="O225" t="s">
        <v>512</v>
      </c>
    </row>
    <row r="226" spans="1:15">
      <c r="A226" s="26" t="s">
        <v>57</v>
      </c>
      <c r="B226" s="26">
        <v>496700</v>
      </c>
      <c r="C226" s="26">
        <v>256899</v>
      </c>
      <c r="D226" s="26">
        <v>172975</v>
      </c>
      <c r="E226" s="26">
        <v>66826</v>
      </c>
      <c r="F226" s="27">
        <v>0.134539963760821</v>
      </c>
      <c r="G226" s="1" t="str">
        <f t="shared" si="12"/>
        <v>creditcardrepayments</v>
      </c>
      <c r="H226" s="16" t="s">
        <v>58</v>
      </c>
      <c r="I226" s="28" t="s">
        <v>295</v>
      </c>
      <c r="J226" s="21" t="str">
        <f t="shared" si="13"/>
        <v>avg_amount22_creditcardrepayments</v>
      </c>
      <c r="K226" s="15">
        <v>0.0513925722073294</v>
      </c>
      <c r="M226" t="s">
        <v>513</v>
      </c>
      <c r="N226" s="2" t="str">
        <f t="shared" si="14"/>
        <v>min_amount18_enquiryfee</v>
      </c>
      <c r="O226" t="s">
        <v>514</v>
      </c>
    </row>
    <row r="227" spans="1:15">
      <c r="A227" s="26" t="s">
        <v>60</v>
      </c>
      <c r="B227" s="26">
        <v>496700</v>
      </c>
      <c r="C227" s="26">
        <v>256899</v>
      </c>
      <c r="D227" s="26">
        <v>172975</v>
      </c>
      <c r="E227" s="26">
        <v>66826</v>
      </c>
      <c r="F227" s="27">
        <v>0.134539963760821</v>
      </c>
      <c r="G227" s="1" t="str">
        <f t="shared" si="12"/>
        <v>creditcardrepayments</v>
      </c>
      <c r="H227" s="16" t="s">
        <v>61</v>
      </c>
      <c r="I227" s="28" t="s">
        <v>299</v>
      </c>
      <c r="J227" s="21" t="str">
        <f t="shared" si="13"/>
        <v>max_amount22_creditcardrepayments</v>
      </c>
      <c r="K227" s="15">
        <v>0.0513925722073294</v>
      </c>
      <c r="M227" t="s">
        <v>515</v>
      </c>
      <c r="N227" s="2" t="str">
        <f t="shared" si="14"/>
        <v>sum_cnt18_enquiryfee</v>
      </c>
      <c r="O227" t="s">
        <v>516</v>
      </c>
    </row>
    <row r="228" spans="1:15">
      <c r="A228" s="26" t="s">
        <v>63</v>
      </c>
      <c r="B228" s="26">
        <v>496700</v>
      </c>
      <c r="C228" s="26">
        <v>256899</v>
      </c>
      <c r="D228" s="26">
        <v>172975</v>
      </c>
      <c r="E228" s="26">
        <v>66826</v>
      </c>
      <c r="F228" s="27">
        <v>0.134539963760821</v>
      </c>
      <c r="G228" s="1" t="str">
        <f t="shared" si="12"/>
        <v>creditcardrepayments</v>
      </c>
      <c r="H228" s="16" t="s">
        <v>64</v>
      </c>
      <c r="I228" s="28" t="s">
        <v>303</v>
      </c>
      <c r="J228" s="21" t="str">
        <f t="shared" si="13"/>
        <v>min_amount22_creditcardrepayments</v>
      </c>
      <c r="K228" s="15">
        <v>0.0513925722073294</v>
      </c>
      <c r="M228" t="s">
        <v>119</v>
      </c>
      <c r="N228" s="2" t="str">
        <f t="shared" si="14"/>
        <v>sum_amount28_creditcardrepayments</v>
      </c>
      <c r="O228" t="s">
        <v>367</v>
      </c>
    </row>
    <row r="229" spans="1:15">
      <c r="A229" s="26" t="s">
        <v>53</v>
      </c>
      <c r="B229" s="26">
        <v>496700</v>
      </c>
      <c r="C229" s="26">
        <v>256899</v>
      </c>
      <c r="D229" s="26">
        <v>172975</v>
      </c>
      <c r="E229" s="26">
        <v>66826</v>
      </c>
      <c r="F229" s="27">
        <v>0.134539963760821</v>
      </c>
      <c r="G229" s="1" t="str">
        <f t="shared" si="12"/>
        <v>creditcardrepayments</v>
      </c>
      <c r="H229" s="16" t="s">
        <v>54</v>
      </c>
      <c r="I229" s="28" t="s">
        <v>307</v>
      </c>
      <c r="J229" s="21" t="str">
        <f t="shared" si="13"/>
        <v>sum_amount22_creditcardrepayments</v>
      </c>
      <c r="K229" s="15">
        <v>0.0513925722073294</v>
      </c>
      <c r="M229" t="s">
        <v>122</v>
      </c>
      <c r="N229" s="2" t="str">
        <f t="shared" si="14"/>
        <v>avg_amount28_creditcardrepayments</v>
      </c>
      <c r="O229" t="s">
        <v>364</v>
      </c>
    </row>
    <row r="230" spans="1:15">
      <c r="A230" s="26" t="s">
        <v>67</v>
      </c>
      <c r="B230" s="26">
        <v>496700</v>
      </c>
      <c r="C230" s="26">
        <v>256899</v>
      </c>
      <c r="D230" s="26">
        <v>172975</v>
      </c>
      <c r="E230" s="26">
        <v>66826</v>
      </c>
      <c r="F230" s="27">
        <v>0.134539963760821</v>
      </c>
      <c r="G230" s="1" t="str">
        <f t="shared" si="12"/>
        <v>creditcardrepayments</v>
      </c>
      <c r="H230" s="16" t="s">
        <v>68</v>
      </c>
      <c r="I230" s="28" t="s">
        <v>311</v>
      </c>
      <c r="J230" s="21" t="str">
        <f t="shared" si="13"/>
        <v>sum_cnt22_creditcardrepayments</v>
      </c>
      <c r="K230" s="15">
        <v>0.0513925722073294</v>
      </c>
      <c r="M230" t="s">
        <v>124</v>
      </c>
      <c r="N230" s="2" t="str">
        <f t="shared" si="14"/>
        <v>max_amount28_creditcardrepayments</v>
      </c>
      <c r="O230" t="s">
        <v>365</v>
      </c>
    </row>
    <row r="231" spans="1:15">
      <c r="A231" s="26" t="s">
        <v>296</v>
      </c>
      <c r="B231" s="26">
        <v>496700</v>
      </c>
      <c r="C231" s="26">
        <v>256899</v>
      </c>
      <c r="D231" s="26">
        <v>174051</v>
      </c>
      <c r="E231" s="26">
        <v>65750</v>
      </c>
      <c r="F231" s="27">
        <v>0.1323736661969</v>
      </c>
      <c r="G231" s="1" t="str">
        <f t="shared" si="12"/>
        <v>creditcardrepayments</v>
      </c>
      <c r="H231" s="16" t="s">
        <v>165</v>
      </c>
      <c r="I231" s="28" t="str">
        <f t="shared" si="15"/>
        <v>avg_amount39_creditcardrepayments</v>
      </c>
      <c r="J231" s="21" t="str">
        <f t="shared" si="13"/>
        <v>avg_amount21_creditcardrepayments</v>
      </c>
      <c r="K231" s="15">
        <v>0.0484174267511513</v>
      </c>
      <c r="M231" t="s">
        <v>128</v>
      </c>
      <c r="N231" s="2" t="str">
        <f t="shared" si="14"/>
        <v>min_amount28_creditcardrepayments</v>
      </c>
      <c r="O231" t="s">
        <v>366</v>
      </c>
    </row>
    <row r="232" spans="1:15">
      <c r="A232" s="26" t="s">
        <v>300</v>
      </c>
      <c r="B232" s="26">
        <v>496700</v>
      </c>
      <c r="C232" s="26">
        <v>256899</v>
      </c>
      <c r="D232" s="26">
        <v>174051</v>
      </c>
      <c r="E232" s="26">
        <v>65750</v>
      </c>
      <c r="F232" s="27">
        <v>0.1323736661969</v>
      </c>
      <c r="G232" s="1" t="str">
        <f t="shared" si="12"/>
        <v>creditcardrepayments</v>
      </c>
      <c r="H232" s="16" t="s">
        <v>169</v>
      </c>
      <c r="I232" s="28" t="str">
        <f t="shared" si="15"/>
        <v>max_amount39_creditcardrepayments</v>
      </c>
      <c r="J232" s="21" t="str">
        <f t="shared" si="13"/>
        <v>max_amount21_creditcardrepayments</v>
      </c>
      <c r="K232" s="15">
        <v>0.0484174267511513</v>
      </c>
      <c r="M232" t="s">
        <v>132</v>
      </c>
      <c r="N232" s="2" t="str">
        <f t="shared" si="14"/>
        <v>sum_cnt28_creditcardrepayments</v>
      </c>
      <c r="O232" t="s">
        <v>368</v>
      </c>
    </row>
    <row r="233" spans="1:15">
      <c r="A233" s="26" t="s">
        <v>304</v>
      </c>
      <c r="B233" s="26">
        <v>496700</v>
      </c>
      <c r="C233" s="26">
        <v>256899</v>
      </c>
      <c r="D233" s="26">
        <v>174051</v>
      </c>
      <c r="E233" s="26">
        <v>65750</v>
      </c>
      <c r="F233" s="27">
        <v>0.1323736661969</v>
      </c>
      <c r="G233" s="1" t="str">
        <f t="shared" si="12"/>
        <v>creditcardrepayments</v>
      </c>
      <c r="H233" s="16" t="s">
        <v>173</v>
      </c>
      <c r="I233" s="28" t="str">
        <f t="shared" si="15"/>
        <v>min_amount39_creditcardrepayments</v>
      </c>
      <c r="J233" s="21" t="str">
        <f t="shared" si="13"/>
        <v>min_amount21_creditcardrepayments</v>
      </c>
      <c r="K233" s="15">
        <v>0.0484174267511513</v>
      </c>
      <c r="M233" t="s">
        <v>90</v>
      </c>
      <c r="N233" s="2" t="str">
        <f t="shared" si="14"/>
        <v>sum_amount29_creditcardrepayments</v>
      </c>
      <c r="O233" t="s">
        <v>374</v>
      </c>
    </row>
    <row r="234" spans="1:15">
      <c r="A234" s="26" t="s">
        <v>308</v>
      </c>
      <c r="B234" s="26">
        <v>496700</v>
      </c>
      <c r="C234" s="26">
        <v>256899</v>
      </c>
      <c r="D234" s="26">
        <v>174051</v>
      </c>
      <c r="E234" s="26">
        <v>65750</v>
      </c>
      <c r="F234" s="27">
        <v>0.1323736661969</v>
      </c>
      <c r="G234" s="1" t="str">
        <f t="shared" si="12"/>
        <v>creditcardrepayments</v>
      </c>
      <c r="H234" s="16" t="s">
        <v>177</v>
      </c>
      <c r="I234" s="28" t="str">
        <f t="shared" si="15"/>
        <v>sum_amount39_creditcardrepayments</v>
      </c>
      <c r="J234" s="21" t="str">
        <f t="shared" si="13"/>
        <v>sum_amount21_creditcardrepayments</v>
      </c>
      <c r="K234" s="15">
        <v>0.0484174267511513</v>
      </c>
      <c r="M234" t="s">
        <v>93</v>
      </c>
      <c r="N234" s="2" t="str">
        <f t="shared" si="14"/>
        <v>avg_amount29_creditcardrepayments</v>
      </c>
      <c r="O234" t="s">
        <v>369</v>
      </c>
    </row>
    <row r="235" spans="1:15">
      <c r="A235" s="26" t="s">
        <v>312</v>
      </c>
      <c r="B235" s="26">
        <v>496700</v>
      </c>
      <c r="C235" s="26">
        <v>256899</v>
      </c>
      <c r="D235" s="26">
        <v>174051</v>
      </c>
      <c r="E235" s="26">
        <v>65750</v>
      </c>
      <c r="F235" s="27">
        <v>0.1323736661969</v>
      </c>
      <c r="G235" s="1" t="str">
        <f t="shared" si="12"/>
        <v>creditcardrepayments</v>
      </c>
      <c r="H235" s="16" t="s">
        <v>181</v>
      </c>
      <c r="I235" s="28" t="str">
        <f t="shared" si="15"/>
        <v>sum_cnt39_creditcardrepayments</v>
      </c>
      <c r="J235" s="21" t="str">
        <f t="shared" si="13"/>
        <v>sum_cnt21_creditcardrepayments</v>
      </c>
      <c r="K235" s="15">
        <v>0.0484174267511513</v>
      </c>
      <c r="M235" t="s">
        <v>96</v>
      </c>
      <c r="N235" s="2" t="str">
        <f t="shared" si="14"/>
        <v>max_amount29_creditcardrepayments</v>
      </c>
      <c r="O235" t="s">
        <v>370</v>
      </c>
    </row>
    <row r="236" spans="1:15">
      <c r="A236" s="26" t="s">
        <v>235</v>
      </c>
      <c r="B236" s="26">
        <v>496700</v>
      </c>
      <c r="C236" s="26">
        <v>256899</v>
      </c>
      <c r="D236" s="26">
        <v>177511</v>
      </c>
      <c r="E236" s="26">
        <v>62290</v>
      </c>
      <c r="F236" s="27">
        <v>0.125407690759009</v>
      </c>
      <c r="G236" s="1" t="str">
        <f t="shared" si="12"/>
        <v>creditcardrepayments</v>
      </c>
      <c r="H236" s="16" t="s">
        <v>125</v>
      </c>
      <c r="I236" s="28" t="str">
        <f t="shared" si="15"/>
        <v>avg_amount40_creditcardrepayments</v>
      </c>
      <c r="J236" s="21" t="str">
        <f t="shared" si="13"/>
        <v>avg_amount20_creditcardrepayments</v>
      </c>
      <c r="K236" s="15">
        <v>0.0453826619402609</v>
      </c>
      <c r="M236" t="s">
        <v>99</v>
      </c>
      <c r="N236" s="2" t="str">
        <f t="shared" si="14"/>
        <v>min_amount29_creditcardrepayments</v>
      </c>
      <c r="O236" t="s">
        <v>371</v>
      </c>
    </row>
    <row r="237" spans="1:15">
      <c r="A237" s="26" t="s">
        <v>239</v>
      </c>
      <c r="B237" s="26">
        <v>496700</v>
      </c>
      <c r="C237" s="26">
        <v>256899</v>
      </c>
      <c r="D237" s="26">
        <v>177511</v>
      </c>
      <c r="E237" s="26">
        <v>62290</v>
      </c>
      <c r="F237" s="27">
        <v>0.125407690759009</v>
      </c>
      <c r="G237" s="1" t="str">
        <f t="shared" si="12"/>
        <v>creditcardrepayments</v>
      </c>
      <c r="H237" s="16" t="s">
        <v>129</v>
      </c>
      <c r="I237" s="28" t="str">
        <f t="shared" si="15"/>
        <v>max_amount40_creditcardrepayments</v>
      </c>
      <c r="J237" s="21" t="str">
        <f t="shared" si="13"/>
        <v>max_amount20_creditcardrepayments</v>
      </c>
      <c r="K237" s="15">
        <v>0.0453826619402609</v>
      </c>
      <c r="M237" t="s">
        <v>102</v>
      </c>
      <c r="N237" s="2" t="str">
        <f t="shared" si="14"/>
        <v>sum_cnt29_creditcardrepayments</v>
      </c>
      <c r="O237" t="s">
        <v>377</v>
      </c>
    </row>
    <row r="238" spans="1:15">
      <c r="A238" s="26" t="s">
        <v>242</v>
      </c>
      <c r="B238" s="26">
        <v>496700</v>
      </c>
      <c r="C238" s="26">
        <v>256899</v>
      </c>
      <c r="D238" s="26">
        <v>177511</v>
      </c>
      <c r="E238" s="26">
        <v>62290</v>
      </c>
      <c r="F238" s="27">
        <v>0.125407690759009</v>
      </c>
      <c r="G238" s="1" t="str">
        <f t="shared" si="12"/>
        <v>creditcardrepayments</v>
      </c>
      <c r="H238" s="16" t="s">
        <v>133</v>
      </c>
      <c r="I238" s="28" t="str">
        <f t="shared" si="15"/>
        <v>min_amount40_creditcardrepayments</v>
      </c>
      <c r="J238" s="21" t="str">
        <f t="shared" si="13"/>
        <v>min_amount20_creditcardrepayments</v>
      </c>
      <c r="K238" s="15">
        <v>0.0453826619402609</v>
      </c>
      <c r="M238" t="s">
        <v>517</v>
      </c>
      <c r="N238" s="2" t="str">
        <f t="shared" si="14"/>
        <v>sum_amount18_enquiryfee</v>
      </c>
      <c r="O238" t="s">
        <v>518</v>
      </c>
    </row>
    <row r="239" spans="1:15">
      <c r="A239" s="26" t="s">
        <v>231</v>
      </c>
      <c r="B239" s="26">
        <v>496700</v>
      </c>
      <c r="C239" s="26">
        <v>256899</v>
      </c>
      <c r="D239" s="26">
        <v>177511</v>
      </c>
      <c r="E239" s="26">
        <v>62290</v>
      </c>
      <c r="F239" s="27">
        <v>0.125407690759009</v>
      </c>
      <c r="G239" s="1" t="str">
        <f t="shared" si="12"/>
        <v>creditcardrepayments</v>
      </c>
      <c r="H239" s="16" t="s">
        <v>137</v>
      </c>
      <c r="I239" s="28" t="str">
        <f t="shared" si="15"/>
        <v>sum_amount40_creditcardrepayments</v>
      </c>
      <c r="J239" s="21" t="str">
        <f t="shared" si="13"/>
        <v>sum_amount20_creditcardrepayments</v>
      </c>
      <c r="K239" s="15">
        <v>0.0453826619402609</v>
      </c>
      <c r="M239" t="s">
        <v>519</v>
      </c>
      <c r="N239" s="2" t="str">
        <f t="shared" si="14"/>
        <v>avg_amount18_enquiryfee</v>
      </c>
      <c r="O239" t="s">
        <v>520</v>
      </c>
    </row>
    <row r="240" spans="1:15">
      <c r="A240" s="26" t="s">
        <v>245</v>
      </c>
      <c r="B240" s="26">
        <v>496700</v>
      </c>
      <c r="C240" s="26">
        <v>256899</v>
      </c>
      <c r="D240" s="26">
        <v>177511</v>
      </c>
      <c r="E240" s="26">
        <v>62290</v>
      </c>
      <c r="F240" s="27">
        <v>0.125407690759009</v>
      </c>
      <c r="G240" s="1" t="str">
        <f t="shared" si="12"/>
        <v>creditcardrepayments</v>
      </c>
      <c r="H240" s="16" t="s">
        <v>141</v>
      </c>
      <c r="I240" s="28" t="str">
        <f t="shared" si="15"/>
        <v>sum_cnt40_creditcardrepayments</v>
      </c>
      <c r="J240" s="21" t="str">
        <f t="shared" si="13"/>
        <v>sum_cnt20_creditcardrepayments</v>
      </c>
      <c r="K240" s="15">
        <v>0.0453826619402609</v>
      </c>
      <c r="M240" t="s">
        <v>521</v>
      </c>
      <c r="N240" s="2" t="str">
        <f t="shared" si="14"/>
        <v>max_amount18_enquiryfee</v>
      </c>
      <c r="O240" t="s">
        <v>522</v>
      </c>
    </row>
    <row r="241" spans="1:15">
      <c r="A241" s="26" t="s">
        <v>146</v>
      </c>
      <c r="B241" s="26">
        <v>496700</v>
      </c>
      <c r="C241" s="26">
        <v>256899</v>
      </c>
      <c r="D241" s="26">
        <v>181078</v>
      </c>
      <c r="E241" s="26">
        <v>58723</v>
      </c>
      <c r="F241" s="27">
        <v>0.118226293537346</v>
      </c>
      <c r="G241" s="1" t="str">
        <f t="shared" si="12"/>
        <v>creditcardrepayments</v>
      </c>
      <c r="H241" s="16" t="s">
        <v>145</v>
      </c>
      <c r="I241" s="28" t="str">
        <f t="shared" si="15"/>
        <v>avg_amount41_creditcardrepayments</v>
      </c>
      <c r="J241" s="21" t="str">
        <f t="shared" si="13"/>
        <v>avg_amount19_creditcardrepayments</v>
      </c>
      <c r="K241" s="15">
        <v>0.0427690682356398</v>
      </c>
      <c r="M241" t="s">
        <v>523</v>
      </c>
      <c r="N241" s="2" t="str">
        <f t="shared" si="14"/>
        <v>sum_cnt18_enquiryfee</v>
      </c>
      <c r="O241" t="s">
        <v>524</v>
      </c>
    </row>
    <row r="242" spans="1:15">
      <c r="A242" s="26" t="s">
        <v>150</v>
      </c>
      <c r="B242" s="26">
        <v>496700</v>
      </c>
      <c r="C242" s="26">
        <v>256899</v>
      </c>
      <c r="D242" s="26">
        <v>181078</v>
      </c>
      <c r="E242" s="26">
        <v>58723</v>
      </c>
      <c r="F242" s="27">
        <v>0.118226293537346</v>
      </c>
      <c r="G242" s="1" t="str">
        <f t="shared" si="12"/>
        <v>creditcardrepayments</v>
      </c>
      <c r="H242" s="16" t="s">
        <v>149</v>
      </c>
      <c r="I242" s="28" t="str">
        <f t="shared" si="15"/>
        <v>max_amount41_creditcardrepayments</v>
      </c>
      <c r="J242" s="21" t="str">
        <f t="shared" si="13"/>
        <v>max_amount19_creditcardrepayments</v>
      </c>
      <c r="K242" s="15">
        <v>0.0427690682356398</v>
      </c>
      <c r="M242" t="s">
        <v>525</v>
      </c>
      <c r="N242" s="2" t="str">
        <f t="shared" si="14"/>
        <v>min_amount18_enquiryfee</v>
      </c>
      <c r="O242" t="s">
        <v>526</v>
      </c>
    </row>
    <row r="243" spans="1:15">
      <c r="A243" s="26" t="s">
        <v>154</v>
      </c>
      <c r="B243" s="26">
        <v>496700</v>
      </c>
      <c r="C243" s="26">
        <v>256899</v>
      </c>
      <c r="D243" s="26">
        <v>181078</v>
      </c>
      <c r="E243" s="26">
        <v>58723</v>
      </c>
      <c r="F243" s="27">
        <v>0.118226293537346</v>
      </c>
      <c r="G243" s="1" t="str">
        <f t="shared" si="12"/>
        <v>creditcardrepayments</v>
      </c>
      <c r="H243" s="16" t="s">
        <v>153</v>
      </c>
      <c r="I243" s="28" t="str">
        <f t="shared" si="15"/>
        <v>min_amount41_creditcardrepayments</v>
      </c>
      <c r="J243" s="21" t="str">
        <f t="shared" si="13"/>
        <v>min_amount19_creditcardrepayments</v>
      </c>
      <c r="K243" s="15">
        <v>0.0427690682356398</v>
      </c>
      <c r="M243" t="s">
        <v>527</v>
      </c>
      <c r="N243" s="2" t="str">
        <f t="shared" si="14"/>
        <v>sum_amount19_enquiryfee</v>
      </c>
      <c r="O243" t="s">
        <v>528</v>
      </c>
    </row>
    <row r="244" spans="1:15">
      <c r="A244" s="26" t="s">
        <v>158</v>
      </c>
      <c r="B244" s="26">
        <v>496700</v>
      </c>
      <c r="C244" s="26">
        <v>256899</v>
      </c>
      <c r="D244" s="26">
        <v>181078</v>
      </c>
      <c r="E244" s="26">
        <v>58723</v>
      </c>
      <c r="F244" s="27">
        <v>0.118226293537346</v>
      </c>
      <c r="G244" s="1" t="str">
        <f t="shared" si="12"/>
        <v>creditcardrepayments</v>
      </c>
      <c r="H244" s="16" t="s">
        <v>157</v>
      </c>
      <c r="I244" s="28" t="str">
        <f t="shared" si="15"/>
        <v>sum_amount41_creditcardrepayments</v>
      </c>
      <c r="J244" s="21" t="str">
        <f t="shared" si="13"/>
        <v>sum_amount19_creditcardrepayments</v>
      </c>
      <c r="K244" s="15">
        <v>0.0427690682356398</v>
      </c>
      <c r="M244" t="s">
        <v>529</v>
      </c>
      <c r="N244" s="2" t="str">
        <f t="shared" si="14"/>
        <v>avg_amount19_enquiryfee</v>
      </c>
      <c r="O244" t="s">
        <v>530</v>
      </c>
    </row>
    <row r="245" spans="1:15">
      <c r="A245" s="26" t="s">
        <v>162</v>
      </c>
      <c r="B245" s="26">
        <v>496700</v>
      </c>
      <c r="C245" s="26">
        <v>256899</v>
      </c>
      <c r="D245" s="26">
        <v>181078</v>
      </c>
      <c r="E245" s="26">
        <v>58723</v>
      </c>
      <c r="F245" s="27">
        <v>0.118226293537346</v>
      </c>
      <c r="G245" s="1" t="str">
        <f t="shared" si="12"/>
        <v>creditcardrepayments</v>
      </c>
      <c r="H245" s="16" t="s">
        <v>161</v>
      </c>
      <c r="I245" s="28" t="str">
        <f t="shared" si="15"/>
        <v>sum_cnt41_creditcardrepayments</v>
      </c>
      <c r="J245" s="21" t="str">
        <f t="shared" si="13"/>
        <v>sum_cnt19_creditcardrepayments</v>
      </c>
      <c r="K245" s="15">
        <v>0.0427690682356398</v>
      </c>
      <c r="M245" t="s">
        <v>531</v>
      </c>
      <c r="N245" s="2" t="str">
        <f t="shared" si="14"/>
        <v>max_amount19_enquiryfee</v>
      </c>
      <c r="O245" t="s">
        <v>532</v>
      </c>
    </row>
    <row r="246" spans="1:15">
      <c r="A246" s="26" t="s">
        <v>126</v>
      </c>
      <c r="B246" s="26">
        <v>496700</v>
      </c>
      <c r="C246" s="26">
        <v>256899</v>
      </c>
      <c r="D246" s="26">
        <v>184991</v>
      </c>
      <c r="E246" s="26">
        <v>54810</v>
      </c>
      <c r="F246" s="27">
        <v>0.110348298771895</v>
      </c>
      <c r="G246" s="1" t="str">
        <f t="shared" si="12"/>
        <v>creditcardrepayments</v>
      </c>
      <c r="H246" s="16" t="s">
        <v>185</v>
      </c>
      <c r="I246" s="28" t="str">
        <f t="shared" si="15"/>
        <v>avg_amount42_creditcardrepayments</v>
      </c>
      <c r="J246" s="21" t="str">
        <f t="shared" si="13"/>
        <v>avg_amount18_creditcardrepayments</v>
      </c>
      <c r="K246" s="15">
        <v>0.0412995131020466</v>
      </c>
      <c r="M246" t="s">
        <v>533</v>
      </c>
      <c r="N246" s="2" t="str">
        <f t="shared" si="14"/>
        <v>min_amount19_enquiryfee</v>
      </c>
      <c r="O246" t="s">
        <v>50</v>
      </c>
    </row>
    <row r="247" spans="1:15">
      <c r="A247" s="26" t="s">
        <v>130</v>
      </c>
      <c r="B247" s="26">
        <v>496700</v>
      </c>
      <c r="C247" s="26">
        <v>256899</v>
      </c>
      <c r="D247" s="26">
        <v>184991</v>
      </c>
      <c r="E247" s="26">
        <v>54810</v>
      </c>
      <c r="F247" s="27">
        <v>0.110348298771895</v>
      </c>
      <c r="G247" s="1" t="str">
        <f t="shared" si="12"/>
        <v>creditcardrepayments</v>
      </c>
      <c r="H247" s="16" t="s">
        <v>189</v>
      </c>
      <c r="I247" s="28" t="str">
        <f t="shared" si="15"/>
        <v>max_amount42_creditcardrepayments</v>
      </c>
      <c r="J247" s="21" t="str">
        <f t="shared" si="13"/>
        <v>max_amount18_creditcardrepayments</v>
      </c>
      <c r="K247" s="15">
        <v>0.0412995131020466</v>
      </c>
      <c r="M247" t="s">
        <v>534</v>
      </c>
      <c r="N247" s="2" t="str">
        <f t="shared" si="14"/>
        <v>sum_cnt19_enquiryfee</v>
      </c>
      <c r="O247" t="s">
        <v>535</v>
      </c>
    </row>
    <row r="248" spans="1:15">
      <c r="A248" s="26" t="s">
        <v>134</v>
      </c>
      <c r="B248" s="26">
        <v>496700</v>
      </c>
      <c r="C248" s="26">
        <v>256899</v>
      </c>
      <c r="D248" s="26">
        <v>184991</v>
      </c>
      <c r="E248" s="26">
        <v>54810</v>
      </c>
      <c r="F248" s="27">
        <v>0.110348298771895</v>
      </c>
      <c r="G248" s="1" t="str">
        <f t="shared" si="12"/>
        <v>creditcardrepayments</v>
      </c>
      <c r="H248" s="16" t="s">
        <v>193</v>
      </c>
      <c r="I248" s="28" t="str">
        <f t="shared" si="15"/>
        <v>min_amount42_creditcardrepayments</v>
      </c>
      <c r="J248" s="21" t="str">
        <f t="shared" si="13"/>
        <v>min_amount18_creditcardrepayments</v>
      </c>
      <c r="K248" s="15">
        <v>0.0412995131020466</v>
      </c>
      <c r="M248" t="s">
        <v>392</v>
      </c>
      <c r="N248" s="2" t="str">
        <f t="shared" si="14"/>
        <v>sum_amount30_creditcardrepayments</v>
      </c>
      <c r="O248" t="s">
        <v>393</v>
      </c>
    </row>
    <row r="249" spans="1:15">
      <c r="A249" s="26" t="s">
        <v>138</v>
      </c>
      <c r="B249" s="26">
        <v>496700</v>
      </c>
      <c r="C249" s="26">
        <v>256899</v>
      </c>
      <c r="D249" s="26">
        <v>184991</v>
      </c>
      <c r="E249" s="26">
        <v>54810</v>
      </c>
      <c r="F249" s="27">
        <v>0.110348298771895</v>
      </c>
      <c r="G249" s="1" t="str">
        <f t="shared" si="12"/>
        <v>creditcardrepayments</v>
      </c>
      <c r="H249" s="16" t="s">
        <v>197</v>
      </c>
      <c r="I249" s="28" t="str">
        <f t="shared" si="15"/>
        <v>sum_amount42_creditcardrepayments</v>
      </c>
      <c r="J249" s="21" t="str">
        <f t="shared" si="13"/>
        <v>sum_amount18_creditcardrepayments</v>
      </c>
      <c r="K249" s="15">
        <v>0.0412995131020466</v>
      </c>
      <c r="M249" t="s">
        <v>384</v>
      </c>
      <c r="N249" s="2" t="str">
        <f t="shared" si="14"/>
        <v>avg_amount30_creditcardrepayments</v>
      </c>
      <c r="O249" t="s">
        <v>385</v>
      </c>
    </row>
    <row r="250" spans="1:15">
      <c r="A250" s="26" t="s">
        <v>142</v>
      </c>
      <c r="B250" s="26">
        <v>496700</v>
      </c>
      <c r="C250" s="26">
        <v>256899</v>
      </c>
      <c r="D250" s="26">
        <v>184991</v>
      </c>
      <c r="E250" s="26">
        <v>54810</v>
      </c>
      <c r="F250" s="27">
        <v>0.110348298771895</v>
      </c>
      <c r="G250" s="1" t="str">
        <f t="shared" si="12"/>
        <v>creditcardrepayments</v>
      </c>
      <c r="H250" s="16" t="s">
        <v>201</v>
      </c>
      <c r="I250" s="28" t="str">
        <f t="shared" si="15"/>
        <v>sum_cnt42_creditcardrepayments</v>
      </c>
      <c r="J250" s="21" t="str">
        <f t="shared" si="13"/>
        <v>sum_cnt18_creditcardrepayments</v>
      </c>
      <c r="K250" s="15">
        <v>0.0412995131020466</v>
      </c>
      <c r="M250" t="s">
        <v>386</v>
      </c>
      <c r="N250" s="2" t="str">
        <f t="shared" si="14"/>
        <v>max_amount30_creditcardrepayments</v>
      </c>
      <c r="O250" t="s">
        <v>387</v>
      </c>
    </row>
    <row r="251" spans="1:15">
      <c r="A251" s="26" t="s">
        <v>205</v>
      </c>
      <c r="B251" s="26">
        <v>496700</v>
      </c>
      <c r="C251" s="26">
        <v>256899</v>
      </c>
      <c r="D251" s="26">
        <v>188722</v>
      </c>
      <c r="E251" s="26">
        <v>51079</v>
      </c>
      <c r="F251" s="27">
        <v>0.102836722367626</v>
      </c>
      <c r="G251" s="1" t="str">
        <f t="shared" si="12"/>
        <v>creditcardrepayments</v>
      </c>
      <c r="H251" s="16" t="s">
        <v>220</v>
      </c>
      <c r="I251" s="28" t="str">
        <f t="shared" si="15"/>
        <v>avg_amount43_creditcardrepayments</v>
      </c>
      <c r="J251" s="21" t="str">
        <f t="shared" si="13"/>
        <v>avg_amount17_creditcardrepayments</v>
      </c>
      <c r="K251" s="15">
        <v>0.0382373285021527</v>
      </c>
      <c r="M251" t="s">
        <v>388</v>
      </c>
      <c r="N251" s="2" t="str">
        <f t="shared" si="14"/>
        <v>min_amount30_creditcardrepayments</v>
      </c>
      <c r="O251" t="s">
        <v>389</v>
      </c>
    </row>
    <row r="252" spans="1:15">
      <c r="A252" s="26" t="s">
        <v>208</v>
      </c>
      <c r="B252" s="26">
        <v>496700</v>
      </c>
      <c r="C252" s="26">
        <v>256899</v>
      </c>
      <c r="D252" s="26">
        <v>188722</v>
      </c>
      <c r="E252" s="26">
        <v>51079</v>
      </c>
      <c r="F252" s="27">
        <v>0.102836722367626</v>
      </c>
      <c r="G252" s="1" t="str">
        <f t="shared" si="12"/>
        <v>creditcardrepayments</v>
      </c>
      <c r="H252" s="16" t="s">
        <v>224</v>
      </c>
      <c r="I252" s="28" t="str">
        <f t="shared" si="15"/>
        <v>max_amount43_creditcardrepayments</v>
      </c>
      <c r="J252" s="21" t="str">
        <f t="shared" si="13"/>
        <v>max_amount17_creditcardrepayments</v>
      </c>
      <c r="K252" s="15">
        <v>0.0382373285021527</v>
      </c>
      <c r="M252" t="s">
        <v>396</v>
      </c>
      <c r="N252" s="2" t="str">
        <f t="shared" si="14"/>
        <v>sum_cnt30_creditcardrepayments</v>
      </c>
      <c r="O252" t="s">
        <v>397</v>
      </c>
    </row>
    <row r="253" spans="1:15">
      <c r="A253" s="26" t="s">
        <v>211</v>
      </c>
      <c r="B253" s="26">
        <v>496700</v>
      </c>
      <c r="C253" s="26">
        <v>256899</v>
      </c>
      <c r="D253" s="26">
        <v>188722</v>
      </c>
      <c r="E253" s="26">
        <v>51079</v>
      </c>
      <c r="F253" s="27">
        <v>0.102836722367626</v>
      </c>
      <c r="G253" s="1" t="str">
        <f t="shared" si="12"/>
        <v>creditcardrepayments</v>
      </c>
      <c r="H253" s="16" t="s">
        <v>228</v>
      </c>
      <c r="I253" s="28" t="str">
        <f t="shared" si="15"/>
        <v>min_amount43_creditcardrepayments</v>
      </c>
      <c r="J253" s="21" t="str">
        <f t="shared" si="13"/>
        <v>min_amount17_creditcardrepayments</v>
      </c>
      <c r="K253" s="15">
        <v>0.0382373285021527</v>
      </c>
      <c r="M253" t="s">
        <v>536</v>
      </c>
      <c r="N253" s="2" t="str">
        <f t="shared" si="14"/>
        <v>sum_amount19_enquiryfee</v>
      </c>
      <c r="O253" t="s">
        <v>537</v>
      </c>
    </row>
    <row r="254" spans="1:15">
      <c r="A254" s="26" t="s">
        <v>214</v>
      </c>
      <c r="B254" s="26">
        <v>496700</v>
      </c>
      <c r="C254" s="26">
        <v>256899</v>
      </c>
      <c r="D254" s="26">
        <v>188722</v>
      </c>
      <c r="E254" s="26">
        <v>51079</v>
      </c>
      <c r="F254" s="27">
        <v>0.102836722367626</v>
      </c>
      <c r="G254" s="1" t="str">
        <f t="shared" si="12"/>
        <v>creditcardrepayments</v>
      </c>
      <c r="H254" s="16" t="s">
        <v>232</v>
      </c>
      <c r="I254" s="28" t="str">
        <f t="shared" si="15"/>
        <v>sum_amount43_creditcardrepayments</v>
      </c>
      <c r="J254" s="21" t="str">
        <f t="shared" si="13"/>
        <v>sum_amount17_creditcardrepayments</v>
      </c>
      <c r="K254" s="15">
        <v>0.0382373285021527</v>
      </c>
      <c r="M254" t="s">
        <v>538</v>
      </c>
      <c r="N254" s="2" t="str">
        <f t="shared" si="14"/>
        <v>avg_amount19_enquiryfee</v>
      </c>
      <c r="O254" t="s">
        <v>539</v>
      </c>
    </row>
    <row r="255" spans="1:15">
      <c r="A255" s="26" t="s">
        <v>217</v>
      </c>
      <c r="B255" s="26">
        <v>496700</v>
      </c>
      <c r="C255" s="26">
        <v>256899</v>
      </c>
      <c r="D255" s="26">
        <v>188722</v>
      </c>
      <c r="E255" s="26">
        <v>51079</v>
      </c>
      <c r="F255" s="27">
        <v>0.102836722367626</v>
      </c>
      <c r="G255" s="1" t="str">
        <f t="shared" si="12"/>
        <v>creditcardrepayments</v>
      </c>
      <c r="H255" s="16" t="s">
        <v>236</v>
      </c>
      <c r="I255" s="28" t="str">
        <f t="shared" si="15"/>
        <v>sum_cnt43_creditcardrepayments</v>
      </c>
      <c r="J255" s="21" t="str">
        <f t="shared" si="13"/>
        <v>sum_cnt17_creditcardrepayments</v>
      </c>
      <c r="K255" s="15">
        <v>0.0382373285021527</v>
      </c>
      <c r="M255" t="s">
        <v>540</v>
      </c>
      <c r="N255" s="2" t="str">
        <f t="shared" si="14"/>
        <v>max_amount19_enquiryfee</v>
      </c>
      <c r="O255" t="s">
        <v>541</v>
      </c>
    </row>
    <row r="256" spans="1:15">
      <c r="A256" s="26" t="s">
        <v>186</v>
      </c>
      <c r="B256" s="26">
        <v>496700</v>
      </c>
      <c r="C256" s="26">
        <v>256899</v>
      </c>
      <c r="D256" s="26">
        <v>192859</v>
      </c>
      <c r="E256" s="26">
        <v>46942</v>
      </c>
      <c r="F256" s="27">
        <v>0.0945077511576404</v>
      </c>
      <c r="G256" s="1" t="str">
        <f t="shared" si="12"/>
        <v>creditcardrepayments</v>
      </c>
      <c r="H256" s="16" t="s">
        <v>295</v>
      </c>
      <c r="I256" s="28" t="str">
        <f t="shared" si="15"/>
        <v>avg_amount44_creditcardrepayments</v>
      </c>
      <c r="J256" s="21" t="str">
        <f t="shared" si="13"/>
        <v>avg_amount15_creditcardrepayments</v>
      </c>
      <c r="K256" s="15">
        <v>0.0326374955386292</v>
      </c>
      <c r="M256" t="s">
        <v>542</v>
      </c>
      <c r="N256" s="2" t="str">
        <f t="shared" si="14"/>
        <v>min_amount19_enquiryfee</v>
      </c>
      <c r="O256" t="s">
        <v>543</v>
      </c>
    </row>
    <row r="257" spans="1:15">
      <c r="A257" s="26" t="s">
        <v>190</v>
      </c>
      <c r="B257" s="26">
        <v>496700</v>
      </c>
      <c r="C257" s="26">
        <v>256899</v>
      </c>
      <c r="D257" s="26">
        <v>192859</v>
      </c>
      <c r="E257" s="26">
        <v>46942</v>
      </c>
      <c r="F257" s="27">
        <v>0.0945077511576404</v>
      </c>
      <c r="G257" s="1" t="str">
        <f t="shared" si="12"/>
        <v>creditcardrepayments</v>
      </c>
      <c r="H257" s="16" t="s">
        <v>299</v>
      </c>
      <c r="I257" s="28" t="str">
        <f t="shared" si="15"/>
        <v>max_amount44_creditcardrepayments</v>
      </c>
      <c r="J257" s="21" t="str">
        <f t="shared" si="13"/>
        <v>max_amount15_creditcardrepayments</v>
      </c>
      <c r="K257" s="15">
        <v>0.0326374955386292</v>
      </c>
      <c r="M257" t="s">
        <v>544</v>
      </c>
      <c r="N257" s="2" t="str">
        <f t="shared" si="14"/>
        <v>sum_cnt19_enquiryfee</v>
      </c>
      <c r="O257" t="s">
        <v>28</v>
      </c>
    </row>
    <row r="258" spans="1:15">
      <c r="A258" s="26" t="s">
        <v>194</v>
      </c>
      <c r="B258" s="26">
        <v>496700</v>
      </c>
      <c r="C258" s="26">
        <v>256899</v>
      </c>
      <c r="D258" s="26">
        <v>192859</v>
      </c>
      <c r="E258" s="26">
        <v>46942</v>
      </c>
      <c r="F258" s="27">
        <v>0.0945077511576404</v>
      </c>
      <c r="G258" s="1" t="str">
        <f t="shared" ref="G258:G321" si="16">MID(A258,FIND("_",A258,5)+1,LEN(A258)-FIND("_",A258,5))</f>
        <v>creditcardrepayments</v>
      </c>
      <c r="H258" s="16" t="s">
        <v>303</v>
      </c>
      <c r="I258" s="28" t="str">
        <f t="shared" si="15"/>
        <v>min_amount44_creditcardrepayments</v>
      </c>
      <c r="J258" s="21" t="str">
        <f t="shared" si="13"/>
        <v>min_amount15_creditcardrepayments</v>
      </c>
      <c r="K258" s="15">
        <v>0.0326374955386292</v>
      </c>
      <c r="M258" t="s">
        <v>77</v>
      </c>
      <c r="N258" s="2" t="str">
        <f t="shared" si="14"/>
        <v>sum_amount6_credit</v>
      </c>
      <c r="O258" t="s">
        <v>78</v>
      </c>
    </row>
    <row r="259" spans="1:15">
      <c r="A259" s="26" t="s">
        <v>182</v>
      </c>
      <c r="B259" s="26">
        <v>496700</v>
      </c>
      <c r="C259" s="26">
        <v>256899</v>
      </c>
      <c r="D259" s="26">
        <v>197410</v>
      </c>
      <c r="E259" s="26">
        <v>42391</v>
      </c>
      <c r="F259" s="27">
        <v>0.0853452788403463</v>
      </c>
      <c r="G259" s="1" t="str">
        <f t="shared" si="16"/>
        <v>creditcardrepayments</v>
      </c>
      <c r="H259" s="16" t="s">
        <v>307</v>
      </c>
      <c r="I259" s="28" t="str">
        <f>VLOOKUP(A259,H:H,1,FALSE)</f>
        <v>sum_cnt45_creditcardrepayments</v>
      </c>
      <c r="J259" s="21" t="str">
        <f t="shared" ref="J259:J263" si="17">LEFT(A259,3)&amp;RIGHT(H259,LEN(H259)-3)</f>
        <v>sum_amount15_creditcardrepayments</v>
      </c>
      <c r="K259" s="15">
        <v>0.0326374955386292</v>
      </c>
      <c r="M259" t="s">
        <v>65</v>
      </c>
      <c r="N259" s="2" t="str">
        <f t="shared" ref="N259:N322" si="18">VLOOKUP(M259,A:J,9,FALSE)</f>
        <v>avg_amount6_credit</v>
      </c>
      <c r="O259" t="s">
        <v>66</v>
      </c>
    </row>
    <row r="260" spans="1:15">
      <c r="A260" s="26" t="s">
        <v>237</v>
      </c>
      <c r="B260" s="26">
        <v>496700</v>
      </c>
      <c r="C260" s="26">
        <v>256899</v>
      </c>
      <c r="D260" s="26">
        <v>201743</v>
      </c>
      <c r="E260" s="26">
        <v>38058</v>
      </c>
      <c r="F260" s="27">
        <v>0.0766217032413932</v>
      </c>
      <c r="G260" s="1" t="str">
        <f t="shared" si="16"/>
        <v>creditcardrepayments</v>
      </c>
      <c r="H260" s="16" t="s">
        <v>311</v>
      </c>
      <c r="I260" s="28" t="str">
        <f>VLOOKUP(A260,H:H,1,FALSE)</f>
        <v>sum_cnt46_creditcardrepayments</v>
      </c>
      <c r="J260" s="21" t="str">
        <f t="shared" si="17"/>
        <v>sum_cnt15_creditcardrepayments</v>
      </c>
      <c r="K260" s="15">
        <v>0.0326374955386292</v>
      </c>
      <c r="M260" t="s">
        <v>69</v>
      </c>
      <c r="N260" s="2" t="str">
        <f t="shared" si="18"/>
        <v>max_amount6_credit</v>
      </c>
      <c r="O260" t="s">
        <v>70</v>
      </c>
    </row>
    <row r="261" spans="1:15">
      <c r="A261" s="26" t="s">
        <v>538</v>
      </c>
      <c r="B261" s="26">
        <v>496700</v>
      </c>
      <c r="C261" s="26">
        <v>293732</v>
      </c>
      <c r="D261" s="26">
        <v>122707</v>
      </c>
      <c r="E261" s="26">
        <v>80261</v>
      </c>
      <c r="F261" s="27">
        <v>0.161588483994363</v>
      </c>
      <c r="G261" s="1" t="str">
        <f t="shared" si="16"/>
        <v>enquiryfee</v>
      </c>
      <c r="H261" s="32" t="s">
        <v>539</v>
      </c>
      <c r="I261" s="32" t="s">
        <v>545</v>
      </c>
      <c r="J261" s="21" t="str">
        <f t="shared" si="17"/>
        <v>avg_amount41_enquiryfee</v>
      </c>
      <c r="K261" s="33">
        <v>0.061765238414967</v>
      </c>
      <c r="M261" t="s">
        <v>73</v>
      </c>
      <c r="N261" s="2" t="str">
        <f t="shared" si="18"/>
        <v>min_amount6_credit</v>
      </c>
      <c r="O261" t="s">
        <v>74</v>
      </c>
    </row>
    <row r="262" spans="1:15">
      <c r="A262" s="26" t="s">
        <v>540</v>
      </c>
      <c r="B262" s="26">
        <v>496700</v>
      </c>
      <c r="C262" s="26">
        <v>293732</v>
      </c>
      <c r="D262" s="26">
        <v>122707</v>
      </c>
      <c r="E262" s="26">
        <v>80261</v>
      </c>
      <c r="F262" s="27">
        <v>0.161588483994363</v>
      </c>
      <c r="G262" s="1" t="str">
        <f t="shared" si="16"/>
        <v>enquiryfee</v>
      </c>
      <c r="H262" s="32" t="s">
        <v>541</v>
      </c>
      <c r="I262" s="32" t="s">
        <v>546</v>
      </c>
      <c r="J262" s="21" t="str">
        <f t="shared" si="17"/>
        <v>max_amount41_enquiryfee</v>
      </c>
      <c r="K262" s="33">
        <v>0.0617651990752411</v>
      </c>
      <c r="M262" t="s">
        <v>81</v>
      </c>
      <c r="N262" s="2" t="str">
        <f t="shared" si="18"/>
        <v>sum_cnt6_credit</v>
      </c>
      <c r="O262" t="s">
        <v>82</v>
      </c>
    </row>
    <row r="263" spans="1:15">
      <c r="A263" s="26" t="s">
        <v>536</v>
      </c>
      <c r="B263" s="26">
        <v>496700</v>
      </c>
      <c r="C263" s="26">
        <v>293732</v>
      </c>
      <c r="D263" s="26">
        <v>122707</v>
      </c>
      <c r="E263" s="26">
        <v>80261</v>
      </c>
      <c r="F263" s="27">
        <v>0.161588483994363</v>
      </c>
      <c r="G263" s="1" t="str">
        <f t="shared" si="16"/>
        <v>enquiryfee</v>
      </c>
      <c r="H263" s="32" t="s">
        <v>537</v>
      </c>
      <c r="I263" s="32" t="s">
        <v>547</v>
      </c>
      <c r="J263" s="21" t="str">
        <f t="shared" si="17"/>
        <v>sum_amount41_enquiryfee</v>
      </c>
      <c r="K263" s="33">
        <v>0.0617651990752411</v>
      </c>
      <c r="M263" t="s">
        <v>420</v>
      </c>
      <c r="N263" s="2" t="str">
        <f t="shared" si="18"/>
        <v>sum_amount31_creditcardrepayments</v>
      </c>
      <c r="O263" t="s">
        <v>421</v>
      </c>
    </row>
    <row r="264" spans="1:15">
      <c r="A264" s="26" t="s">
        <v>544</v>
      </c>
      <c r="B264" s="26">
        <v>496700</v>
      </c>
      <c r="C264" s="26">
        <v>293732</v>
      </c>
      <c r="D264" s="26">
        <v>122707</v>
      </c>
      <c r="E264" s="26">
        <v>80261</v>
      </c>
      <c r="F264" s="27">
        <v>0.161588483994363</v>
      </c>
      <c r="G264" s="1" t="str">
        <f t="shared" si="16"/>
        <v>enquiryfee</v>
      </c>
      <c r="H264" s="32" t="s">
        <v>28</v>
      </c>
      <c r="I264" s="32" t="s">
        <v>548</v>
      </c>
      <c r="J264" s="21" t="str">
        <f>LEFT(A264,3)&amp;"_cnt"&amp;RIGHT(H264,LEN(H264)-10)</f>
        <v>sum_cntenquiryfee</v>
      </c>
      <c r="K264" s="33">
        <v>0.0617651990752411</v>
      </c>
      <c r="M264" t="s">
        <v>410</v>
      </c>
      <c r="N264" s="2" t="str">
        <f t="shared" si="18"/>
        <v>avg_amount31_creditcardrepayments</v>
      </c>
      <c r="O264" t="s">
        <v>411</v>
      </c>
    </row>
    <row r="265" spans="1:15">
      <c r="A265" s="26" t="s">
        <v>542</v>
      </c>
      <c r="B265" s="26">
        <v>496700</v>
      </c>
      <c r="C265" s="26">
        <v>293732</v>
      </c>
      <c r="D265" s="26">
        <v>122720</v>
      </c>
      <c r="E265" s="26">
        <v>80248</v>
      </c>
      <c r="F265" s="27">
        <v>0.161562311254278</v>
      </c>
      <c r="G265" s="1" t="str">
        <f t="shared" si="16"/>
        <v>enquiryfee</v>
      </c>
      <c r="H265" s="32" t="s">
        <v>543</v>
      </c>
      <c r="I265" s="32" t="s">
        <v>549</v>
      </c>
      <c r="J265" s="21" t="str">
        <f t="shared" ref="J265:J268" si="19">LEFT(A265,3)&amp;RIGHT(H265,LEN(H265)-3)</f>
        <v>min_amount41_enquiryfee</v>
      </c>
      <c r="K265" s="33">
        <v>0.0617627403423677</v>
      </c>
      <c r="M265" t="s">
        <v>414</v>
      </c>
      <c r="N265" s="2" t="str">
        <f t="shared" si="18"/>
        <v>max_amount31_creditcardrepayments</v>
      </c>
      <c r="O265" t="s">
        <v>415</v>
      </c>
    </row>
    <row r="266" spans="1:15">
      <c r="A266" s="26" t="s">
        <v>529</v>
      </c>
      <c r="B266" s="26">
        <v>496700</v>
      </c>
      <c r="C266" s="26">
        <v>293732</v>
      </c>
      <c r="D266" s="26">
        <v>122831</v>
      </c>
      <c r="E266" s="26">
        <v>80137</v>
      </c>
      <c r="F266" s="27">
        <v>0.16133883631971</v>
      </c>
      <c r="G266" s="1" t="str">
        <f t="shared" si="16"/>
        <v>enquiryfee</v>
      </c>
      <c r="H266" s="32" t="s">
        <v>530</v>
      </c>
      <c r="I266" s="32" t="s">
        <v>545</v>
      </c>
      <c r="J266" s="21" t="str">
        <f t="shared" si="19"/>
        <v>avg_amount42_enquiryfee</v>
      </c>
      <c r="K266" s="33">
        <v>0.0606457871726726</v>
      </c>
      <c r="M266" t="s">
        <v>418</v>
      </c>
      <c r="N266" s="2" t="str">
        <f t="shared" si="18"/>
        <v>min_amount31_creditcardrepayments</v>
      </c>
      <c r="O266" t="s">
        <v>419</v>
      </c>
    </row>
    <row r="267" spans="1:15">
      <c r="A267" s="26" t="s">
        <v>531</v>
      </c>
      <c r="B267" s="26">
        <v>496700</v>
      </c>
      <c r="C267" s="26">
        <v>293732</v>
      </c>
      <c r="D267" s="26">
        <v>122831</v>
      </c>
      <c r="E267" s="26">
        <v>80137</v>
      </c>
      <c r="F267" s="27">
        <v>0.16133883631971</v>
      </c>
      <c r="G267" s="1" t="str">
        <f t="shared" si="16"/>
        <v>enquiryfee</v>
      </c>
      <c r="H267" s="32" t="s">
        <v>532</v>
      </c>
      <c r="I267" s="32" t="s">
        <v>546</v>
      </c>
      <c r="J267" s="21" t="str">
        <f t="shared" si="19"/>
        <v>max_amount42_enquiryfee</v>
      </c>
      <c r="K267" s="33">
        <v>0.0606457675028096</v>
      </c>
      <c r="M267" t="s">
        <v>422</v>
      </c>
      <c r="N267" s="2" t="str">
        <f t="shared" si="18"/>
        <v>sum_cnt31_creditcardrepayments</v>
      </c>
      <c r="O267" t="s">
        <v>423</v>
      </c>
    </row>
    <row r="268" spans="1:15">
      <c r="A268" s="26" t="s">
        <v>527</v>
      </c>
      <c r="B268" s="26">
        <v>496700</v>
      </c>
      <c r="C268" s="26">
        <v>293732</v>
      </c>
      <c r="D268" s="26">
        <v>122831</v>
      </c>
      <c r="E268" s="26">
        <v>80137</v>
      </c>
      <c r="F268" s="27">
        <v>0.16133883631971</v>
      </c>
      <c r="G268" s="1" t="str">
        <f t="shared" si="16"/>
        <v>enquiryfee</v>
      </c>
      <c r="H268" s="32" t="s">
        <v>528</v>
      </c>
      <c r="I268" s="32" t="s">
        <v>547</v>
      </c>
      <c r="J268" s="21" t="str">
        <f t="shared" si="19"/>
        <v>sum_amount42_enquiryfee</v>
      </c>
      <c r="K268" s="33">
        <v>0.0606457675028096</v>
      </c>
      <c r="M268" t="s">
        <v>501</v>
      </c>
      <c r="N268" s="2" t="str">
        <f t="shared" si="18"/>
        <v>sum_amount18_enquiryfee</v>
      </c>
      <c r="O268" t="s">
        <v>550</v>
      </c>
    </row>
    <row r="269" spans="1:15">
      <c r="A269" s="26" t="s">
        <v>534</v>
      </c>
      <c r="B269" s="26">
        <v>496700</v>
      </c>
      <c r="C269" s="26">
        <v>293732</v>
      </c>
      <c r="D269" s="26">
        <v>122831</v>
      </c>
      <c r="E269" s="26">
        <v>80137</v>
      </c>
      <c r="F269" s="27">
        <v>0.16133883631971</v>
      </c>
      <c r="G269" s="1" t="str">
        <f t="shared" si="16"/>
        <v>enquiryfee</v>
      </c>
      <c r="H269" s="32" t="s">
        <v>535</v>
      </c>
      <c r="I269" s="32" t="s">
        <v>548</v>
      </c>
      <c r="J269" s="21" t="str">
        <f>LEFT(A269,3)&amp;"_cnt"&amp;RIGHT(H269,LEN(H269)-10)</f>
        <v>sum_cntenquiryfee</v>
      </c>
      <c r="K269" s="33">
        <v>0.0606457675028096</v>
      </c>
      <c r="M269" t="s">
        <v>495</v>
      </c>
      <c r="N269" s="2" t="str">
        <f t="shared" si="18"/>
        <v>avg_amount18_enquiryfee</v>
      </c>
      <c r="O269" t="s">
        <v>551</v>
      </c>
    </row>
    <row r="270" spans="1:15">
      <c r="A270" s="26" t="s">
        <v>533</v>
      </c>
      <c r="B270" s="26">
        <v>496700</v>
      </c>
      <c r="C270" s="26">
        <v>293732</v>
      </c>
      <c r="D270" s="26">
        <v>122834</v>
      </c>
      <c r="E270" s="26">
        <v>80134</v>
      </c>
      <c r="F270" s="27">
        <v>0.161332796456614</v>
      </c>
      <c r="G270" s="1" t="str">
        <f t="shared" si="16"/>
        <v>enquiryfee</v>
      </c>
      <c r="H270" s="32" t="s">
        <v>50</v>
      </c>
      <c r="I270" s="32" t="s">
        <v>549</v>
      </c>
      <c r="J270" s="21" t="str">
        <f t="shared" ref="J270:J278" si="20">LEFT(A270,3)&amp;RIGHT(H270,LEN(H270)-3)</f>
        <v>min_amount42_enquiryfee</v>
      </c>
      <c r="K270" s="33">
        <v>0.0606433874493882</v>
      </c>
      <c r="M270" t="s">
        <v>498</v>
      </c>
      <c r="N270" s="2" t="str">
        <f t="shared" si="18"/>
        <v>max_amount18_enquiryfee</v>
      </c>
      <c r="O270" t="s">
        <v>552</v>
      </c>
    </row>
    <row r="271" spans="1:15">
      <c r="A271" s="26" t="s">
        <v>495</v>
      </c>
      <c r="B271" s="26">
        <v>496700</v>
      </c>
      <c r="C271" s="26">
        <v>293732</v>
      </c>
      <c r="D271" s="26">
        <v>122865</v>
      </c>
      <c r="E271" s="26">
        <v>80103</v>
      </c>
      <c r="F271" s="27">
        <v>0.16127038453795</v>
      </c>
      <c r="G271" s="1" t="str">
        <f t="shared" si="16"/>
        <v>enquiryfee</v>
      </c>
      <c r="H271" s="32" t="s">
        <v>551</v>
      </c>
      <c r="I271" s="26" t="s">
        <v>495</v>
      </c>
      <c r="J271" s="21" t="str">
        <f t="shared" si="20"/>
        <v>avg_amount39_enquiryfee</v>
      </c>
      <c r="K271" s="33">
        <v>0.0587186913561476</v>
      </c>
      <c r="M271" t="s">
        <v>504</v>
      </c>
      <c r="N271" s="2" t="str">
        <f t="shared" si="18"/>
        <v>sum_cnt18_enquiryfee</v>
      </c>
      <c r="O271" t="s">
        <v>553</v>
      </c>
    </row>
    <row r="272" spans="1:15">
      <c r="A272" s="26" t="s">
        <v>498</v>
      </c>
      <c r="B272" s="26">
        <v>496700</v>
      </c>
      <c r="C272" s="26">
        <v>293732</v>
      </c>
      <c r="D272" s="26">
        <v>122865</v>
      </c>
      <c r="E272" s="26">
        <v>80103</v>
      </c>
      <c r="F272" s="27">
        <v>0.16127038453795</v>
      </c>
      <c r="G272" s="1" t="str">
        <f t="shared" si="16"/>
        <v>enquiryfee</v>
      </c>
      <c r="H272" s="32" t="s">
        <v>552</v>
      </c>
      <c r="I272" s="28" t="str">
        <f>VLOOKUP(A272,H:H,1,FALSE)</f>
        <v>max_amount18_enquiryfee</v>
      </c>
      <c r="J272" s="21" t="str">
        <f t="shared" si="20"/>
        <v>max_amount39_enquiryfee</v>
      </c>
      <c r="K272" s="33">
        <v>0.0587186913561476</v>
      </c>
      <c r="M272" t="s">
        <v>554</v>
      </c>
      <c r="N272" s="2" t="str">
        <f t="shared" si="18"/>
        <v>min_amount18_enquiryfee</v>
      </c>
      <c r="O272" t="s">
        <v>555</v>
      </c>
    </row>
    <row r="273" spans="1:15">
      <c r="A273" s="26" t="s">
        <v>501</v>
      </c>
      <c r="B273" s="26">
        <v>496700</v>
      </c>
      <c r="C273" s="26">
        <v>293732</v>
      </c>
      <c r="D273" s="26">
        <v>122865</v>
      </c>
      <c r="E273" s="26">
        <v>80103</v>
      </c>
      <c r="F273" s="27">
        <v>0.16127038453795</v>
      </c>
      <c r="G273" s="1" t="str">
        <f t="shared" si="16"/>
        <v>enquiryfee</v>
      </c>
      <c r="H273" s="32" t="s">
        <v>550</v>
      </c>
      <c r="I273" s="28" t="str">
        <f>VLOOKUP(A273,H:H,1,FALSE)</f>
        <v>sum_amount18_enquiryfee</v>
      </c>
      <c r="J273" s="21" t="str">
        <f t="shared" si="20"/>
        <v>sum_amount39_enquiryfee</v>
      </c>
      <c r="K273" s="33">
        <v>0.0587186913561476</v>
      </c>
      <c r="M273" t="s">
        <v>547</v>
      </c>
      <c r="N273" s="2" t="str">
        <f t="shared" si="18"/>
        <v>sum_amount19_enquiryfee</v>
      </c>
      <c r="O273" t="s">
        <v>556</v>
      </c>
    </row>
    <row r="274" spans="1:15">
      <c r="A274" s="26" t="s">
        <v>504</v>
      </c>
      <c r="B274" s="26">
        <v>496700</v>
      </c>
      <c r="C274" s="26">
        <v>293732</v>
      </c>
      <c r="D274" s="26">
        <v>122865</v>
      </c>
      <c r="E274" s="26">
        <v>80103</v>
      </c>
      <c r="F274" s="27">
        <v>0.16127038453795</v>
      </c>
      <c r="G274" s="1" t="str">
        <f t="shared" si="16"/>
        <v>enquiryfee</v>
      </c>
      <c r="H274" s="32" t="s">
        <v>553</v>
      </c>
      <c r="I274" s="28" t="str">
        <f>VLOOKUP(A274,H:H,1,FALSE)</f>
        <v>sum_cnt18_enquiryfee</v>
      </c>
      <c r="J274" s="21" t="str">
        <f t="shared" si="20"/>
        <v>sum_cnt39_enquiryfee</v>
      </c>
      <c r="K274" s="33">
        <v>0.0587186913561476</v>
      </c>
      <c r="M274" t="s">
        <v>545</v>
      </c>
      <c r="N274" s="2" t="str">
        <f t="shared" si="18"/>
        <v>avg_amount19_enquiryfee</v>
      </c>
      <c r="O274" t="s">
        <v>557</v>
      </c>
    </row>
    <row r="275" spans="1:15">
      <c r="A275" s="26" t="s">
        <v>554</v>
      </c>
      <c r="B275" s="26">
        <v>496700</v>
      </c>
      <c r="C275" s="26">
        <v>293732</v>
      </c>
      <c r="D275" s="26">
        <v>122872</v>
      </c>
      <c r="E275" s="26">
        <v>80096</v>
      </c>
      <c r="F275" s="27">
        <v>0.161256291524059</v>
      </c>
      <c r="G275" s="1" t="str">
        <f t="shared" si="16"/>
        <v>enquiryfee</v>
      </c>
      <c r="H275" s="32" t="s">
        <v>555</v>
      </c>
      <c r="I275" s="26" t="s">
        <v>554</v>
      </c>
      <c r="J275" s="21" t="str">
        <f t="shared" si="20"/>
        <v>min_amount39_enquiryfee</v>
      </c>
      <c r="K275" s="33">
        <v>0.0587163113027262</v>
      </c>
      <c r="M275" t="s">
        <v>546</v>
      </c>
      <c r="N275" s="2" t="str">
        <f t="shared" si="18"/>
        <v>max_amount19_enquiryfee</v>
      </c>
      <c r="O275" t="s">
        <v>558</v>
      </c>
    </row>
    <row r="276" spans="1:15">
      <c r="A276" s="26" t="s">
        <v>519</v>
      </c>
      <c r="B276" s="26">
        <v>496700</v>
      </c>
      <c r="C276" s="26">
        <v>293732</v>
      </c>
      <c r="D276" s="26">
        <v>123129</v>
      </c>
      <c r="E276" s="26">
        <v>79839</v>
      </c>
      <c r="F276" s="27">
        <v>0.160738876585464</v>
      </c>
      <c r="G276" s="1" t="str">
        <f t="shared" si="16"/>
        <v>enquiryfee</v>
      </c>
      <c r="H276" s="32" t="s">
        <v>520</v>
      </c>
      <c r="I276" s="26" t="s">
        <v>495</v>
      </c>
      <c r="J276" s="21" t="str">
        <f t="shared" si="20"/>
        <v>avg_amount37_enquiryfee</v>
      </c>
      <c r="K276" s="33">
        <v>0.0581513534980245</v>
      </c>
      <c r="M276" t="s">
        <v>549</v>
      </c>
      <c r="N276" s="2" t="str">
        <f t="shared" si="18"/>
        <v>min_amount19_enquiryfee</v>
      </c>
      <c r="O276" t="s">
        <v>559</v>
      </c>
    </row>
    <row r="277" spans="1:15">
      <c r="A277" s="26" t="s">
        <v>521</v>
      </c>
      <c r="B277" s="26">
        <v>496700</v>
      </c>
      <c r="C277" s="26">
        <v>293732</v>
      </c>
      <c r="D277" s="26">
        <v>123129</v>
      </c>
      <c r="E277" s="26">
        <v>79839</v>
      </c>
      <c r="F277" s="27">
        <v>0.160738876585464</v>
      </c>
      <c r="G277" s="1" t="str">
        <f t="shared" si="16"/>
        <v>enquiryfee</v>
      </c>
      <c r="H277" s="32" t="s">
        <v>522</v>
      </c>
      <c r="I277" s="28" t="s">
        <v>498</v>
      </c>
      <c r="J277" s="21" t="str">
        <f t="shared" si="20"/>
        <v>max_amount37_enquiryfee</v>
      </c>
      <c r="K277" s="33">
        <v>0.0581513338281615</v>
      </c>
      <c r="M277" t="s">
        <v>548</v>
      </c>
      <c r="N277" s="2" t="str">
        <f t="shared" si="18"/>
        <v>sum_cnt19_enquiryfee</v>
      </c>
      <c r="O277" t="s">
        <v>560</v>
      </c>
    </row>
    <row r="278" spans="1:15">
      <c r="A278" s="26" t="s">
        <v>517</v>
      </c>
      <c r="B278" s="26">
        <v>496700</v>
      </c>
      <c r="C278" s="26">
        <v>293732</v>
      </c>
      <c r="D278" s="26">
        <v>123129</v>
      </c>
      <c r="E278" s="26">
        <v>79839</v>
      </c>
      <c r="F278" s="27">
        <v>0.160738876585464</v>
      </c>
      <c r="G278" s="1" t="str">
        <f t="shared" si="16"/>
        <v>enquiryfee</v>
      </c>
      <c r="H278" s="32" t="s">
        <v>518</v>
      </c>
      <c r="I278" s="28" t="s">
        <v>501</v>
      </c>
      <c r="J278" s="21" t="str">
        <f t="shared" si="20"/>
        <v>sum_amount37_enquiryfee</v>
      </c>
      <c r="K278" s="33">
        <v>0.0581513338281615</v>
      </c>
      <c r="M278" t="s">
        <v>156</v>
      </c>
      <c r="N278" s="2" t="str">
        <f t="shared" si="18"/>
        <v>sum_amount32_creditcardrepayments</v>
      </c>
      <c r="O278" t="s">
        <v>437</v>
      </c>
    </row>
    <row r="279" spans="1:15">
      <c r="A279" s="26" t="s">
        <v>523</v>
      </c>
      <c r="B279" s="26">
        <v>496700</v>
      </c>
      <c r="C279" s="26">
        <v>293732</v>
      </c>
      <c r="D279" s="26">
        <v>123129</v>
      </c>
      <c r="E279" s="26">
        <v>79839</v>
      </c>
      <c r="F279" s="27">
        <v>0.160738876585464</v>
      </c>
      <c r="G279" s="1" t="str">
        <f t="shared" si="16"/>
        <v>enquiryfee</v>
      </c>
      <c r="H279" s="32" t="s">
        <v>524</v>
      </c>
      <c r="I279" s="28" t="s">
        <v>504</v>
      </c>
      <c r="J279" s="21" t="str">
        <f>LEFT(A279,3)&amp;"_cnt"&amp;RIGHT(H279,LEN(H279)-10)</f>
        <v>sum_cntenquiryfee</v>
      </c>
      <c r="K279" s="33">
        <v>0.0581513338281615</v>
      </c>
      <c r="M279" t="s">
        <v>160</v>
      </c>
      <c r="N279" s="2" t="str">
        <f t="shared" si="18"/>
        <v>avg_amount32_creditcardrepayments</v>
      </c>
      <c r="O279" t="s">
        <v>430</v>
      </c>
    </row>
    <row r="280" spans="1:15">
      <c r="A280" s="26" t="s">
        <v>525</v>
      </c>
      <c r="B280" s="26">
        <v>496700</v>
      </c>
      <c r="C280" s="26">
        <v>293732</v>
      </c>
      <c r="D280" s="26">
        <v>123133</v>
      </c>
      <c r="E280" s="26">
        <v>79835</v>
      </c>
      <c r="F280" s="27">
        <v>0.160730823434669</v>
      </c>
      <c r="G280" s="1" t="str">
        <f t="shared" si="16"/>
        <v>enquiryfee</v>
      </c>
      <c r="H280" s="32" t="s">
        <v>526</v>
      </c>
      <c r="I280" s="26" t="s">
        <v>554</v>
      </c>
      <c r="J280" s="21" t="str">
        <f t="shared" ref="J280:J283" si="21">LEFT(A280,3)&amp;RIGHT(H280,LEN(H280)-3)</f>
        <v>min_amount37_enquiryfee</v>
      </c>
      <c r="K280" s="33">
        <v>0.0581493865117258</v>
      </c>
      <c r="M280" t="s">
        <v>164</v>
      </c>
      <c r="N280" s="2" t="str">
        <f t="shared" si="18"/>
        <v>max_amount32_creditcardrepayments</v>
      </c>
      <c r="O280" t="s">
        <v>433</v>
      </c>
    </row>
    <row r="281" spans="1:15">
      <c r="A281" s="26" t="s">
        <v>545</v>
      </c>
      <c r="B281" s="26">
        <v>496700</v>
      </c>
      <c r="C281" s="26">
        <v>293732</v>
      </c>
      <c r="D281" s="26">
        <v>123204</v>
      </c>
      <c r="E281" s="26">
        <v>79764</v>
      </c>
      <c r="F281" s="27">
        <v>0.160587880008053</v>
      </c>
      <c r="G281" s="1" t="str">
        <f t="shared" si="16"/>
        <v>enquiryfee</v>
      </c>
      <c r="H281" s="32" t="s">
        <v>557</v>
      </c>
      <c r="I281" s="28" t="str">
        <f>VLOOKUP(A281,H:H,1,FALSE)</f>
        <v>avg_amount19_enquiryfee</v>
      </c>
      <c r="J281" s="21" t="str">
        <f t="shared" si="21"/>
        <v>avg_amount43_enquiryfee</v>
      </c>
      <c r="K281" s="33">
        <v>0.057201063077415</v>
      </c>
      <c r="M281" t="s">
        <v>168</v>
      </c>
      <c r="N281" s="2" t="str">
        <f t="shared" si="18"/>
        <v>min_amount32_creditcardrepayments</v>
      </c>
      <c r="O281" t="s">
        <v>436</v>
      </c>
    </row>
    <row r="282" spans="1:15">
      <c r="A282" s="26" t="s">
        <v>546</v>
      </c>
      <c r="B282" s="26">
        <v>496700</v>
      </c>
      <c r="C282" s="26">
        <v>293732</v>
      </c>
      <c r="D282" s="26">
        <v>123204</v>
      </c>
      <c r="E282" s="26">
        <v>79764</v>
      </c>
      <c r="F282" s="27">
        <v>0.160587880008053</v>
      </c>
      <c r="G282" s="1" t="str">
        <f t="shared" si="16"/>
        <v>enquiryfee</v>
      </c>
      <c r="H282" s="32" t="s">
        <v>558</v>
      </c>
      <c r="I282" s="28" t="str">
        <f>VLOOKUP(A282,H:H,1,FALSE)</f>
        <v>max_amount19_enquiryfee</v>
      </c>
      <c r="J282" s="21" t="str">
        <f t="shared" si="21"/>
        <v>max_amount43_enquiryfee</v>
      </c>
      <c r="K282" s="33">
        <v>0.057201004067826</v>
      </c>
      <c r="M282" t="s">
        <v>172</v>
      </c>
      <c r="N282" s="2" t="str">
        <f t="shared" si="18"/>
        <v>sum_cnt32_creditcardrepayments</v>
      </c>
      <c r="O282" t="s">
        <v>438</v>
      </c>
    </row>
    <row r="283" spans="1:15">
      <c r="A283" s="26" t="s">
        <v>547</v>
      </c>
      <c r="B283" s="26">
        <v>496700</v>
      </c>
      <c r="C283" s="26">
        <v>293732</v>
      </c>
      <c r="D283" s="26">
        <v>123204</v>
      </c>
      <c r="E283" s="26">
        <v>79764</v>
      </c>
      <c r="F283" s="27">
        <v>0.160587880008053</v>
      </c>
      <c r="G283" s="1" t="str">
        <f t="shared" si="16"/>
        <v>enquiryfee</v>
      </c>
      <c r="H283" s="32" t="s">
        <v>556</v>
      </c>
      <c r="I283" s="28" t="str">
        <f>VLOOKUP(A283,H:H,1,FALSE)</f>
        <v>sum_amount19_enquiryfee</v>
      </c>
      <c r="J283" s="21" t="str">
        <f t="shared" si="21"/>
        <v>sum_amount43_enquiryfee</v>
      </c>
      <c r="K283" s="33">
        <v>0.057201004067826</v>
      </c>
      <c r="M283" t="s">
        <v>72</v>
      </c>
      <c r="N283" s="2" t="str">
        <f t="shared" si="18"/>
        <v>sum_amount20_enquiryfee</v>
      </c>
      <c r="O283" t="s">
        <v>561</v>
      </c>
    </row>
    <row r="284" spans="1:15">
      <c r="A284" s="26" t="s">
        <v>548</v>
      </c>
      <c r="B284" s="26">
        <v>496700</v>
      </c>
      <c r="C284" s="26">
        <v>293732</v>
      </c>
      <c r="D284" s="26">
        <v>123204</v>
      </c>
      <c r="E284" s="26">
        <v>79764</v>
      </c>
      <c r="F284" s="27">
        <v>0.160587880008053</v>
      </c>
      <c r="G284" s="1" t="str">
        <f t="shared" si="16"/>
        <v>enquiryfee</v>
      </c>
      <c r="H284" s="32" t="s">
        <v>560</v>
      </c>
      <c r="I284" s="28" t="str">
        <f>VLOOKUP(A284,H:H,1,FALSE)</f>
        <v>sum_cnt19_enquiryfee</v>
      </c>
      <c r="J284" s="21" t="str">
        <f>LEFT(A284,3)&amp;"_cnt"&amp;RIGHT(H284,LEN(H284)-10)</f>
        <v>sum_cntenquiryfee</v>
      </c>
      <c r="K284" s="33">
        <v>0.057201004067826</v>
      </c>
      <c r="M284" t="s">
        <v>562</v>
      </c>
      <c r="N284" s="2" t="str">
        <f t="shared" si="18"/>
        <v>avg_amount20_enquiryfee</v>
      </c>
      <c r="O284" t="s">
        <v>563</v>
      </c>
    </row>
    <row r="285" spans="1:15">
      <c r="A285" s="26" t="s">
        <v>549</v>
      </c>
      <c r="B285" s="26">
        <v>496700</v>
      </c>
      <c r="C285" s="26">
        <v>293732</v>
      </c>
      <c r="D285" s="26">
        <v>123207</v>
      </c>
      <c r="E285" s="26">
        <v>79761</v>
      </c>
      <c r="F285" s="27">
        <v>0.160581840144957</v>
      </c>
      <c r="G285" s="1" t="str">
        <f t="shared" si="16"/>
        <v>enquiryfee</v>
      </c>
      <c r="H285" s="32" t="s">
        <v>559</v>
      </c>
      <c r="I285" s="28" t="str">
        <f>VLOOKUP(A285,H:H,1,FALSE)</f>
        <v>min_amount19_enquiryfee</v>
      </c>
      <c r="J285" s="21" t="str">
        <f t="shared" ref="J285:J288" si="22">LEFT(A285,3)&amp;RIGHT(H285,LEN(H285)-3)</f>
        <v>min_amount43_enquiryfee</v>
      </c>
      <c r="K285" s="33">
        <v>0.0571988010431715</v>
      </c>
      <c r="M285" t="s">
        <v>80</v>
      </c>
      <c r="N285" s="2" t="str">
        <f t="shared" si="18"/>
        <v>max_amount20_enquiryfee</v>
      </c>
      <c r="O285" t="s">
        <v>564</v>
      </c>
    </row>
    <row r="286" spans="1:15">
      <c r="A286" s="26" t="s">
        <v>562</v>
      </c>
      <c r="B286" s="26">
        <v>496700</v>
      </c>
      <c r="C286" s="26">
        <v>293732</v>
      </c>
      <c r="D286" s="26">
        <v>123614</v>
      </c>
      <c r="E286" s="26">
        <v>79354</v>
      </c>
      <c r="F286" s="27">
        <v>0.15976243205154</v>
      </c>
      <c r="G286" s="1" t="str">
        <f t="shared" si="16"/>
        <v>enquiryfee</v>
      </c>
      <c r="H286" s="32" t="s">
        <v>563</v>
      </c>
      <c r="I286" s="28" t="str">
        <f>VLOOKUP(A286,H:H,1,FALSE)</f>
        <v>avg_amount20_enquiryfee</v>
      </c>
      <c r="J286" s="21" t="str">
        <f t="shared" si="22"/>
        <v>avg_amount45_enquiryfee</v>
      </c>
      <c r="K286" s="33">
        <v>0.057192152629482</v>
      </c>
      <c r="M286" t="s">
        <v>84</v>
      </c>
      <c r="N286" s="2" t="str">
        <f t="shared" si="18"/>
        <v>min_amount20_enquiryfee</v>
      </c>
      <c r="O286" t="s">
        <v>565</v>
      </c>
    </row>
    <row r="287" spans="1:15">
      <c r="A287" s="26" t="s">
        <v>80</v>
      </c>
      <c r="B287" s="26">
        <v>496700</v>
      </c>
      <c r="C287" s="26">
        <v>293732</v>
      </c>
      <c r="D287" s="26">
        <v>123614</v>
      </c>
      <c r="E287" s="26">
        <v>79354</v>
      </c>
      <c r="F287" s="27">
        <v>0.15976243205154</v>
      </c>
      <c r="G287" s="1" t="str">
        <f t="shared" si="16"/>
        <v>enquiryfee</v>
      </c>
      <c r="H287" s="32" t="s">
        <v>564</v>
      </c>
      <c r="I287" s="28" t="str">
        <f>VLOOKUP(A287,H:H,1,FALSE)</f>
        <v>max_amount20_enquiryfee</v>
      </c>
      <c r="J287" s="21" t="str">
        <f t="shared" si="22"/>
        <v>max_amount45_enquiryfee</v>
      </c>
      <c r="K287" s="33">
        <v>0.0571921329596191</v>
      </c>
      <c r="M287" t="s">
        <v>87</v>
      </c>
      <c r="N287" s="2" t="str">
        <f t="shared" si="18"/>
        <v>sum_cnt20_enquiryfee</v>
      </c>
      <c r="O287" t="s">
        <v>566</v>
      </c>
    </row>
    <row r="288" spans="1:15">
      <c r="A288" s="26" t="s">
        <v>72</v>
      </c>
      <c r="B288" s="26">
        <v>496700</v>
      </c>
      <c r="C288" s="26">
        <v>293732</v>
      </c>
      <c r="D288" s="26">
        <v>123614</v>
      </c>
      <c r="E288" s="26">
        <v>79354</v>
      </c>
      <c r="F288" s="27">
        <v>0.15976243205154</v>
      </c>
      <c r="G288" s="1" t="str">
        <f t="shared" si="16"/>
        <v>enquiryfee</v>
      </c>
      <c r="H288" s="32" t="s">
        <v>561</v>
      </c>
      <c r="I288" s="28" t="str">
        <f>VLOOKUP(A288,H:H,1,FALSE)</f>
        <v>sum_amount20_enquiryfee</v>
      </c>
      <c r="J288" s="21" t="str">
        <f t="shared" si="22"/>
        <v>sum_amount45_enquiryfee</v>
      </c>
      <c r="K288" s="33">
        <v>0.0571921329596191</v>
      </c>
      <c r="M288" t="s">
        <v>213</v>
      </c>
      <c r="N288" s="2" t="str">
        <f t="shared" si="18"/>
        <v>sum_amount33_creditcardrepayments</v>
      </c>
      <c r="O288" t="s">
        <v>392</v>
      </c>
    </row>
    <row r="289" spans="1:15">
      <c r="A289" s="26" t="s">
        <v>87</v>
      </c>
      <c r="B289" s="26">
        <v>496700</v>
      </c>
      <c r="C289" s="26">
        <v>293732</v>
      </c>
      <c r="D289" s="26">
        <v>123614</v>
      </c>
      <c r="E289" s="26">
        <v>79354</v>
      </c>
      <c r="F289" s="27">
        <v>0.15976243205154</v>
      </c>
      <c r="G289" s="1" t="str">
        <f t="shared" si="16"/>
        <v>enquiryfee</v>
      </c>
      <c r="H289" s="32" t="s">
        <v>566</v>
      </c>
      <c r="I289" s="28" t="str">
        <f>VLOOKUP(A289,H:H,1,FALSE)</f>
        <v>sum_cnt20_enquiryfee</v>
      </c>
      <c r="J289" s="21" t="str">
        <f>LEFT(A289,3)&amp;"_cnt"&amp;RIGHT(H289,LEN(H289)-10)</f>
        <v>sum_cntenquiryfee</v>
      </c>
      <c r="K289" s="33">
        <v>0.0571921329596191</v>
      </c>
      <c r="M289" t="s">
        <v>216</v>
      </c>
      <c r="N289" s="2" t="str">
        <f t="shared" si="18"/>
        <v>avg_amount33_creditcardrepayments</v>
      </c>
      <c r="O289" t="s">
        <v>384</v>
      </c>
    </row>
    <row r="290" spans="1:15">
      <c r="A290" s="26" t="s">
        <v>84</v>
      </c>
      <c r="B290" s="26">
        <v>496700</v>
      </c>
      <c r="C290" s="26">
        <v>293732</v>
      </c>
      <c r="D290" s="26">
        <v>123624</v>
      </c>
      <c r="E290" s="26">
        <v>79344</v>
      </c>
      <c r="F290" s="27">
        <v>0.159742299174552</v>
      </c>
      <c r="G290" s="1" t="str">
        <f t="shared" si="16"/>
        <v>enquiryfee</v>
      </c>
      <c r="H290" s="32" t="s">
        <v>565</v>
      </c>
      <c r="I290" s="28" t="str">
        <f>VLOOKUP(A290,H:H,1,FALSE)</f>
        <v>min_amount20_enquiryfee</v>
      </c>
      <c r="J290" s="21" t="str">
        <f t="shared" ref="J290:J293" si="23">LEFT(A290,3)&amp;RIGHT(H290,LEN(H290)-3)</f>
        <v>min_amount45_enquiryfee</v>
      </c>
      <c r="K290" s="33">
        <v>0.0571901659733204</v>
      </c>
      <c r="M290" t="s">
        <v>219</v>
      </c>
      <c r="N290" s="2" t="str">
        <f t="shared" si="18"/>
        <v>max_amount33_creditcardrepayments</v>
      </c>
      <c r="O290" t="s">
        <v>386</v>
      </c>
    </row>
    <row r="291" spans="1:15">
      <c r="A291" s="26" t="s">
        <v>509</v>
      </c>
      <c r="B291" s="26">
        <v>496700</v>
      </c>
      <c r="C291" s="26">
        <v>293732</v>
      </c>
      <c r="D291" s="26">
        <v>124002</v>
      </c>
      <c r="E291" s="26">
        <v>78966</v>
      </c>
      <c r="F291" s="27">
        <v>0.158981276424401</v>
      </c>
      <c r="G291" s="1" t="str">
        <f t="shared" si="16"/>
        <v>enquiryfee</v>
      </c>
      <c r="H291" s="32" t="s">
        <v>510</v>
      </c>
      <c r="I291" s="26" t="s">
        <v>495</v>
      </c>
      <c r="J291" s="21" t="str">
        <f t="shared" si="23"/>
        <v>avg_amount38_enquiryfee</v>
      </c>
      <c r="K291" s="33">
        <v>0.057054089861179</v>
      </c>
      <c r="M291" t="s">
        <v>223</v>
      </c>
      <c r="N291" s="2" t="str">
        <f t="shared" si="18"/>
        <v>min_amount33_creditcardrepayments</v>
      </c>
      <c r="O291" t="s">
        <v>388</v>
      </c>
    </row>
    <row r="292" spans="1:15">
      <c r="A292" s="26" t="s">
        <v>511</v>
      </c>
      <c r="B292" s="26">
        <v>496700</v>
      </c>
      <c r="C292" s="26">
        <v>293732</v>
      </c>
      <c r="D292" s="26">
        <v>124002</v>
      </c>
      <c r="E292" s="26">
        <v>78966</v>
      </c>
      <c r="F292" s="27">
        <v>0.158981276424401</v>
      </c>
      <c r="G292" s="1" t="str">
        <f t="shared" si="16"/>
        <v>enquiryfee</v>
      </c>
      <c r="H292" s="32" t="s">
        <v>512</v>
      </c>
      <c r="I292" s="28" t="s">
        <v>498</v>
      </c>
      <c r="J292" s="21" t="str">
        <f t="shared" si="23"/>
        <v>max_amount38_enquiryfee</v>
      </c>
      <c r="K292" s="33">
        <v>0.057054070191316</v>
      </c>
      <c r="M292" t="s">
        <v>227</v>
      </c>
      <c r="N292" s="2" t="str">
        <f t="shared" si="18"/>
        <v>sum_cnt33_creditcardrepayments</v>
      </c>
      <c r="O292" t="s">
        <v>396</v>
      </c>
    </row>
    <row r="293" spans="1:15">
      <c r="A293" s="26" t="s">
        <v>507</v>
      </c>
      <c r="B293" s="26">
        <v>496700</v>
      </c>
      <c r="C293" s="26">
        <v>293732</v>
      </c>
      <c r="D293" s="26">
        <v>124002</v>
      </c>
      <c r="E293" s="26">
        <v>78966</v>
      </c>
      <c r="F293" s="27">
        <v>0.158981276424401</v>
      </c>
      <c r="G293" s="1" t="str">
        <f t="shared" si="16"/>
        <v>enquiryfee</v>
      </c>
      <c r="H293" s="32" t="s">
        <v>508</v>
      </c>
      <c r="I293" s="28" t="s">
        <v>501</v>
      </c>
      <c r="J293" s="21" t="str">
        <f t="shared" si="23"/>
        <v>sum_amount38_enquiryfee</v>
      </c>
      <c r="K293" s="33">
        <v>0.057054070191316</v>
      </c>
      <c r="M293" t="s">
        <v>286</v>
      </c>
      <c r="N293" s="2" t="str">
        <f t="shared" si="18"/>
        <v>sum_amount21_enquiryfee</v>
      </c>
      <c r="O293" t="s">
        <v>567</v>
      </c>
    </row>
    <row r="294" spans="1:15">
      <c r="A294" s="26" t="s">
        <v>515</v>
      </c>
      <c r="B294" s="26">
        <v>496700</v>
      </c>
      <c r="C294" s="26">
        <v>293732</v>
      </c>
      <c r="D294" s="26">
        <v>124002</v>
      </c>
      <c r="E294" s="26">
        <v>78966</v>
      </c>
      <c r="F294" s="27">
        <v>0.158981276424401</v>
      </c>
      <c r="G294" s="1" t="str">
        <f t="shared" si="16"/>
        <v>enquiryfee</v>
      </c>
      <c r="H294" s="32" t="s">
        <v>516</v>
      </c>
      <c r="I294" s="28" t="s">
        <v>504</v>
      </c>
      <c r="J294" s="21" t="str">
        <f>LEFT(A294,3)&amp;"_cnt"&amp;RIGHT(H294,LEN(H294)-10)</f>
        <v>sum_cntenquiryfee</v>
      </c>
      <c r="K294" s="33">
        <v>0.057054070191316</v>
      </c>
      <c r="M294" t="s">
        <v>76</v>
      </c>
      <c r="N294" s="2" t="str">
        <f t="shared" si="18"/>
        <v>avg_amount21_enquiryfee</v>
      </c>
      <c r="O294" t="s">
        <v>568</v>
      </c>
    </row>
    <row r="295" spans="1:15">
      <c r="A295" s="26" t="s">
        <v>513</v>
      </c>
      <c r="B295" s="26">
        <v>496700</v>
      </c>
      <c r="C295" s="26">
        <v>293732</v>
      </c>
      <c r="D295" s="26">
        <v>124005</v>
      </c>
      <c r="E295" s="26">
        <v>78963</v>
      </c>
      <c r="F295" s="27">
        <v>0.158975236561305</v>
      </c>
      <c r="G295" s="1" t="str">
        <f t="shared" si="16"/>
        <v>enquiryfee</v>
      </c>
      <c r="H295" s="32" t="s">
        <v>514</v>
      </c>
      <c r="I295" s="26" t="s">
        <v>554</v>
      </c>
      <c r="J295" s="21" t="str">
        <f t="shared" ref="J295:J298" si="24">LEFT(A295,3)&amp;RIGHT(H295,LEN(H295)-3)</f>
        <v>min_amount38_enquiryfee</v>
      </c>
      <c r="K295" s="33">
        <v>0.0570519655159764</v>
      </c>
      <c r="M295" t="s">
        <v>294</v>
      </c>
      <c r="N295" s="2" t="str">
        <f t="shared" si="18"/>
        <v>max_amount21_enquiryfee</v>
      </c>
      <c r="O295" t="s">
        <v>569</v>
      </c>
    </row>
    <row r="296" spans="1:15">
      <c r="A296" s="26" t="s">
        <v>76</v>
      </c>
      <c r="B296" s="26">
        <v>496700</v>
      </c>
      <c r="C296" s="26">
        <v>293732</v>
      </c>
      <c r="D296" s="26">
        <v>124585</v>
      </c>
      <c r="E296" s="26">
        <v>78383</v>
      </c>
      <c r="F296" s="27">
        <v>0.157807529695994</v>
      </c>
      <c r="G296" s="1" t="str">
        <f t="shared" si="16"/>
        <v>enquiryfee</v>
      </c>
      <c r="H296" s="32" t="s">
        <v>568</v>
      </c>
      <c r="I296" s="28" t="str">
        <f>VLOOKUP(A296,H:H,1,FALSE)</f>
        <v>avg_amount21_enquiryfee</v>
      </c>
      <c r="J296" s="21" t="str">
        <f t="shared" si="24"/>
        <v>avg_amount44_enquiryfee</v>
      </c>
      <c r="K296" s="33">
        <v>0.0569622512708944</v>
      </c>
      <c r="M296" t="s">
        <v>302</v>
      </c>
      <c r="N296" s="2" t="str">
        <f t="shared" si="18"/>
        <v>sum_cnt21_enquiryfee</v>
      </c>
      <c r="O296" t="s">
        <v>570</v>
      </c>
    </row>
    <row r="297" spans="1:15">
      <c r="A297" s="26" t="s">
        <v>294</v>
      </c>
      <c r="B297" s="26">
        <v>496700</v>
      </c>
      <c r="C297" s="26">
        <v>293732</v>
      </c>
      <c r="D297" s="26">
        <v>124585</v>
      </c>
      <c r="E297" s="26">
        <v>78383</v>
      </c>
      <c r="F297" s="27">
        <v>0.157807529695994</v>
      </c>
      <c r="G297" s="1" t="str">
        <f t="shared" si="16"/>
        <v>enquiryfee</v>
      </c>
      <c r="H297" s="32" t="s">
        <v>569</v>
      </c>
      <c r="I297" s="28" t="str">
        <f>VLOOKUP(A297,H:H,1,FALSE)</f>
        <v>max_amount21_enquiryfee</v>
      </c>
      <c r="J297" s="21" t="str">
        <f t="shared" si="24"/>
        <v>max_amount44_enquiryfee</v>
      </c>
      <c r="K297" s="33">
        <v>0.0569621725914425</v>
      </c>
      <c r="M297" t="s">
        <v>298</v>
      </c>
      <c r="N297" s="2" t="str">
        <f t="shared" si="18"/>
        <v>min_amount21_enquiryfee</v>
      </c>
      <c r="O297" t="s">
        <v>571</v>
      </c>
    </row>
    <row r="298" spans="1:15">
      <c r="A298" s="26" t="s">
        <v>286</v>
      </c>
      <c r="B298" s="26">
        <v>496700</v>
      </c>
      <c r="C298" s="26">
        <v>293732</v>
      </c>
      <c r="D298" s="26">
        <v>124585</v>
      </c>
      <c r="E298" s="26">
        <v>78383</v>
      </c>
      <c r="F298" s="27">
        <v>0.157807529695994</v>
      </c>
      <c r="G298" s="1" t="str">
        <f t="shared" si="16"/>
        <v>enquiryfee</v>
      </c>
      <c r="H298" s="32" t="s">
        <v>567</v>
      </c>
      <c r="I298" s="28" t="str">
        <f>VLOOKUP(A298,H:H,1,FALSE)</f>
        <v>sum_amount21_enquiryfee</v>
      </c>
      <c r="J298" s="21" t="str">
        <f t="shared" si="24"/>
        <v>sum_amount44_enquiryfee</v>
      </c>
      <c r="K298" s="33">
        <v>0.0569621725914425</v>
      </c>
      <c r="M298" t="s">
        <v>421</v>
      </c>
      <c r="N298" s="2" t="str">
        <f t="shared" si="18"/>
        <v>sum_amount34_creditcardrepayments</v>
      </c>
      <c r="O298" t="s">
        <v>420</v>
      </c>
    </row>
    <row r="299" spans="1:15">
      <c r="A299" s="26" t="s">
        <v>302</v>
      </c>
      <c r="B299" s="26">
        <v>496700</v>
      </c>
      <c r="C299" s="26">
        <v>293732</v>
      </c>
      <c r="D299" s="26">
        <v>124585</v>
      </c>
      <c r="E299" s="26">
        <v>78383</v>
      </c>
      <c r="F299" s="27">
        <v>0.157807529695994</v>
      </c>
      <c r="G299" s="1" t="str">
        <f t="shared" si="16"/>
        <v>enquiryfee</v>
      </c>
      <c r="H299" s="32" t="s">
        <v>570</v>
      </c>
      <c r="I299" s="28" t="str">
        <f>VLOOKUP(A299,H:H,1,FALSE)</f>
        <v>sum_cnt21_enquiryfee</v>
      </c>
      <c r="J299" s="21" t="str">
        <f>LEFT(A299,3)&amp;"_cnt"&amp;RIGHT(H299,LEN(H299)-10)</f>
        <v>sum_cntenquiryfee</v>
      </c>
      <c r="K299" s="33">
        <v>0.0569621725914425</v>
      </c>
      <c r="M299" t="s">
        <v>411</v>
      </c>
      <c r="N299" s="2" t="str">
        <f t="shared" si="18"/>
        <v>avg_amount34_creditcardrepayments</v>
      </c>
      <c r="O299" t="s">
        <v>410</v>
      </c>
    </row>
    <row r="300" spans="1:15">
      <c r="A300" s="26" t="s">
        <v>298</v>
      </c>
      <c r="B300" s="26">
        <v>496700</v>
      </c>
      <c r="C300" s="26">
        <v>293732</v>
      </c>
      <c r="D300" s="26">
        <v>124593</v>
      </c>
      <c r="E300" s="26">
        <v>78375</v>
      </c>
      <c r="F300" s="27">
        <v>0.157791423394403</v>
      </c>
      <c r="G300" s="1" t="str">
        <f t="shared" si="16"/>
        <v>enquiryfee</v>
      </c>
      <c r="H300" s="32" t="s">
        <v>571</v>
      </c>
      <c r="I300" s="28" t="str">
        <f>VLOOKUP(A300,H:H,1,FALSE)</f>
        <v>min_amount21_enquiryfee</v>
      </c>
      <c r="J300" s="21" t="str">
        <f t="shared" ref="J300:J303" si="25">LEFT(A300,3)&amp;RIGHT(H300,LEN(H300)-3)</f>
        <v>min_amount44_enquiryfee</v>
      </c>
      <c r="K300" s="33">
        <v>0.0569597531982951</v>
      </c>
      <c r="M300" t="s">
        <v>415</v>
      </c>
      <c r="N300" s="2" t="str">
        <f t="shared" si="18"/>
        <v>max_amount34_creditcardrepayments</v>
      </c>
      <c r="O300" t="s">
        <v>414</v>
      </c>
    </row>
    <row r="301" spans="1:15">
      <c r="A301" s="26" t="s">
        <v>497</v>
      </c>
      <c r="B301" s="26">
        <v>496700</v>
      </c>
      <c r="C301" s="26">
        <v>293732</v>
      </c>
      <c r="D301" s="26">
        <v>125012</v>
      </c>
      <c r="E301" s="26">
        <v>77956</v>
      </c>
      <c r="F301" s="27">
        <v>0.156947855848601</v>
      </c>
      <c r="G301" s="1" t="str">
        <f t="shared" si="16"/>
        <v>enquiryfee</v>
      </c>
      <c r="H301" s="32" t="s">
        <v>499</v>
      </c>
      <c r="I301" s="28" t="s">
        <v>495</v>
      </c>
      <c r="J301" s="21" t="str">
        <f t="shared" si="25"/>
        <v>avg_amount35_enquiryfee</v>
      </c>
      <c r="K301" s="33">
        <v>0.0569367984681897</v>
      </c>
      <c r="M301" t="s">
        <v>419</v>
      </c>
      <c r="N301" s="2" t="str">
        <f t="shared" si="18"/>
        <v>min_amount34_creditcardrepayments</v>
      </c>
      <c r="O301" t="s">
        <v>418</v>
      </c>
    </row>
    <row r="302" spans="1:15">
      <c r="A302" s="26" t="s">
        <v>500</v>
      </c>
      <c r="B302" s="26">
        <v>496700</v>
      </c>
      <c r="C302" s="26">
        <v>293732</v>
      </c>
      <c r="D302" s="26">
        <v>125012</v>
      </c>
      <c r="E302" s="26">
        <v>77956</v>
      </c>
      <c r="F302" s="27">
        <v>0.156947855848601</v>
      </c>
      <c r="G302" s="1" t="str">
        <f t="shared" si="16"/>
        <v>enquiryfee</v>
      </c>
      <c r="H302" s="32" t="s">
        <v>502</v>
      </c>
      <c r="I302" s="28" t="s">
        <v>498</v>
      </c>
      <c r="J302" s="21" t="str">
        <f t="shared" si="25"/>
        <v>max_amount35_enquiryfee</v>
      </c>
      <c r="K302" s="33">
        <v>0.0569367591284638</v>
      </c>
      <c r="M302" t="s">
        <v>423</v>
      </c>
      <c r="N302" s="2" t="str">
        <f t="shared" si="18"/>
        <v>sum_cnt34_creditcardrepayments</v>
      </c>
      <c r="O302" t="s">
        <v>422</v>
      </c>
    </row>
    <row r="303" spans="1:15">
      <c r="A303" s="26" t="s">
        <v>494</v>
      </c>
      <c r="B303" s="26">
        <v>496700</v>
      </c>
      <c r="C303" s="26">
        <v>293732</v>
      </c>
      <c r="D303" s="26">
        <v>125012</v>
      </c>
      <c r="E303" s="26">
        <v>77956</v>
      </c>
      <c r="F303" s="27">
        <v>0.156947855848601</v>
      </c>
      <c r="G303" s="1" t="str">
        <f t="shared" si="16"/>
        <v>enquiryfee</v>
      </c>
      <c r="H303" s="32" t="s">
        <v>496</v>
      </c>
      <c r="I303" s="28" t="s">
        <v>501</v>
      </c>
      <c r="J303" s="21" t="str">
        <f t="shared" si="25"/>
        <v>sum_amount35_enquiryfee</v>
      </c>
      <c r="K303" s="33">
        <v>0.0569367591284638</v>
      </c>
      <c r="M303" t="s">
        <v>572</v>
      </c>
      <c r="N303" s="2" t="str">
        <f t="shared" si="18"/>
        <v>sum_amount22_enquiryfee</v>
      </c>
      <c r="O303" t="s">
        <v>573</v>
      </c>
    </row>
    <row r="304" spans="1:15">
      <c r="A304" s="26" t="s">
        <v>505</v>
      </c>
      <c r="B304" s="26">
        <v>496700</v>
      </c>
      <c r="C304" s="26">
        <v>293732</v>
      </c>
      <c r="D304" s="26">
        <v>125012</v>
      </c>
      <c r="E304" s="26">
        <v>77956</v>
      </c>
      <c r="F304" s="27">
        <v>0.156947855848601</v>
      </c>
      <c r="G304" s="1" t="str">
        <f t="shared" si="16"/>
        <v>enquiryfee</v>
      </c>
      <c r="H304" s="32" t="s">
        <v>506</v>
      </c>
      <c r="I304" s="28" t="s">
        <v>504</v>
      </c>
      <c r="J304" s="21" t="str">
        <f>LEFT(A304,3)&amp;"_cnt"&amp;RIGHT(H304,LEN(H304)-10)</f>
        <v>sum_cntenquiryfee</v>
      </c>
      <c r="K304" s="33">
        <v>0.0569367591284638</v>
      </c>
      <c r="M304" t="s">
        <v>290</v>
      </c>
      <c r="N304" s="2" t="str">
        <f t="shared" si="18"/>
        <v>avg_amount22_enquiryfee</v>
      </c>
      <c r="O304" t="s">
        <v>499</v>
      </c>
    </row>
    <row r="305" spans="1:15">
      <c r="A305" s="26" t="s">
        <v>290</v>
      </c>
      <c r="B305" s="26">
        <v>496700</v>
      </c>
      <c r="C305" s="26">
        <v>293732</v>
      </c>
      <c r="D305" s="26">
        <v>125414</v>
      </c>
      <c r="E305" s="26">
        <v>77554</v>
      </c>
      <c r="F305" s="27">
        <v>0.156138514193678</v>
      </c>
      <c r="G305" s="1" t="str">
        <f t="shared" si="16"/>
        <v>enquiryfee</v>
      </c>
      <c r="H305" s="32" t="s">
        <v>499</v>
      </c>
      <c r="I305" s="28" t="str">
        <f>VLOOKUP(A305,H:H,1,FALSE)</f>
        <v>avg_amount22_enquiryfee</v>
      </c>
      <c r="J305" s="21" t="str">
        <f t="shared" ref="J305:J307" si="26">LEFT(A305,3)&amp;RIGHT(H305,LEN(H305)-3)</f>
        <v>avg_amount35_enquiryfee</v>
      </c>
      <c r="K305" s="33">
        <v>0.0569355789366846</v>
      </c>
      <c r="M305" t="s">
        <v>574</v>
      </c>
      <c r="N305" s="2" t="str">
        <f t="shared" si="18"/>
        <v>max_amount22_enquiryfee</v>
      </c>
      <c r="O305" t="s">
        <v>575</v>
      </c>
    </row>
    <row r="306" spans="1:15">
      <c r="A306" s="26" t="s">
        <v>574</v>
      </c>
      <c r="B306" s="26">
        <v>496700</v>
      </c>
      <c r="C306" s="26">
        <v>293732</v>
      </c>
      <c r="D306" s="26">
        <v>125414</v>
      </c>
      <c r="E306" s="26">
        <v>77554</v>
      </c>
      <c r="F306" s="27">
        <v>0.156138514193678</v>
      </c>
      <c r="G306" s="1" t="str">
        <f t="shared" si="16"/>
        <v>enquiryfee</v>
      </c>
      <c r="H306" s="32" t="s">
        <v>575</v>
      </c>
      <c r="I306" s="28" t="str">
        <f>VLOOKUP(A306,H:H,1,FALSE)</f>
        <v>max_amount22_enquiryfee</v>
      </c>
      <c r="J306" s="21" t="str">
        <f t="shared" si="26"/>
        <v>max_amount36_enquiryfee</v>
      </c>
      <c r="K306" s="33">
        <v>0.0569134700106876</v>
      </c>
      <c r="M306" t="s">
        <v>576</v>
      </c>
      <c r="N306" s="2" t="str">
        <f t="shared" si="18"/>
        <v>min_amount22_enquiryfee</v>
      </c>
      <c r="O306" t="s">
        <v>577</v>
      </c>
    </row>
    <row r="307" spans="1:15">
      <c r="A307" s="26" t="s">
        <v>572</v>
      </c>
      <c r="B307" s="26">
        <v>496700</v>
      </c>
      <c r="C307" s="26">
        <v>293732</v>
      </c>
      <c r="D307" s="26">
        <v>125414</v>
      </c>
      <c r="E307" s="26">
        <v>77554</v>
      </c>
      <c r="F307" s="27">
        <v>0.156138514193678</v>
      </c>
      <c r="G307" s="1" t="str">
        <f t="shared" si="16"/>
        <v>enquiryfee</v>
      </c>
      <c r="H307" s="32" t="s">
        <v>573</v>
      </c>
      <c r="I307" s="28" t="str">
        <f>VLOOKUP(A307,H:H,1,FALSE)</f>
        <v>sum_amount22_enquiryfee</v>
      </c>
      <c r="J307" s="21" t="str">
        <f t="shared" si="26"/>
        <v>sum_amount36_enquiryfee</v>
      </c>
      <c r="K307" s="33">
        <v>0.0569134700106876</v>
      </c>
      <c r="M307" t="s">
        <v>578</v>
      </c>
      <c r="N307" s="2" t="str">
        <f t="shared" si="18"/>
        <v>sum_cnt22_enquiryfee</v>
      </c>
      <c r="O307" t="s">
        <v>579</v>
      </c>
    </row>
    <row r="308" spans="1:15">
      <c r="A308" s="26" t="s">
        <v>578</v>
      </c>
      <c r="B308" s="26">
        <v>496700</v>
      </c>
      <c r="C308" s="26">
        <v>293732</v>
      </c>
      <c r="D308" s="26">
        <v>125414</v>
      </c>
      <c r="E308" s="26">
        <v>77554</v>
      </c>
      <c r="F308" s="27">
        <v>0.156138514193678</v>
      </c>
      <c r="G308" s="1" t="str">
        <f t="shared" si="16"/>
        <v>enquiryfee</v>
      </c>
      <c r="H308" s="32" t="s">
        <v>579</v>
      </c>
      <c r="I308" s="28" t="str">
        <f>VLOOKUP(A308,H:H,1,FALSE)</f>
        <v>sum_cnt22_enquiryfee</v>
      </c>
      <c r="J308" s="21" t="str">
        <f>LEFT(A308,3)&amp;"_cnt"&amp;RIGHT(H308,LEN(H308)-10)</f>
        <v>sum_cntenquiryfee</v>
      </c>
      <c r="K308" s="33">
        <v>0.0569134700106876</v>
      </c>
      <c r="M308" t="s">
        <v>393</v>
      </c>
      <c r="N308" s="2" t="str">
        <f t="shared" si="18"/>
        <v>sum_amount35_creditcardrepayments</v>
      </c>
      <c r="O308" t="s">
        <v>464</v>
      </c>
    </row>
    <row r="309" spans="1:15">
      <c r="A309" s="26" t="s">
        <v>576</v>
      </c>
      <c r="B309" s="26">
        <v>496700</v>
      </c>
      <c r="C309" s="26">
        <v>293732</v>
      </c>
      <c r="D309" s="26">
        <v>125424</v>
      </c>
      <c r="E309" s="26">
        <v>77544</v>
      </c>
      <c r="F309" s="27">
        <v>0.15611838131669</v>
      </c>
      <c r="G309" s="1" t="str">
        <f t="shared" si="16"/>
        <v>enquiryfee</v>
      </c>
      <c r="H309" s="32" t="s">
        <v>577</v>
      </c>
      <c r="I309" s="28" t="str">
        <f>VLOOKUP(A309,H:H,1,FALSE)</f>
        <v>min_amount22_enquiryfee</v>
      </c>
      <c r="J309" s="21" t="str">
        <f t="shared" ref="J309:J317" si="27">LEFT(A309,3)&amp;RIGHT(H309,LEN(H309)-3)</f>
        <v>min_amount36_enquiryfee</v>
      </c>
      <c r="K309" s="33">
        <v>0.0569134700106876</v>
      </c>
      <c r="M309" t="s">
        <v>385</v>
      </c>
      <c r="N309" s="2" t="str">
        <f t="shared" si="18"/>
        <v>avg_amount35_creditcardrepayments</v>
      </c>
      <c r="O309" t="s">
        <v>459</v>
      </c>
    </row>
    <row r="310" spans="1:15">
      <c r="A310" s="26" t="s">
        <v>486</v>
      </c>
      <c r="B310" s="26">
        <v>496700</v>
      </c>
      <c r="C310" s="26">
        <v>293732</v>
      </c>
      <c r="D310" s="26">
        <v>125519</v>
      </c>
      <c r="E310" s="26">
        <v>77449</v>
      </c>
      <c r="F310" s="27">
        <v>0.155927118985303</v>
      </c>
      <c r="G310" s="1" t="str">
        <f t="shared" si="16"/>
        <v>enquiryfee</v>
      </c>
      <c r="H310" s="32" t="s">
        <v>487</v>
      </c>
      <c r="I310" s="26" t="s">
        <v>495</v>
      </c>
      <c r="J310" s="21" t="str">
        <f t="shared" si="27"/>
        <v>avg_amount36_enquiryfee</v>
      </c>
      <c r="K310" s="33">
        <v>0.0569122898189084</v>
      </c>
      <c r="M310" t="s">
        <v>387</v>
      </c>
      <c r="N310" s="2" t="str">
        <f t="shared" si="18"/>
        <v>max_amount35_creditcardrepayments</v>
      </c>
      <c r="O310" t="s">
        <v>460</v>
      </c>
    </row>
    <row r="311" spans="1:15">
      <c r="A311" s="26" t="s">
        <v>488</v>
      </c>
      <c r="B311" s="26">
        <v>496700</v>
      </c>
      <c r="C311" s="26">
        <v>293732</v>
      </c>
      <c r="D311" s="26">
        <v>125519</v>
      </c>
      <c r="E311" s="26">
        <v>77449</v>
      </c>
      <c r="F311" s="27">
        <v>0.155927118985303</v>
      </c>
      <c r="G311" s="1" t="str">
        <f t="shared" si="16"/>
        <v>enquiryfee</v>
      </c>
      <c r="H311" s="32" t="s">
        <v>489</v>
      </c>
      <c r="I311" s="28" t="s">
        <v>498</v>
      </c>
      <c r="J311" s="21" t="str">
        <f t="shared" si="27"/>
        <v>max_amount34_enquiryfee</v>
      </c>
      <c r="K311" s="33">
        <v>0.0559300162010826</v>
      </c>
      <c r="M311" t="s">
        <v>389</v>
      </c>
      <c r="N311" s="2" t="str">
        <f t="shared" si="18"/>
        <v>min_amount35_creditcardrepayments</v>
      </c>
      <c r="O311" t="s">
        <v>461</v>
      </c>
    </row>
    <row r="312" spans="1:15">
      <c r="A312" s="26" t="s">
        <v>490</v>
      </c>
      <c r="B312" s="26">
        <v>496700</v>
      </c>
      <c r="C312" s="26">
        <v>293732</v>
      </c>
      <c r="D312" s="26">
        <v>125519</v>
      </c>
      <c r="E312" s="26">
        <v>77449</v>
      </c>
      <c r="F312" s="27">
        <v>0.155927118985303</v>
      </c>
      <c r="G312" s="1" t="str">
        <f t="shared" si="16"/>
        <v>enquiryfee</v>
      </c>
      <c r="H312" s="32" t="s">
        <v>491</v>
      </c>
      <c r="I312" s="28" t="s">
        <v>554</v>
      </c>
      <c r="J312" s="21" t="str">
        <f t="shared" si="27"/>
        <v>min_amount34_enquiryfee</v>
      </c>
      <c r="K312" s="33">
        <v>0.0559300162010826</v>
      </c>
      <c r="M312" t="s">
        <v>397</v>
      </c>
      <c r="N312" s="2" t="str">
        <f t="shared" si="18"/>
        <v>sum_cnt35_creditcardrepayments</v>
      </c>
      <c r="O312" t="s">
        <v>467</v>
      </c>
    </row>
    <row r="313" spans="1:15">
      <c r="A313" s="26" t="s">
        <v>484</v>
      </c>
      <c r="B313" s="26">
        <v>496700</v>
      </c>
      <c r="C313" s="26">
        <v>293732</v>
      </c>
      <c r="D313" s="26">
        <v>125519</v>
      </c>
      <c r="E313" s="26">
        <v>77449</v>
      </c>
      <c r="F313" s="27">
        <v>0.155927118985303</v>
      </c>
      <c r="G313" s="1" t="str">
        <f t="shared" si="16"/>
        <v>enquiryfee</v>
      </c>
      <c r="H313" s="32" t="s">
        <v>485</v>
      </c>
      <c r="I313" s="26" t="s">
        <v>501</v>
      </c>
      <c r="J313" s="21" t="str">
        <f t="shared" si="27"/>
        <v>sum_amount34_enquiryfee</v>
      </c>
      <c r="K313" s="33">
        <v>0.0559300162010826</v>
      </c>
      <c r="M313" t="s">
        <v>351</v>
      </c>
      <c r="N313" s="2" t="str">
        <f t="shared" si="18"/>
        <v>sum_amount23_enquiryfee</v>
      </c>
      <c r="O313" t="s">
        <v>580</v>
      </c>
    </row>
    <row r="314" spans="1:15">
      <c r="A314" s="26" t="s">
        <v>492</v>
      </c>
      <c r="B314" s="26">
        <v>496700</v>
      </c>
      <c r="C314" s="26">
        <v>293732</v>
      </c>
      <c r="D314" s="26">
        <v>125519</v>
      </c>
      <c r="E314" s="26">
        <v>77449</v>
      </c>
      <c r="F314" s="27">
        <v>0.155927118985303</v>
      </c>
      <c r="G314" s="1" t="str">
        <f t="shared" si="16"/>
        <v>enquiryfee</v>
      </c>
      <c r="H314" s="32" t="s">
        <v>493</v>
      </c>
      <c r="I314" s="28" t="s">
        <v>504</v>
      </c>
      <c r="J314" s="21" t="str">
        <f t="shared" si="27"/>
        <v>sum_cnt34_enquiryfee</v>
      </c>
      <c r="K314" s="33">
        <v>0.0559300162010826</v>
      </c>
      <c r="M314" t="s">
        <v>581</v>
      </c>
      <c r="N314" s="2" t="str">
        <f t="shared" si="18"/>
        <v>avg_amount23_enquiryfee</v>
      </c>
      <c r="O314" t="s">
        <v>582</v>
      </c>
    </row>
    <row r="315" spans="1:15">
      <c r="A315" s="26" t="s">
        <v>581</v>
      </c>
      <c r="B315" s="26">
        <v>496700</v>
      </c>
      <c r="C315" s="26">
        <v>293732</v>
      </c>
      <c r="D315" s="26">
        <v>126602</v>
      </c>
      <c r="E315" s="26">
        <v>76366</v>
      </c>
      <c r="F315" s="27">
        <v>0.153746728407489</v>
      </c>
      <c r="G315" s="1" t="str">
        <f t="shared" si="16"/>
        <v>enquiryfee</v>
      </c>
      <c r="H315" s="32" t="s">
        <v>582</v>
      </c>
      <c r="I315" s="28" t="str">
        <f>VLOOKUP(A315,H:H,1,FALSE)</f>
        <v>avg_amount23_enquiryfee</v>
      </c>
      <c r="J315" s="21" t="str">
        <f t="shared" si="27"/>
        <v>avg_amount34_enquiryfee</v>
      </c>
      <c r="K315" s="33">
        <v>0.0559291507271112</v>
      </c>
      <c r="M315" t="s">
        <v>359</v>
      </c>
      <c r="N315" s="2" t="str">
        <f t="shared" si="18"/>
        <v>max_amount23_enquiryfee</v>
      </c>
      <c r="O315" t="s">
        <v>583</v>
      </c>
    </row>
    <row r="316" spans="1:15">
      <c r="A316" s="26" t="s">
        <v>359</v>
      </c>
      <c r="B316" s="26">
        <v>496700</v>
      </c>
      <c r="C316" s="26">
        <v>293732</v>
      </c>
      <c r="D316" s="26">
        <v>126602</v>
      </c>
      <c r="E316" s="26">
        <v>76366</v>
      </c>
      <c r="F316" s="27">
        <v>0.153746728407489</v>
      </c>
      <c r="G316" s="1" t="str">
        <f t="shared" si="16"/>
        <v>enquiryfee</v>
      </c>
      <c r="H316" s="32" t="s">
        <v>583</v>
      </c>
      <c r="I316" s="28" t="str">
        <f>VLOOKUP(A316,H:H,1,FALSE)</f>
        <v>max_amount23_enquiryfee</v>
      </c>
      <c r="J316" s="21" t="str">
        <f t="shared" si="27"/>
        <v>max_amount33_enquiryfee</v>
      </c>
      <c r="K316" s="33">
        <v>0.05565463811927</v>
      </c>
      <c r="M316" t="s">
        <v>361</v>
      </c>
      <c r="N316" s="2" t="str">
        <f t="shared" si="18"/>
        <v>min_amount23_enquiryfee</v>
      </c>
      <c r="O316" t="s">
        <v>584</v>
      </c>
    </row>
    <row r="317" spans="1:15">
      <c r="A317" s="26" t="s">
        <v>351</v>
      </c>
      <c r="B317" s="26">
        <v>496700</v>
      </c>
      <c r="C317" s="26">
        <v>293732</v>
      </c>
      <c r="D317" s="26">
        <v>126602</v>
      </c>
      <c r="E317" s="26">
        <v>76366</v>
      </c>
      <c r="F317" s="27">
        <v>0.153746728407489</v>
      </c>
      <c r="G317" s="1" t="str">
        <f t="shared" si="16"/>
        <v>enquiryfee</v>
      </c>
      <c r="H317" s="32" t="s">
        <v>580</v>
      </c>
      <c r="I317" s="28" t="str">
        <f>VLOOKUP(A317,H:H,1,FALSE)</f>
        <v>sum_amount23_enquiryfee</v>
      </c>
      <c r="J317" s="21" t="str">
        <f t="shared" si="27"/>
        <v>sum_amount33_enquiryfee</v>
      </c>
      <c r="K317" s="33">
        <v>0.05565463811927</v>
      </c>
      <c r="M317" t="s">
        <v>363</v>
      </c>
      <c r="N317" s="2" t="str">
        <f t="shared" si="18"/>
        <v>sum_cnt23_enquiryfee</v>
      </c>
      <c r="O317" t="s">
        <v>585</v>
      </c>
    </row>
    <row r="318" spans="1:15">
      <c r="A318" s="26" t="s">
        <v>363</v>
      </c>
      <c r="B318" s="26">
        <v>496700</v>
      </c>
      <c r="C318" s="26">
        <v>293732</v>
      </c>
      <c r="D318" s="26">
        <v>126602</v>
      </c>
      <c r="E318" s="26">
        <v>76366</v>
      </c>
      <c r="F318" s="27">
        <v>0.153746728407489</v>
      </c>
      <c r="G318" s="1" t="str">
        <f t="shared" si="16"/>
        <v>enquiryfee</v>
      </c>
      <c r="H318" s="32" t="s">
        <v>585</v>
      </c>
      <c r="I318" s="28" t="str">
        <f>VLOOKUP(A318,H:H,1,FALSE)</f>
        <v>sum_cnt23_enquiryfee</v>
      </c>
      <c r="J318" s="21" t="str">
        <f>LEFT(A318,3)&amp;"_cnt"&amp;RIGHT(H318,LEN(H318)-10)</f>
        <v>sum_cntenquiryfee</v>
      </c>
      <c r="K318" s="33">
        <v>0.05565463811927</v>
      </c>
      <c r="M318" t="s">
        <v>15</v>
      </c>
      <c r="N318" s="2" t="str">
        <f t="shared" si="18"/>
        <v>sum_amount6_credit</v>
      </c>
      <c r="O318" t="s">
        <v>94</v>
      </c>
    </row>
    <row r="319" spans="1:15">
      <c r="A319" s="26" t="s">
        <v>361</v>
      </c>
      <c r="B319" s="26">
        <v>496700</v>
      </c>
      <c r="C319" s="26">
        <v>293732</v>
      </c>
      <c r="D319" s="26">
        <v>126611</v>
      </c>
      <c r="E319" s="26">
        <v>76357</v>
      </c>
      <c r="F319" s="27">
        <v>0.1537286088182</v>
      </c>
      <c r="G319" s="1" t="str">
        <f t="shared" si="16"/>
        <v>enquiryfee</v>
      </c>
      <c r="H319" s="32" t="s">
        <v>584</v>
      </c>
      <c r="I319" s="28" t="str">
        <f>VLOOKUP(A319,H:H,1,FALSE)</f>
        <v>min_amount23_enquiryfee</v>
      </c>
      <c r="J319" s="21" t="str">
        <f t="shared" ref="J319:J323" si="28">LEFT(A319,3)&amp;RIGHT(H319,LEN(H319)-3)</f>
        <v>min_amount33_enquiryfee</v>
      </c>
      <c r="K319" s="33">
        <v>0.05565463811927</v>
      </c>
      <c r="M319" t="s">
        <v>13</v>
      </c>
      <c r="N319" s="2" t="str">
        <f t="shared" si="18"/>
        <v>avg_amount6_credit</v>
      </c>
      <c r="O319" t="s">
        <v>85</v>
      </c>
    </row>
    <row r="320" spans="1:15">
      <c r="A320" s="26" t="s">
        <v>476</v>
      </c>
      <c r="B320" s="26">
        <v>496700</v>
      </c>
      <c r="C320" s="26">
        <v>293732</v>
      </c>
      <c r="D320" s="26">
        <v>126749</v>
      </c>
      <c r="E320" s="26">
        <v>76219</v>
      </c>
      <c r="F320" s="27">
        <v>0.153450775115764</v>
      </c>
      <c r="G320" s="1" t="str">
        <f t="shared" si="16"/>
        <v>enquiryfee</v>
      </c>
      <c r="H320" s="32" t="s">
        <v>477</v>
      </c>
      <c r="I320" s="26" t="s">
        <v>495</v>
      </c>
      <c r="J320" s="21" t="str">
        <f t="shared" si="28"/>
        <v>avg_amount33_enquiryfee</v>
      </c>
      <c r="K320" s="33">
        <v>0.0556538316548875</v>
      </c>
      <c r="M320" t="s">
        <v>17</v>
      </c>
      <c r="N320" s="2" t="str">
        <f t="shared" si="18"/>
        <v>max_amount6_credit</v>
      </c>
      <c r="O320" t="s">
        <v>88</v>
      </c>
    </row>
    <row r="321" spans="1:15">
      <c r="A321" s="26" t="s">
        <v>478</v>
      </c>
      <c r="B321" s="26">
        <v>496700</v>
      </c>
      <c r="C321" s="26">
        <v>293732</v>
      </c>
      <c r="D321" s="26">
        <v>126749</v>
      </c>
      <c r="E321" s="26">
        <v>76219</v>
      </c>
      <c r="F321" s="27">
        <v>0.153450775115764</v>
      </c>
      <c r="G321" s="1" t="str">
        <f t="shared" si="16"/>
        <v>enquiryfee</v>
      </c>
      <c r="H321" s="32" t="s">
        <v>479</v>
      </c>
      <c r="I321" s="28" t="s">
        <v>498</v>
      </c>
      <c r="J321" s="21" t="str">
        <f t="shared" si="28"/>
        <v>max_amount46_enquiryfee</v>
      </c>
      <c r="K321" s="33">
        <v>0.0554702134839074</v>
      </c>
      <c r="M321" t="s">
        <v>19</v>
      </c>
      <c r="N321" s="2" t="str">
        <f t="shared" si="18"/>
        <v>min_amount6_credit</v>
      </c>
      <c r="O321" t="s">
        <v>91</v>
      </c>
    </row>
    <row r="322" spans="1:15">
      <c r="A322" s="26" t="s">
        <v>480</v>
      </c>
      <c r="B322" s="26">
        <v>496700</v>
      </c>
      <c r="C322" s="26">
        <v>293732</v>
      </c>
      <c r="D322" s="26">
        <v>126749</v>
      </c>
      <c r="E322" s="26">
        <v>76219</v>
      </c>
      <c r="F322" s="27">
        <v>0.153450775115764</v>
      </c>
      <c r="G322" s="1" t="str">
        <f t="shared" ref="G322:G385" si="29">MID(A322,FIND("_",A322,5)+1,LEN(A322)-FIND("_",A322,5))</f>
        <v>enquiryfee</v>
      </c>
      <c r="H322" s="32" t="s">
        <v>481</v>
      </c>
      <c r="I322" s="28" t="s">
        <v>554</v>
      </c>
      <c r="J322" s="21" t="str">
        <f t="shared" si="28"/>
        <v>min_amount46_enquiryfee</v>
      </c>
      <c r="K322" s="33">
        <v>0.0554701151345925</v>
      </c>
      <c r="M322" t="s">
        <v>21</v>
      </c>
      <c r="N322" s="2" t="str">
        <f t="shared" si="18"/>
        <v>sum_cnt6_credit</v>
      </c>
      <c r="O322" t="s">
        <v>97</v>
      </c>
    </row>
    <row r="323" spans="1:15">
      <c r="A323" s="26" t="s">
        <v>474</v>
      </c>
      <c r="B323" s="26">
        <v>496700</v>
      </c>
      <c r="C323" s="26">
        <v>293732</v>
      </c>
      <c r="D323" s="26">
        <v>126749</v>
      </c>
      <c r="E323" s="26">
        <v>76219</v>
      </c>
      <c r="F323" s="27">
        <v>0.153450775115764</v>
      </c>
      <c r="G323" s="1" t="str">
        <f t="shared" si="29"/>
        <v>enquiryfee</v>
      </c>
      <c r="H323" s="32" t="s">
        <v>475</v>
      </c>
      <c r="I323" s="26" t="s">
        <v>501</v>
      </c>
      <c r="J323" s="21" t="str">
        <f t="shared" si="28"/>
        <v>sum_amount46_enquiryfee</v>
      </c>
      <c r="K323" s="33">
        <v>0.0554701151345925</v>
      </c>
      <c r="M323" t="s">
        <v>367</v>
      </c>
      <c r="N323" s="2" t="str">
        <f t="shared" ref="N323:N386" si="30">VLOOKUP(M323,A:J,9,FALSE)</f>
        <v>sum_amount36_creditcardrepayments</v>
      </c>
      <c r="O323" t="s">
        <v>352</v>
      </c>
    </row>
    <row r="324" spans="1:15">
      <c r="A324" s="26" t="s">
        <v>482</v>
      </c>
      <c r="B324" s="26">
        <v>496700</v>
      </c>
      <c r="C324" s="26">
        <v>293732</v>
      </c>
      <c r="D324" s="26">
        <v>126749</v>
      </c>
      <c r="E324" s="26">
        <v>76219</v>
      </c>
      <c r="F324" s="27">
        <v>0.153450775115764</v>
      </c>
      <c r="G324" s="1" t="str">
        <f t="shared" si="29"/>
        <v>enquiryfee</v>
      </c>
      <c r="H324" s="32" t="s">
        <v>483</v>
      </c>
      <c r="I324" s="28" t="s">
        <v>504</v>
      </c>
      <c r="J324" s="21" t="str">
        <f>LEFT(A324,3)&amp;"_cnt"&amp;RIGHT(H324,LEN(H324)-10)</f>
        <v>sum_cntenquiryfee</v>
      </c>
      <c r="K324" s="33">
        <v>0.0554701151345925</v>
      </c>
      <c r="M324" t="s">
        <v>364</v>
      </c>
      <c r="N324" s="2" t="str">
        <f t="shared" si="30"/>
        <v>avg_amount36_creditcardrepayments</v>
      </c>
      <c r="O324" t="s">
        <v>344</v>
      </c>
    </row>
    <row r="325" spans="1:15">
      <c r="A325" s="26" t="s">
        <v>355</v>
      </c>
      <c r="B325" s="26">
        <v>496700</v>
      </c>
      <c r="C325" s="26">
        <v>293732</v>
      </c>
      <c r="D325" s="26">
        <v>127596</v>
      </c>
      <c r="E325" s="26">
        <v>75372</v>
      </c>
      <c r="F325" s="27">
        <v>0.15174552043487</v>
      </c>
      <c r="G325" s="1" t="str">
        <f t="shared" si="29"/>
        <v>enquiryfee</v>
      </c>
      <c r="H325" s="32" t="s">
        <v>586</v>
      </c>
      <c r="I325" s="28" t="str">
        <f>VLOOKUP(A325,H:H,1,FALSE)</f>
        <v>avg_amount24_enquiryfee</v>
      </c>
      <c r="J325" s="21" t="str">
        <f t="shared" ref="J325:J327" si="31">LEFT(A325,3)&amp;RIGHT(H325,LEN(H325)-3)</f>
        <v>avg_amount46_enquiryfee</v>
      </c>
      <c r="K325" s="33">
        <v>0.0554678531003491</v>
      </c>
      <c r="M325" t="s">
        <v>365</v>
      </c>
      <c r="N325" s="2" t="str">
        <f t="shared" si="30"/>
        <v>max_amount36_creditcardrepayments</v>
      </c>
      <c r="O325" t="s">
        <v>346</v>
      </c>
    </row>
    <row r="326" spans="1:15">
      <c r="A326" s="26" t="s">
        <v>587</v>
      </c>
      <c r="B326" s="26">
        <v>496700</v>
      </c>
      <c r="C326" s="26">
        <v>293732</v>
      </c>
      <c r="D326" s="26">
        <v>127596</v>
      </c>
      <c r="E326" s="26">
        <v>75372</v>
      </c>
      <c r="F326" s="27">
        <v>0.15174552043487</v>
      </c>
      <c r="G326" s="1" t="str">
        <f t="shared" si="29"/>
        <v>enquiryfee</v>
      </c>
      <c r="H326" s="32" t="s">
        <v>588</v>
      </c>
      <c r="I326" s="28" t="str">
        <f>VLOOKUP(A326,H:H,1,FALSE)</f>
        <v>max_amount24_enquiryfee</v>
      </c>
      <c r="J326" s="21" t="str">
        <f t="shared" si="31"/>
        <v>max_amount32_enquiryfee</v>
      </c>
      <c r="K326" s="33">
        <v>0.0543941146196355</v>
      </c>
      <c r="M326" t="s">
        <v>366</v>
      </c>
      <c r="N326" s="2" t="str">
        <f t="shared" si="30"/>
        <v>min_amount36_creditcardrepayments</v>
      </c>
      <c r="O326" t="s">
        <v>348</v>
      </c>
    </row>
    <row r="327" spans="1:15">
      <c r="A327" s="26" t="s">
        <v>589</v>
      </c>
      <c r="B327" s="26">
        <v>496700</v>
      </c>
      <c r="C327" s="26">
        <v>293732</v>
      </c>
      <c r="D327" s="26">
        <v>127596</v>
      </c>
      <c r="E327" s="26">
        <v>75372</v>
      </c>
      <c r="F327" s="27">
        <v>0.15174552043487</v>
      </c>
      <c r="G327" s="1" t="str">
        <f t="shared" si="29"/>
        <v>enquiryfee</v>
      </c>
      <c r="H327" s="32" t="s">
        <v>590</v>
      </c>
      <c r="I327" s="28" t="str">
        <f>VLOOKUP(A327,H:H,1,FALSE)</f>
        <v>sum_amount24_enquiryfee</v>
      </c>
      <c r="J327" s="21" t="str">
        <f t="shared" si="31"/>
        <v>sum_amount32_enquiryfee</v>
      </c>
      <c r="K327" s="33">
        <v>0.0543941146196355</v>
      </c>
      <c r="M327" t="s">
        <v>368</v>
      </c>
      <c r="N327" s="2" t="str">
        <f t="shared" si="30"/>
        <v>sum_cnt36_creditcardrepayments</v>
      </c>
      <c r="O327" t="s">
        <v>356</v>
      </c>
    </row>
    <row r="328" spans="1:15">
      <c r="A328" s="26" t="s">
        <v>591</v>
      </c>
      <c r="B328" s="26">
        <v>496700</v>
      </c>
      <c r="C328" s="26">
        <v>293732</v>
      </c>
      <c r="D328" s="26">
        <v>127596</v>
      </c>
      <c r="E328" s="26">
        <v>75372</v>
      </c>
      <c r="F328" s="27">
        <v>0.15174552043487</v>
      </c>
      <c r="G328" s="1" t="str">
        <f t="shared" si="29"/>
        <v>enquiryfee</v>
      </c>
      <c r="H328" s="32" t="s">
        <v>592</v>
      </c>
      <c r="I328" s="28" t="str">
        <f>VLOOKUP(A328,H:H,1,FALSE)</f>
        <v>sum_cnt24_enquiryfee</v>
      </c>
      <c r="J328" s="21" t="str">
        <f>LEFT(A328,3)&amp;"_cnt"&amp;RIGHT(H328,LEN(H328)-10)</f>
        <v>sum_cntenquiryfee</v>
      </c>
      <c r="K328" s="33">
        <v>0.0543941146196355</v>
      </c>
      <c r="M328" t="s">
        <v>589</v>
      </c>
      <c r="N328" s="2" t="str">
        <f t="shared" si="30"/>
        <v>sum_amount24_enquiryfee</v>
      </c>
      <c r="O328" t="s">
        <v>590</v>
      </c>
    </row>
    <row r="329" spans="1:15">
      <c r="A329" s="26" t="s">
        <v>593</v>
      </c>
      <c r="B329" s="26">
        <v>496700</v>
      </c>
      <c r="C329" s="26">
        <v>293732</v>
      </c>
      <c r="D329" s="26">
        <v>127604</v>
      </c>
      <c r="E329" s="26">
        <v>75364</v>
      </c>
      <c r="F329" s="27">
        <v>0.15172941413328</v>
      </c>
      <c r="G329" s="1" t="str">
        <f t="shared" si="29"/>
        <v>enquiryfee</v>
      </c>
      <c r="H329" s="32" t="s">
        <v>594</v>
      </c>
      <c r="I329" s="28" t="str">
        <f>VLOOKUP(A329,H:H,1,FALSE)</f>
        <v>min_amount24_enquiryfee</v>
      </c>
      <c r="J329" s="21" t="str">
        <f t="shared" ref="J329:J332" si="32">LEFT(A329,3)&amp;RIGHT(H329,LEN(H329)-3)</f>
        <v>min_amount32_enquiryfee</v>
      </c>
      <c r="K329" s="33">
        <v>0.0543941146196355</v>
      </c>
      <c r="M329" t="s">
        <v>355</v>
      </c>
      <c r="N329" s="2" t="str">
        <f t="shared" si="30"/>
        <v>avg_amount24_enquiryfee</v>
      </c>
      <c r="O329" t="s">
        <v>586</v>
      </c>
    </row>
    <row r="330" spans="1:15">
      <c r="A330" s="26" t="s">
        <v>465</v>
      </c>
      <c r="B330" s="26">
        <v>496700</v>
      </c>
      <c r="C330" s="26">
        <v>293732</v>
      </c>
      <c r="D330" s="26">
        <v>128006</v>
      </c>
      <c r="E330" s="26">
        <v>74962</v>
      </c>
      <c r="F330" s="27">
        <v>0.150920072478357</v>
      </c>
      <c r="G330" s="1" t="str">
        <f t="shared" si="29"/>
        <v>enquiryfee</v>
      </c>
      <c r="H330" s="32" t="s">
        <v>466</v>
      </c>
      <c r="I330" s="26" t="s">
        <v>495</v>
      </c>
      <c r="J330" s="21" t="str">
        <f t="shared" si="32"/>
        <v>avg_amount32_enquiryfee</v>
      </c>
      <c r="K330" s="33">
        <v>0.0543932294758011</v>
      </c>
      <c r="M330" t="s">
        <v>587</v>
      </c>
      <c r="N330" s="2" t="str">
        <f t="shared" si="30"/>
        <v>max_amount24_enquiryfee</v>
      </c>
      <c r="O330" t="s">
        <v>588</v>
      </c>
    </row>
    <row r="331" spans="1:15">
      <c r="A331" s="26" t="s">
        <v>468</v>
      </c>
      <c r="B331" s="26">
        <v>496700</v>
      </c>
      <c r="C331" s="26">
        <v>293732</v>
      </c>
      <c r="D331" s="26">
        <v>128006</v>
      </c>
      <c r="E331" s="26">
        <v>74962</v>
      </c>
      <c r="F331" s="27">
        <v>0.150920072478357</v>
      </c>
      <c r="G331" s="1" t="str">
        <f t="shared" si="29"/>
        <v>enquiryfee</v>
      </c>
      <c r="H331" s="32" t="s">
        <v>469</v>
      </c>
      <c r="I331" s="28" t="s">
        <v>498</v>
      </c>
      <c r="J331" s="21" t="str">
        <f t="shared" si="32"/>
        <v>max_amount47_enquiryfee</v>
      </c>
      <c r="K331" s="33">
        <v>0.0540996174309998</v>
      </c>
      <c r="M331" t="s">
        <v>593</v>
      </c>
      <c r="N331" s="2" t="str">
        <f t="shared" si="30"/>
        <v>min_amount24_enquiryfee</v>
      </c>
      <c r="O331" t="s">
        <v>594</v>
      </c>
    </row>
    <row r="332" spans="1:15">
      <c r="A332" s="26" t="s">
        <v>462</v>
      </c>
      <c r="B332" s="26">
        <v>496700</v>
      </c>
      <c r="C332" s="26">
        <v>293732</v>
      </c>
      <c r="D332" s="26">
        <v>128006</v>
      </c>
      <c r="E332" s="26">
        <v>74962</v>
      </c>
      <c r="F332" s="27">
        <v>0.150920072478357</v>
      </c>
      <c r="G332" s="1" t="str">
        <f t="shared" si="29"/>
        <v>enquiryfee</v>
      </c>
      <c r="H332" s="32" t="s">
        <v>463</v>
      </c>
      <c r="I332" s="28" t="s">
        <v>501</v>
      </c>
      <c r="J332" s="21" t="str">
        <f t="shared" si="32"/>
        <v>sum_amount47_enquiryfee</v>
      </c>
      <c r="K332" s="33">
        <v>0.0540995977611369</v>
      </c>
      <c r="M332" t="s">
        <v>591</v>
      </c>
      <c r="N332" s="2" t="str">
        <f t="shared" si="30"/>
        <v>sum_cnt24_enquiryfee</v>
      </c>
      <c r="O332" t="s">
        <v>592</v>
      </c>
    </row>
    <row r="333" spans="1:15">
      <c r="A333" s="26" t="s">
        <v>472</v>
      </c>
      <c r="B333" s="26">
        <v>496700</v>
      </c>
      <c r="C333" s="26">
        <v>293732</v>
      </c>
      <c r="D333" s="26">
        <v>128006</v>
      </c>
      <c r="E333" s="26">
        <v>74962</v>
      </c>
      <c r="F333" s="27">
        <v>0.150920072478357</v>
      </c>
      <c r="G333" s="1" t="str">
        <f t="shared" si="29"/>
        <v>enquiryfee</v>
      </c>
      <c r="H333" s="32" t="s">
        <v>473</v>
      </c>
      <c r="I333" s="28" t="s">
        <v>504</v>
      </c>
      <c r="J333" s="21" t="str">
        <f>LEFT(A333,3)&amp;"_cnt"&amp;RIGHT(H333,LEN(H333)-10)</f>
        <v>sum_cntenquiryfee</v>
      </c>
      <c r="K333" s="33">
        <v>0.0540995977611369</v>
      </c>
      <c r="M333" t="s">
        <v>391</v>
      </c>
      <c r="N333" s="2" t="str">
        <f t="shared" si="30"/>
        <v>sum_amount25_enquiryfee</v>
      </c>
      <c r="O333" t="s">
        <v>595</v>
      </c>
    </row>
    <row r="334" spans="1:15">
      <c r="A334" s="26" t="s">
        <v>470</v>
      </c>
      <c r="B334" s="26">
        <v>496700</v>
      </c>
      <c r="C334" s="26">
        <v>293732</v>
      </c>
      <c r="D334" s="26">
        <v>128013</v>
      </c>
      <c r="E334" s="26">
        <v>74955</v>
      </c>
      <c r="F334" s="27">
        <v>0.150905979464465</v>
      </c>
      <c r="G334" s="1" t="str">
        <f t="shared" si="29"/>
        <v>enquiryfee</v>
      </c>
      <c r="H334" s="32" t="s">
        <v>471</v>
      </c>
      <c r="I334" s="26" t="s">
        <v>554</v>
      </c>
      <c r="J334" s="21" t="str">
        <f t="shared" ref="J334:J337" si="33">LEFT(A334,3)&amp;RIGHT(H334,LEN(H334)-3)</f>
        <v>min_amount47_enquiryfee</v>
      </c>
      <c r="K334" s="33">
        <v>0.0540995977611369</v>
      </c>
      <c r="M334" t="s">
        <v>376</v>
      </c>
      <c r="N334" s="2" t="str">
        <f t="shared" si="30"/>
        <v>avg_amount25_enquiryfee</v>
      </c>
      <c r="O334" t="s">
        <v>596</v>
      </c>
    </row>
    <row r="335" spans="1:15">
      <c r="A335" s="26" t="s">
        <v>451</v>
      </c>
      <c r="B335" s="26">
        <v>496700</v>
      </c>
      <c r="C335" s="26">
        <v>293732</v>
      </c>
      <c r="D335" s="26">
        <v>129539</v>
      </c>
      <c r="E335" s="26">
        <v>73429</v>
      </c>
      <c r="F335" s="27">
        <v>0.147833702436078</v>
      </c>
      <c r="G335" s="1" t="str">
        <f t="shared" si="29"/>
        <v>enquiryfee</v>
      </c>
      <c r="H335" s="32" t="s">
        <v>452</v>
      </c>
      <c r="I335" s="26" t="s">
        <v>495</v>
      </c>
      <c r="J335" s="21" t="str">
        <f t="shared" si="33"/>
        <v>avg_amount47_enquiryfee</v>
      </c>
      <c r="K335" s="33">
        <v>0.0540971783679895</v>
      </c>
      <c r="M335" t="s">
        <v>399</v>
      </c>
      <c r="N335" s="2" t="str">
        <f t="shared" si="30"/>
        <v>max_amount25_enquiryfee</v>
      </c>
      <c r="O335" t="s">
        <v>597</v>
      </c>
    </row>
    <row r="336" spans="1:15">
      <c r="A336" s="26" t="s">
        <v>453</v>
      </c>
      <c r="B336" s="26">
        <v>496700</v>
      </c>
      <c r="C336" s="26">
        <v>293732</v>
      </c>
      <c r="D336" s="26">
        <v>129539</v>
      </c>
      <c r="E336" s="26">
        <v>73429</v>
      </c>
      <c r="F336" s="27">
        <v>0.147833702436078</v>
      </c>
      <c r="G336" s="1" t="str">
        <f t="shared" si="29"/>
        <v>enquiryfee</v>
      </c>
      <c r="H336" s="32" t="s">
        <v>454</v>
      </c>
      <c r="I336" s="28" t="s">
        <v>498</v>
      </c>
      <c r="J336" s="21" t="str">
        <f t="shared" si="33"/>
        <v>max_amount30_enquiryfee</v>
      </c>
      <c r="K336" s="33">
        <v>0.0539433797092971</v>
      </c>
      <c r="M336" t="s">
        <v>403</v>
      </c>
      <c r="N336" s="2" t="str">
        <f t="shared" si="30"/>
        <v>sum_cnt25_enquiryfee</v>
      </c>
      <c r="O336" t="s">
        <v>598</v>
      </c>
    </row>
    <row r="337" spans="1:15">
      <c r="A337" s="26" t="s">
        <v>449</v>
      </c>
      <c r="B337" s="26">
        <v>496700</v>
      </c>
      <c r="C337" s="26">
        <v>293732</v>
      </c>
      <c r="D337" s="26">
        <v>129539</v>
      </c>
      <c r="E337" s="26">
        <v>73429</v>
      </c>
      <c r="F337" s="27">
        <v>0.147833702436078</v>
      </c>
      <c r="G337" s="1" t="str">
        <f t="shared" si="29"/>
        <v>enquiryfee</v>
      </c>
      <c r="H337" s="32" t="s">
        <v>450</v>
      </c>
      <c r="I337" s="28" t="s">
        <v>501</v>
      </c>
      <c r="J337" s="21" t="str">
        <f t="shared" si="33"/>
        <v>sum_amount30_enquiryfee</v>
      </c>
      <c r="K337" s="33">
        <v>0.0539433600394341</v>
      </c>
      <c r="M337" t="s">
        <v>401</v>
      </c>
      <c r="N337" s="2" t="str">
        <f t="shared" si="30"/>
        <v>min_amount25_enquiryfee</v>
      </c>
      <c r="O337" t="s">
        <v>599</v>
      </c>
    </row>
    <row r="338" spans="1:15">
      <c r="A338" s="26" t="s">
        <v>457</v>
      </c>
      <c r="B338" s="26">
        <v>496700</v>
      </c>
      <c r="C338" s="26">
        <v>293732</v>
      </c>
      <c r="D338" s="26">
        <v>129539</v>
      </c>
      <c r="E338" s="26">
        <v>73429</v>
      </c>
      <c r="F338" s="27">
        <v>0.147833702436078</v>
      </c>
      <c r="G338" s="1" t="str">
        <f t="shared" si="29"/>
        <v>enquiryfee</v>
      </c>
      <c r="H338" s="32" t="s">
        <v>458</v>
      </c>
      <c r="I338" s="28" t="s">
        <v>504</v>
      </c>
      <c r="J338" s="21" t="str">
        <f>LEFT(A338,3)&amp;"_cnt"&amp;RIGHT(H338,LEN(H338)-10)</f>
        <v>sum_cntenquiryfee</v>
      </c>
      <c r="K338" s="33">
        <v>0.0539433600394341</v>
      </c>
      <c r="M338" t="s">
        <v>353</v>
      </c>
      <c r="N338" s="2" t="str">
        <f t="shared" si="30"/>
        <v>sum_amount37_creditcardrepayments</v>
      </c>
      <c r="O338" t="s">
        <v>340</v>
      </c>
    </row>
    <row r="339" spans="1:15">
      <c r="A339" s="26" t="s">
        <v>455</v>
      </c>
      <c r="B339" s="26">
        <v>496700</v>
      </c>
      <c r="C339" s="26">
        <v>293732</v>
      </c>
      <c r="D339" s="26">
        <v>129540</v>
      </c>
      <c r="E339" s="26">
        <v>73428</v>
      </c>
      <c r="F339" s="27">
        <v>0.147831689148379</v>
      </c>
      <c r="G339" s="1" t="str">
        <f t="shared" si="29"/>
        <v>enquiryfee</v>
      </c>
      <c r="H339" s="32" t="s">
        <v>456</v>
      </c>
      <c r="I339" s="26" t="s">
        <v>554</v>
      </c>
      <c r="J339" s="21" t="str">
        <f t="shared" ref="J339:J342" si="34">LEFT(A339,3)&amp;RIGHT(H339,LEN(H339)-3)</f>
        <v>min_amount30_enquiryfee</v>
      </c>
      <c r="K339" s="33">
        <v>0.0539433600394341</v>
      </c>
      <c r="M339" t="s">
        <v>345</v>
      </c>
      <c r="N339" s="2" t="str">
        <f t="shared" si="30"/>
        <v>avg_amount37_creditcardrepayments</v>
      </c>
      <c r="O339" t="s">
        <v>334</v>
      </c>
    </row>
    <row r="340" spans="1:15">
      <c r="A340" s="26" t="s">
        <v>376</v>
      </c>
      <c r="B340" s="26">
        <v>496700</v>
      </c>
      <c r="C340" s="26">
        <v>293732</v>
      </c>
      <c r="D340" s="26">
        <v>129849</v>
      </c>
      <c r="E340" s="26">
        <v>73119</v>
      </c>
      <c r="F340" s="27">
        <v>0.147209583249446</v>
      </c>
      <c r="G340" s="1" t="str">
        <f t="shared" si="29"/>
        <v>enquiryfee</v>
      </c>
      <c r="H340" s="32" t="s">
        <v>596</v>
      </c>
      <c r="I340" s="28" t="str">
        <f>VLOOKUP(A340,H:H,1,FALSE)</f>
        <v>avg_amount25_enquiryfee</v>
      </c>
      <c r="J340" s="21" t="str">
        <f t="shared" si="34"/>
        <v>avg_amount30_enquiryfee</v>
      </c>
      <c r="K340" s="33">
        <v>0.0539426912640926</v>
      </c>
      <c r="M340" t="s">
        <v>347</v>
      </c>
      <c r="N340" s="2" t="str">
        <f t="shared" si="30"/>
        <v>max_amount37_creditcardrepayments</v>
      </c>
      <c r="O340" t="s">
        <v>336</v>
      </c>
    </row>
    <row r="341" spans="1:15">
      <c r="A341" s="26" t="s">
        <v>399</v>
      </c>
      <c r="B341" s="26">
        <v>496700</v>
      </c>
      <c r="C341" s="26">
        <v>293732</v>
      </c>
      <c r="D341" s="26">
        <v>129849</v>
      </c>
      <c r="E341" s="26">
        <v>73119</v>
      </c>
      <c r="F341" s="27">
        <v>0.147209583249446</v>
      </c>
      <c r="G341" s="1" t="str">
        <f t="shared" si="29"/>
        <v>enquiryfee</v>
      </c>
      <c r="H341" s="32" t="s">
        <v>597</v>
      </c>
      <c r="I341" s="28" t="str">
        <f>VLOOKUP(A341,H:H,1,FALSE)</f>
        <v>max_amount25_enquiryfee</v>
      </c>
      <c r="J341" s="21" t="str">
        <f t="shared" si="34"/>
        <v>max_amount31_enquiryfee</v>
      </c>
      <c r="K341" s="33">
        <v>0.0532343008184925</v>
      </c>
      <c r="M341" t="s">
        <v>349</v>
      </c>
      <c r="N341" s="2" t="str">
        <f t="shared" si="30"/>
        <v>min_amount37_creditcardrepayments</v>
      </c>
      <c r="O341" t="s">
        <v>338</v>
      </c>
    </row>
    <row r="342" spans="1:15">
      <c r="A342" s="26" t="s">
        <v>391</v>
      </c>
      <c r="B342" s="26">
        <v>496700</v>
      </c>
      <c r="C342" s="26">
        <v>293732</v>
      </c>
      <c r="D342" s="26">
        <v>129849</v>
      </c>
      <c r="E342" s="26">
        <v>73119</v>
      </c>
      <c r="F342" s="27">
        <v>0.147209583249446</v>
      </c>
      <c r="G342" s="1" t="str">
        <f t="shared" si="29"/>
        <v>enquiryfee</v>
      </c>
      <c r="H342" s="32" t="s">
        <v>595</v>
      </c>
      <c r="I342" s="28" t="str">
        <f>VLOOKUP(A342,H:H,1,FALSE)</f>
        <v>sum_amount25_enquiryfee</v>
      </c>
      <c r="J342" s="21" t="str">
        <f t="shared" si="34"/>
        <v>sum_amount31_enquiryfee</v>
      </c>
      <c r="K342" s="33">
        <v>0.0532343008184925</v>
      </c>
      <c r="M342" t="s">
        <v>357</v>
      </c>
      <c r="N342" s="2" t="str">
        <f t="shared" si="30"/>
        <v>sum_cnt37_creditcardrepayments</v>
      </c>
      <c r="O342" t="s">
        <v>342</v>
      </c>
    </row>
    <row r="343" spans="1:15">
      <c r="A343" s="26" t="s">
        <v>403</v>
      </c>
      <c r="B343" s="26">
        <v>496700</v>
      </c>
      <c r="C343" s="26">
        <v>293732</v>
      </c>
      <c r="D343" s="26">
        <v>129849</v>
      </c>
      <c r="E343" s="26">
        <v>73119</v>
      </c>
      <c r="F343" s="27">
        <v>0.147209583249446</v>
      </c>
      <c r="G343" s="1" t="str">
        <f t="shared" si="29"/>
        <v>enquiryfee</v>
      </c>
      <c r="H343" s="32" t="s">
        <v>598</v>
      </c>
      <c r="I343" s="28" t="str">
        <f>VLOOKUP(A343,H:H,1,FALSE)</f>
        <v>sum_cnt25_enquiryfee</v>
      </c>
      <c r="J343" s="21" t="str">
        <f>LEFT(A343,3)&amp;"_cnt"&amp;RIGHT(H343,LEN(H343)-10)</f>
        <v>sum_cntenquiryfee</v>
      </c>
      <c r="K343" s="33">
        <v>0.0532343008184925</v>
      </c>
      <c r="M343" t="s">
        <v>600</v>
      </c>
      <c r="N343" s="2" t="str">
        <f t="shared" si="30"/>
        <v>sum_amount26_enquiryfee</v>
      </c>
      <c r="O343" t="s">
        <v>601</v>
      </c>
    </row>
    <row r="344" spans="1:15">
      <c r="A344" s="26" t="s">
        <v>401</v>
      </c>
      <c r="B344" s="26">
        <v>496700</v>
      </c>
      <c r="C344" s="26">
        <v>293732</v>
      </c>
      <c r="D344" s="26">
        <v>129858</v>
      </c>
      <c r="E344" s="26">
        <v>73110</v>
      </c>
      <c r="F344" s="27">
        <v>0.147191463660157</v>
      </c>
      <c r="G344" s="1" t="str">
        <f t="shared" si="29"/>
        <v>enquiryfee</v>
      </c>
      <c r="H344" s="32" t="s">
        <v>599</v>
      </c>
      <c r="I344" s="28" t="str">
        <f>VLOOKUP(A344,H:H,1,FALSE)</f>
        <v>min_amount25_enquiryfee</v>
      </c>
      <c r="J344" s="21" t="str">
        <f t="shared" ref="J344:J347" si="35">LEFT(A344,3)&amp;RIGHT(H344,LEN(H344)-3)</f>
        <v>min_amount31_enquiryfee</v>
      </c>
      <c r="K344" s="33">
        <v>0.0532343008184925</v>
      </c>
      <c r="M344" t="s">
        <v>395</v>
      </c>
      <c r="N344" s="2" t="str">
        <f t="shared" si="30"/>
        <v>avg_amount26_enquiryfee</v>
      </c>
      <c r="O344" t="s">
        <v>602</v>
      </c>
    </row>
    <row r="345" spans="1:15">
      <c r="A345" s="26" t="s">
        <v>441</v>
      </c>
      <c r="B345" s="26">
        <v>496700</v>
      </c>
      <c r="C345" s="26">
        <v>293732</v>
      </c>
      <c r="D345" s="26">
        <v>131114</v>
      </c>
      <c r="E345" s="26">
        <v>71854</v>
      </c>
      <c r="F345" s="27">
        <v>0.144662774310449</v>
      </c>
      <c r="G345" s="1" t="str">
        <f t="shared" si="29"/>
        <v>enquiryfee</v>
      </c>
      <c r="H345" s="32" t="s">
        <v>442</v>
      </c>
      <c r="I345" s="26" t="s">
        <v>495</v>
      </c>
      <c r="J345" s="21" t="str">
        <f t="shared" si="35"/>
        <v>avg_amount31_enquiryfee</v>
      </c>
      <c r="K345" s="33">
        <v>0.0532336517130139</v>
      </c>
      <c r="M345" t="s">
        <v>603</v>
      </c>
      <c r="N345" s="2" t="str">
        <f t="shared" si="30"/>
        <v>max_amount26_enquiryfee</v>
      </c>
      <c r="O345" t="s">
        <v>604</v>
      </c>
    </row>
    <row r="346" spans="1:15">
      <c r="A346" s="26" t="s">
        <v>443</v>
      </c>
      <c r="B346" s="26">
        <v>496700</v>
      </c>
      <c r="C346" s="26">
        <v>293732</v>
      </c>
      <c r="D346" s="26">
        <v>131114</v>
      </c>
      <c r="E346" s="26">
        <v>71854</v>
      </c>
      <c r="F346" s="27">
        <v>0.144662774310449</v>
      </c>
      <c r="G346" s="1" t="str">
        <f t="shared" si="29"/>
        <v>enquiryfee</v>
      </c>
      <c r="H346" s="32" t="s">
        <v>444</v>
      </c>
      <c r="I346" s="28" t="s">
        <v>498</v>
      </c>
      <c r="J346" s="21" t="str">
        <f t="shared" si="35"/>
        <v>max_amount40_enquiryfee</v>
      </c>
      <c r="K346" s="33">
        <v>0.0525866312399321</v>
      </c>
      <c r="M346" t="s">
        <v>605</v>
      </c>
      <c r="N346" s="2" t="str">
        <f t="shared" si="30"/>
        <v>min_amount26_enquiryfee</v>
      </c>
      <c r="O346" t="s">
        <v>606</v>
      </c>
    </row>
    <row r="347" spans="1:15">
      <c r="A347" s="26" t="s">
        <v>439</v>
      </c>
      <c r="B347" s="26">
        <v>496700</v>
      </c>
      <c r="C347" s="26">
        <v>293732</v>
      </c>
      <c r="D347" s="26">
        <v>131114</v>
      </c>
      <c r="E347" s="26">
        <v>71854</v>
      </c>
      <c r="F347" s="27">
        <v>0.144662774310449</v>
      </c>
      <c r="G347" s="1" t="str">
        <f t="shared" si="29"/>
        <v>enquiryfee</v>
      </c>
      <c r="H347" s="32" t="s">
        <v>440</v>
      </c>
      <c r="I347" s="28" t="s">
        <v>501</v>
      </c>
      <c r="J347" s="21" t="str">
        <f t="shared" si="35"/>
        <v>sum_amount40_enquiryfee</v>
      </c>
      <c r="K347" s="33">
        <v>0.0525865525604802</v>
      </c>
      <c r="M347" t="s">
        <v>607</v>
      </c>
      <c r="N347" s="2" t="str">
        <f t="shared" si="30"/>
        <v>sum_cnt26_enquiryfee</v>
      </c>
      <c r="O347" t="s">
        <v>608</v>
      </c>
    </row>
    <row r="348" spans="1:15">
      <c r="A348" s="26" t="s">
        <v>445</v>
      </c>
      <c r="B348" s="26">
        <v>496700</v>
      </c>
      <c r="C348" s="26">
        <v>293732</v>
      </c>
      <c r="D348" s="26">
        <v>131114</v>
      </c>
      <c r="E348" s="26">
        <v>71854</v>
      </c>
      <c r="F348" s="27">
        <v>0.144662774310449</v>
      </c>
      <c r="G348" s="1" t="str">
        <f t="shared" si="29"/>
        <v>enquiryfee</v>
      </c>
      <c r="H348" s="32" t="s">
        <v>446</v>
      </c>
      <c r="I348" s="28" t="s">
        <v>504</v>
      </c>
      <c r="J348" s="21" t="str">
        <f>LEFT(A348,3)&amp;"_cnt"&amp;RIGHT(H348,LEN(H348)-10)</f>
        <v>sum_cntenquiryfee</v>
      </c>
      <c r="K348" s="33">
        <v>0.0525865525604802</v>
      </c>
      <c r="M348" t="s">
        <v>266</v>
      </c>
      <c r="N348" s="2" t="str">
        <f t="shared" si="30"/>
        <v>sum_amount38_creditcardrepayments</v>
      </c>
      <c r="O348" t="s">
        <v>287</v>
      </c>
    </row>
    <row r="349" spans="1:15">
      <c r="A349" s="26" t="s">
        <v>447</v>
      </c>
      <c r="B349" s="26">
        <v>496700</v>
      </c>
      <c r="C349" s="26">
        <v>293732</v>
      </c>
      <c r="D349" s="26">
        <v>131115</v>
      </c>
      <c r="E349" s="26">
        <v>71853</v>
      </c>
      <c r="F349" s="27">
        <v>0.14466076102275</v>
      </c>
      <c r="G349" s="1" t="str">
        <f t="shared" si="29"/>
        <v>enquiryfee</v>
      </c>
      <c r="H349" s="32" t="s">
        <v>448</v>
      </c>
      <c r="I349" s="26" t="s">
        <v>554</v>
      </c>
      <c r="J349" s="21" t="str">
        <f t="shared" ref="J349:J352" si="36">LEFT(A349,3)&amp;RIGHT(H349,LEN(H349)-3)</f>
        <v>min_amount40_enquiryfee</v>
      </c>
      <c r="K349" s="33">
        <v>0.0525865525604802</v>
      </c>
      <c r="M349" t="s">
        <v>270</v>
      </c>
      <c r="N349" s="2" t="str">
        <f t="shared" si="30"/>
        <v>avg_amount38_creditcardrepayments</v>
      </c>
      <c r="O349" t="s">
        <v>275</v>
      </c>
    </row>
    <row r="350" spans="1:15">
      <c r="A350" s="26" t="s">
        <v>395</v>
      </c>
      <c r="B350" s="26">
        <v>496700</v>
      </c>
      <c r="C350" s="26">
        <v>293732</v>
      </c>
      <c r="D350" s="26">
        <v>131775</v>
      </c>
      <c r="E350" s="26">
        <v>71193</v>
      </c>
      <c r="F350" s="27">
        <v>0.143331991141534</v>
      </c>
      <c r="G350" s="1" t="str">
        <f t="shared" si="29"/>
        <v>enquiryfee</v>
      </c>
      <c r="H350" s="32" t="s">
        <v>602</v>
      </c>
      <c r="I350" s="28" t="str">
        <f>VLOOKUP(A350,H:H,1,FALSE)</f>
        <v>avg_amount26_enquiryfee</v>
      </c>
      <c r="J350" s="21" t="str">
        <f t="shared" si="36"/>
        <v>avg_amount40_enquiryfee</v>
      </c>
      <c r="K350" s="33">
        <v>0.0525849199618523</v>
      </c>
      <c r="M350" t="s">
        <v>274</v>
      </c>
      <c r="N350" s="2" t="str">
        <f t="shared" si="30"/>
        <v>max_amount38_creditcardrepayments</v>
      </c>
      <c r="O350" t="s">
        <v>279</v>
      </c>
    </row>
    <row r="351" spans="1:15">
      <c r="A351" s="26" t="s">
        <v>603</v>
      </c>
      <c r="B351" s="26">
        <v>496700</v>
      </c>
      <c r="C351" s="26">
        <v>293732</v>
      </c>
      <c r="D351" s="26">
        <v>131775</v>
      </c>
      <c r="E351" s="26">
        <v>71193</v>
      </c>
      <c r="F351" s="27">
        <v>0.143331991141534</v>
      </c>
      <c r="G351" s="1" t="str">
        <f t="shared" si="29"/>
        <v>enquiryfee</v>
      </c>
      <c r="H351" s="32" t="s">
        <v>604</v>
      </c>
      <c r="I351" s="28" t="str">
        <f>VLOOKUP(A351,H:H,1,FALSE)</f>
        <v>max_amount26_enquiryfee</v>
      </c>
      <c r="J351" s="21" t="str">
        <f t="shared" si="36"/>
        <v>max_amount29_enquiryfee</v>
      </c>
      <c r="K351" s="33">
        <v>0.0517360670246647</v>
      </c>
      <c r="M351" t="s">
        <v>278</v>
      </c>
      <c r="N351" s="2" t="str">
        <f t="shared" si="30"/>
        <v>min_amount38_creditcardrepayments</v>
      </c>
      <c r="O351" t="s">
        <v>283</v>
      </c>
    </row>
    <row r="352" spans="1:15">
      <c r="A352" s="26" t="s">
        <v>600</v>
      </c>
      <c r="B352" s="26">
        <v>496700</v>
      </c>
      <c r="C352" s="26">
        <v>293732</v>
      </c>
      <c r="D352" s="26">
        <v>131775</v>
      </c>
      <c r="E352" s="26">
        <v>71193</v>
      </c>
      <c r="F352" s="27">
        <v>0.143331991141534</v>
      </c>
      <c r="G352" s="1" t="str">
        <f t="shared" si="29"/>
        <v>enquiryfee</v>
      </c>
      <c r="H352" s="32" t="s">
        <v>601</v>
      </c>
      <c r="I352" s="28" t="str">
        <f>VLOOKUP(A352,H:H,1,FALSE)</f>
        <v>sum_amount26_enquiryfee</v>
      </c>
      <c r="J352" s="21" t="str">
        <f t="shared" si="36"/>
        <v>sum_amount29_enquiryfee</v>
      </c>
      <c r="K352" s="33">
        <v>0.0517360473548017</v>
      </c>
      <c r="M352" t="s">
        <v>282</v>
      </c>
      <c r="N352" s="2" t="str">
        <f t="shared" si="30"/>
        <v>sum_cnt38_creditcardrepayments</v>
      </c>
      <c r="O352" t="s">
        <v>291</v>
      </c>
    </row>
    <row r="353" spans="1:15">
      <c r="A353" s="26" t="s">
        <v>607</v>
      </c>
      <c r="B353" s="26">
        <v>496700</v>
      </c>
      <c r="C353" s="26">
        <v>293732</v>
      </c>
      <c r="D353" s="26">
        <v>131775</v>
      </c>
      <c r="E353" s="26">
        <v>71193</v>
      </c>
      <c r="F353" s="27">
        <v>0.143331991141534</v>
      </c>
      <c r="G353" s="1" t="str">
        <f t="shared" si="29"/>
        <v>enquiryfee</v>
      </c>
      <c r="H353" s="32" t="s">
        <v>608</v>
      </c>
      <c r="I353" s="28" t="str">
        <f>VLOOKUP(A353,H:H,1,FALSE)</f>
        <v>sum_cnt26_enquiryfee</v>
      </c>
      <c r="J353" s="21" t="str">
        <f>LEFT(A353,3)&amp;"_cnt"&amp;RIGHT(H353,LEN(H353)-10)</f>
        <v>sum_cntenquiryfee</v>
      </c>
      <c r="K353" s="33">
        <v>0.0517360473548017</v>
      </c>
      <c r="M353" t="s">
        <v>31</v>
      </c>
      <c r="N353" t="s">
        <v>31</v>
      </c>
      <c r="O353" t="s">
        <v>609</v>
      </c>
    </row>
    <row r="354" spans="1:15">
      <c r="A354" s="26" t="s">
        <v>605</v>
      </c>
      <c r="B354" s="26">
        <v>496700</v>
      </c>
      <c r="C354" s="26">
        <v>293732</v>
      </c>
      <c r="D354" s="26">
        <v>131784</v>
      </c>
      <c r="E354" s="26">
        <v>71184</v>
      </c>
      <c r="F354" s="27">
        <v>0.143313871552245</v>
      </c>
      <c r="G354" s="1" t="str">
        <f t="shared" si="29"/>
        <v>enquiryfee</v>
      </c>
      <c r="H354" s="32" t="s">
        <v>606</v>
      </c>
      <c r="I354" s="28" t="str">
        <f>VLOOKUP(A354,H:H,1,FALSE)</f>
        <v>min_amount26_enquiryfee</v>
      </c>
      <c r="J354" s="21" t="str">
        <f t="shared" ref="J354:J357" si="37">LEFT(A354,3)&amp;RIGHT(H354,LEN(H354)-3)</f>
        <v>min_amount29_enquiryfee</v>
      </c>
      <c r="K354" s="33">
        <v>0.0517360473548017</v>
      </c>
      <c r="M354" t="s">
        <v>23</v>
      </c>
      <c r="N354" s="2" t="str">
        <f t="shared" si="30"/>
        <v>avg_amount7_credit</v>
      </c>
      <c r="O354" t="s">
        <v>610</v>
      </c>
    </row>
    <row r="355" spans="1:15">
      <c r="A355" s="26" t="s">
        <v>426</v>
      </c>
      <c r="B355" s="26">
        <v>496700</v>
      </c>
      <c r="C355" s="26">
        <v>293732</v>
      </c>
      <c r="D355" s="26">
        <v>132758</v>
      </c>
      <c r="E355" s="26">
        <v>70210</v>
      </c>
      <c r="F355" s="27">
        <v>0.141352929333602</v>
      </c>
      <c r="G355" s="1" t="str">
        <f t="shared" si="29"/>
        <v>enquiryfee</v>
      </c>
      <c r="H355" s="32" t="s">
        <v>427</v>
      </c>
      <c r="I355" s="26" t="s">
        <v>495</v>
      </c>
      <c r="J355" s="21" t="str">
        <f t="shared" si="37"/>
        <v>avg_amount29_enquiryfee</v>
      </c>
      <c r="K355" s="33">
        <v>0.0517354572589121</v>
      </c>
      <c r="M355" t="s">
        <v>26</v>
      </c>
      <c r="N355" s="2" t="str">
        <f t="shared" si="30"/>
        <v>max_amount7_credit</v>
      </c>
      <c r="O355" t="s">
        <v>611</v>
      </c>
    </row>
    <row r="356" spans="1:15">
      <c r="A356" s="26" t="s">
        <v>428</v>
      </c>
      <c r="B356" s="26">
        <v>496700</v>
      </c>
      <c r="C356" s="26">
        <v>293732</v>
      </c>
      <c r="D356" s="26">
        <v>132758</v>
      </c>
      <c r="E356" s="26">
        <v>70210</v>
      </c>
      <c r="F356" s="27">
        <v>0.141352929333602</v>
      </c>
      <c r="G356" s="1" t="str">
        <f t="shared" si="29"/>
        <v>enquiryfee</v>
      </c>
      <c r="H356" s="32" t="s">
        <v>429</v>
      </c>
      <c r="I356" s="28" t="s">
        <v>498</v>
      </c>
      <c r="J356" s="21" t="str">
        <f t="shared" si="37"/>
        <v>max_amount27_enquiryfee</v>
      </c>
      <c r="K356" s="33">
        <v>0.0486891462384485</v>
      </c>
      <c r="M356" t="s">
        <v>30</v>
      </c>
      <c r="N356" s="2" t="str">
        <f t="shared" si="30"/>
        <v>min_amount7_credit</v>
      </c>
      <c r="O356" t="s">
        <v>612</v>
      </c>
    </row>
    <row r="357" spans="1:15">
      <c r="A357" s="26" t="s">
        <v>424</v>
      </c>
      <c r="B357" s="26">
        <v>496700</v>
      </c>
      <c r="C357" s="26">
        <v>293732</v>
      </c>
      <c r="D357" s="26">
        <v>132758</v>
      </c>
      <c r="E357" s="26">
        <v>70210</v>
      </c>
      <c r="F357" s="27">
        <v>0.141352929333602</v>
      </c>
      <c r="G357" s="1" t="str">
        <f t="shared" si="29"/>
        <v>enquiryfee</v>
      </c>
      <c r="H357" s="32" t="s">
        <v>425</v>
      </c>
      <c r="I357" s="28" t="s">
        <v>501</v>
      </c>
      <c r="J357" s="21" t="str">
        <f t="shared" si="37"/>
        <v>sum_amount27_enquiryfee</v>
      </c>
      <c r="K357" s="33">
        <v>0.0486891462384485</v>
      </c>
      <c r="M357" t="s">
        <v>32</v>
      </c>
      <c r="N357" t="s">
        <v>32</v>
      </c>
      <c r="O357" t="s">
        <v>613</v>
      </c>
    </row>
    <row r="358" spans="1:15">
      <c r="A358" s="26" t="s">
        <v>431</v>
      </c>
      <c r="B358" s="26">
        <v>496700</v>
      </c>
      <c r="C358" s="26">
        <v>293732</v>
      </c>
      <c r="D358" s="26">
        <v>132758</v>
      </c>
      <c r="E358" s="26">
        <v>70210</v>
      </c>
      <c r="F358" s="27">
        <v>0.141352929333602</v>
      </c>
      <c r="G358" s="1" t="str">
        <f t="shared" si="29"/>
        <v>enquiryfee</v>
      </c>
      <c r="H358" s="32" t="s">
        <v>432</v>
      </c>
      <c r="I358" s="28" t="s">
        <v>504</v>
      </c>
      <c r="J358" s="21" t="str">
        <f>LEFT(A358,3)&amp;"_cnt"&amp;RIGHT(H358,LEN(H358)-10)</f>
        <v>sum_cntenquiryfee</v>
      </c>
      <c r="K358" s="33">
        <v>0.0486891462384485</v>
      </c>
      <c r="M358" t="s">
        <v>425</v>
      </c>
      <c r="N358" s="2" t="str">
        <f t="shared" si="30"/>
        <v>sum_amount27_enquiryfee</v>
      </c>
      <c r="O358" t="s">
        <v>614</v>
      </c>
    </row>
    <row r="359" spans="1:15">
      <c r="A359" s="26" t="s">
        <v>434</v>
      </c>
      <c r="B359" s="26">
        <v>496700</v>
      </c>
      <c r="C359" s="26">
        <v>293732</v>
      </c>
      <c r="D359" s="26">
        <v>132759</v>
      </c>
      <c r="E359" s="26">
        <v>70209</v>
      </c>
      <c r="F359" s="27">
        <v>0.141350916045903</v>
      </c>
      <c r="G359" s="1" t="str">
        <f t="shared" si="29"/>
        <v>enquiryfee</v>
      </c>
      <c r="H359" s="32" t="s">
        <v>435</v>
      </c>
      <c r="I359" s="26" t="s">
        <v>554</v>
      </c>
      <c r="J359" s="21" t="str">
        <f t="shared" ref="J359:J362" si="38">LEFT(A359,3)&amp;RIGHT(H359,LEN(H359)-3)</f>
        <v>min_amount27_enquiryfee</v>
      </c>
      <c r="K359" s="33">
        <v>0.0486891462384485</v>
      </c>
      <c r="M359" t="s">
        <v>615</v>
      </c>
      <c r="N359" s="2" t="str">
        <f t="shared" si="30"/>
        <v>avg_amount27_enquiryfee</v>
      </c>
      <c r="O359" t="s">
        <v>609</v>
      </c>
    </row>
    <row r="360" spans="1:15">
      <c r="A360" s="26" t="s">
        <v>615</v>
      </c>
      <c r="B360" s="26">
        <v>496700</v>
      </c>
      <c r="C360" s="26">
        <v>293732</v>
      </c>
      <c r="D360" s="26">
        <v>133846</v>
      </c>
      <c r="E360" s="26">
        <v>69122</v>
      </c>
      <c r="F360" s="27">
        <v>0.139162472317294</v>
      </c>
      <c r="G360" s="1" t="str">
        <f t="shared" si="29"/>
        <v>enquiryfee</v>
      </c>
      <c r="H360" s="32" t="s">
        <v>615</v>
      </c>
      <c r="I360" s="28" t="str">
        <f>VLOOKUP(A360,H:H,1,FALSE)</f>
        <v>avg_amount27_enquiryfee</v>
      </c>
      <c r="J360" s="21" t="str">
        <f t="shared" si="38"/>
        <v>avg_amount27_enquiryfee</v>
      </c>
      <c r="K360" s="33">
        <v>0.0486887528411888</v>
      </c>
      <c r="M360" t="s">
        <v>429</v>
      </c>
      <c r="N360" s="2" t="str">
        <f t="shared" si="30"/>
        <v>max_amount27_enquiryfee</v>
      </c>
      <c r="O360" t="s">
        <v>610</v>
      </c>
    </row>
    <row r="361" spans="1:15">
      <c r="A361" s="26" t="s">
        <v>429</v>
      </c>
      <c r="B361" s="26">
        <v>496700</v>
      </c>
      <c r="C361" s="26">
        <v>293732</v>
      </c>
      <c r="D361" s="26">
        <v>133846</v>
      </c>
      <c r="E361" s="26">
        <v>69122</v>
      </c>
      <c r="F361" s="27">
        <v>0.139162472317294</v>
      </c>
      <c r="G361" s="1" t="str">
        <f t="shared" si="29"/>
        <v>enquiryfee</v>
      </c>
      <c r="H361" s="32" t="s">
        <v>616</v>
      </c>
      <c r="I361" s="28" t="str">
        <f>VLOOKUP(A361,H:H,1,FALSE)</f>
        <v>max_amount27_enquiryfee</v>
      </c>
      <c r="J361" s="21" t="str">
        <f t="shared" si="38"/>
        <v>max_amount48_enquiryfee</v>
      </c>
      <c r="K361" s="33">
        <v>0.0485638098714978</v>
      </c>
      <c r="M361" t="s">
        <v>435</v>
      </c>
      <c r="N361" s="2" t="str">
        <f t="shared" si="30"/>
        <v>min_amount27_enquiryfee</v>
      </c>
      <c r="O361" t="s">
        <v>611</v>
      </c>
    </row>
    <row r="362" spans="1:15">
      <c r="A362" s="26" t="s">
        <v>425</v>
      </c>
      <c r="B362" s="26">
        <v>496700</v>
      </c>
      <c r="C362" s="26">
        <v>293732</v>
      </c>
      <c r="D362" s="26">
        <v>133846</v>
      </c>
      <c r="E362" s="26">
        <v>69122</v>
      </c>
      <c r="F362" s="27">
        <v>0.139162472317294</v>
      </c>
      <c r="G362" s="1" t="str">
        <f t="shared" si="29"/>
        <v>enquiryfee</v>
      </c>
      <c r="H362" s="32" t="s">
        <v>617</v>
      </c>
      <c r="I362" s="28" t="str">
        <f>VLOOKUP(A362,H:H,1,FALSE)</f>
        <v>sum_amount27_enquiryfee</v>
      </c>
      <c r="J362" s="21" t="str">
        <f t="shared" si="38"/>
        <v>sum_amount48_enquiryfee</v>
      </c>
      <c r="K362" s="33">
        <v>0.0485637705317718</v>
      </c>
      <c r="M362" t="s">
        <v>432</v>
      </c>
      <c r="N362" s="2" t="str">
        <f t="shared" si="30"/>
        <v>sum_cnt27_enquiryfee</v>
      </c>
      <c r="O362" t="s">
        <v>612</v>
      </c>
    </row>
    <row r="363" spans="1:15">
      <c r="A363" s="26" t="s">
        <v>432</v>
      </c>
      <c r="B363" s="26">
        <v>496700</v>
      </c>
      <c r="C363" s="26">
        <v>293732</v>
      </c>
      <c r="D363" s="26">
        <v>133846</v>
      </c>
      <c r="E363" s="26">
        <v>69122</v>
      </c>
      <c r="F363" s="27">
        <v>0.139162472317294</v>
      </c>
      <c r="G363" s="1" t="str">
        <f t="shared" si="29"/>
        <v>enquiryfee</v>
      </c>
      <c r="H363" s="32" t="s">
        <v>618</v>
      </c>
      <c r="I363" s="28" t="str">
        <f>VLOOKUP(A363,H:H,1,FALSE)</f>
        <v>sum_cnt27_enquiryfee</v>
      </c>
      <c r="J363" s="21" t="str">
        <f>LEFT(A363,3)&amp;"_cnt"&amp;RIGHT(H363,LEN(H363)-10)</f>
        <v>sum_cntenquiryfee</v>
      </c>
      <c r="K363" s="33">
        <v>0.0485637705317718</v>
      </c>
      <c r="M363" t="s">
        <v>308</v>
      </c>
      <c r="N363" s="2" t="str">
        <f t="shared" si="30"/>
        <v>sum_amount39_creditcardrepayments</v>
      </c>
      <c r="O363" t="s">
        <v>613</v>
      </c>
    </row>
    <row r="364" spans="1:15">
      <c r="A364" s="26" t="s">
        <v>435</v>
      </c>
      <c r="B364" s="26">
        <v>496700</v>
      </c>
      <c r="C364" s="26">
        <v>293732</v>
      </c>
      <c r="D364" s="26">
        <v>133853</v>
      </c>
      <c r="E364" s="26">
        <v>69115</v>
      </c>
      <c r="F364" s="27">
        <v>0.139148379303402</v>
      </c>
      <c r="G364" s="1" t="str">
        <f t="shared" si="29"/>
        <v>enquiryfee</v>
      </c>
      <c r="H364" s="32" t="s">
        <v>619</v>
      </c>
      <c r="I364" s="28" t="str">
        <f>VLOOKUP(A364,H:H,1,FALSE)</f>
        <v>min_amount27_enquiryfee</v>
      </c>
      <c r="J364" s="21" t="str">
        <f t="shared" ref="J364:J367" si="39">LEFT(A364,3)&amp;RIGHT(H364,LEN(H364)-3)</f>
        <v>min_amount48_enquiryfee</v>
      </c>
      <c r="K364" s="33">
        <v>0.0485637705317718</v>
      </c>
      <c r="M364" t="s">
        <v>296</v>
      </c>
      <c r="N364" s="2" t="str">
        <f t="shared" si="30"/>
        <v>avg_amount39_creditcardrepayments</v>
      </c>
      <c r="O364" t="s">
        <v>614</v>
      </c>
    </row>
    <row r="365" spans="1:15">
      <c r="A365" s="26" t="s">
        <v>406</v>
      </c>
      <c r="B365" s="26">
        <v>496700</v>
      </c>
      <c r="C365" s="26">
        <v>293732</v>
      </c>
      <c r="D365" s="26">
        <v>134370</v>
      </c>
      <c r="E365" s="26">
        <v>68598</v>
      </c>
      <c r="F365" s="27">
        <v>0.138107509563117</v>
      </c>
      <c r="G365" s="1" t="str">
        <f t="shared" si="29"/>
        <v>enquiryfee</v>
      </c>
      <c r="H365" s="32" t="s">
        <v>407</v>
      </c>
      <c r="I365" s="26" t="s">
        <v>495</v>
      </c>
      <c r="J365" s="21" t="str">
        <f t="shared" si="39"/>
        <v>avg_amount48_enquiryfee</v>
      </c>
      <c r="K365" s="33">
        <v>0.0485615084975283</v>
      </c>
      <c r="M365" t="s">
        <v>300</v>
      </c>
      <c r="N365" s="2" t="str">
        <f t="shared" si="30"/>
        <v>max_amount39_creditcardrepayments</v>
      </c>
      <c r="O365" t="s">
        <v>609</v>
      </c>
    </row>
    <row r="366" spans="1:15">
      <c r="A366" s="26" t="s">
        <v>408</v>
      </c>
      <c r="B366" s="26">
        <v>496700</v>
      </c>
      <c r="C366" s="26">
        <v>293732</v>
      </c>
      <c r="D366" s="26">
        <v>134370</v>
      </c>
      <c r="E366" s="26">
        <v>68598</v>
      </c>
      <c r="F366" s="27">
        <v>0.138107509563117</v>
      </c>
      <c r="G366" s="1" t="str">
        <f t="shared" si="29"/>
        <v>enquiryfee</v>
      </c>
      <c r="H366" s="32" t="s">
        <v>409</v>
      </c>
      <c r="I366" s="28" t="s">
        <v>498</v>
      </c>
      <c r="J366" s="21" t="str">
        <f t="shared" si="39"/>
        <v>max_amount28_enquiryfee</v>
      </c>
      <c r="K366" s="33">
        <v>0.0458475591519496</v>
      </c>
      <c r="M366" t="s">
        <v>304</v>
      </c>
      <c r="N366" s="2" t="str">
        <f t="shared" si="30"/>
        <v>min_amount39_creditcardrepayments</v>
      </c>
      <c r="O366" t="s">
        <v>610</v>
      </c>
    </row>
    <row r="367" spans="1:15">
      <c r="A367" s="26" t="s">
        <v>404</v>
      </c>
      <c r="B367" s="26">
        <v>496700</v>
      </c>
      <c r="C367" s="26">
        <v>293732</v>
      </c>
      <c r="D367" s="26">
        <v>134370</v>
      </c>
      <c r="E367" s="26">
        <v>68598</v>
      </c>
      <c r="F367" s="27">
        <v>0.138107509563117</v>
      </c>
      <c r="G367" s="1" t="str">
        <f t="shared" si="29"/>
        <v>enquiryfee</v>
      </c>
      <c r="H367" s="32" t="s">
        <v>405</v>
      </c>
      <c r="I367" s="28" t="s">
        <v>501</v>
      </c>
      <c r="J367" s="21" t="str">
        <f t="shared" si="39"/>
        <v>sum_amount28_enquiryfee</v>
      </c>
      <c r="K367" s="33">
        <v>0.0458475591519496</v>
      </c>
      <c r="M367" t="s">
        <v>312</v>
      </c>
      <c r="N367" s="2" t="str">
        <f t="shared" si="30"/>
        <v>sum_cnt39_creditcardrepayments</v>
      </c>
      <c r="O367" t="s">
        <v>611</v>
      </c>
    </row>
    <row r="368" spans="1:15">
      <c r="A368" s="26" t="s">
        <v>416</v>
      </c>
      <c r="B368" s="26">
        <v>496700</v>
      </c>
      <c r="C368" s="26">
        <v>293732</v>
      </c>
      <c r="D368" s="26">
        <v>134370</v>
      </c>
      <c r="E368" s="26">
        <v>68598</v>
      </c>
      <c r="F368" s="27">
        <v>0.138107509563117</v>
      </c>
      <c r="G368" s="1" t="str">
        <f t="shared" si="29"/>
        <v>enquiryfee</v>
      </c>
      <c r="H368" s="32" t="s">
        <v>417</v>
      </c>
      <c r="I368" s="28" t="s">
        <v>504</v>
      </c>
      <c r="J368" s="21" t="str">
        <f>LEFT(A368,3)&amp;"_cnt"&amp;RIGHT(H368,LEN(H368)-10)</f>
        <v>sum_cntenquiryfee</v>
      </c>
      <c r="K368" s="33">
        <v>0.0458475591519496</v>
      </c>
      <c r="M368" t="s">
        <v>405</v>
      </c>
      <c r="N368" s="2" t="str">
        <f t="shared" si="30"/>
        <v>sum_amount28_enquiryfee</v>
      </c>
      <c r="O368" t="s">
        <v>612</v>
      </c>
    </row>
    <row r="369" spans="1:15">
      <c r="A369" s="26" t="s">
        <v>412</v>
      </c>
      <c r="B369" s="26">
        <v>496700</v>
      </c>
      <c r="C369" s="26">
        <v>293732</v>
      </c>
      <c r="D369" s="26">
        <v>134372</v>
      </c>
      <c r="E369" s="26">
        <v>68596</v>
      </c>
      <c r="F369" s="27">
        <v>0.138103482987719</v>
      </c>
      <c r="G369" s="1" t="str">
        <f t="shared" si="29"/>
        <v>enquiryfee</v>
      </c>
      <c r="H369" s="32" t="s">
        <v>413</v>
      </c>
      <c r="I369" s="26" t="s">
        <v>554</v>
      </c>
      <c r="J369" s="21" t="str">
        <f t="shared" ref="J369:J372" si="40">LEFT(A369,3)&amp;RIGHT(H369,LEN(H369)-3)</f>
        <v>min_amount28_enquiryfee</v>
      </c>
      <c r="K369" s="33">
        <v>0.0458475591519496</v>
      </c>
      <c r="M369" t="s">
        <v>620</v>
      </c>
      <c r="N369" s="2" t="str">
        <f t="shared" si="30"/>
        <v>avg_amount28_enquiryfee</v>
      </c>
      <c r="O369" t="s">
        <v>613</v>
      </c>
    </row>
    <row r="370" spans="1:15">
      <c r="A370" s="26" t="s">
        <v>620</v>
      </c>
      <c r="B370" s="26">
        <v>496700</v>
      </c>
      <c r="C370" s="26">
        <v>293732</v>
      </c>
      <c r="D370" s="26">
        <v>136238</v>
      </c>
      <c r="E370" s="26">
        <v>66730</v>
      </c>
      <c r="F370" s="27">
        <v>0.134346688141735</v>
      </c>
      <c r="G370" s="1" t="str">
        <f t="shared" si="29"/>
        <v>enquiryfee</v>
      </c>
      <c r="H370" s="32" t="s">
        <v>620</v>
      </c>
      <c r="I370" s="28" t="str">
        <f>VLOOKUP(A370,H:H,1,FALSE)</f>
        <v>avg_amount28_enquiryfee</v>
      </c>
      <c r="J370" s="21" t="str">
        <f t="shared" si="40"/>
        <v>avg_amount28_enquiryfee</v>
      </c>
      <c r="K370" s="33">
        <v>0.045847008395786</v>
      </c>
      <c r="M370" t="s">
        <v>409</v>
      </c>
      <c r="N370" s="2" t="str">
        <f t="shared" si="30"/>
        <v>max_amount28_enquiryfee</v>
      </c>
      <c r="O370" t="s">
        <v>614</v>
      </c>
    </row>
    <row r="371" spans="1:15">
      <c r="A371" s="26" t="s">
        <v>409</v>
      </c>
      <c r="B371" s="26">
        <v>496700</v>
      </c>
      <c r="C371" s="26">
        <v>293732</v>
      </c>
      <c r="D371" s="26">
        <v>136238</v>
      </c>
      <c r="E371" s="26">
        <v>66730</v>
      </c>
      <c r="F371" s="27">
        <v>0.134346688141735</v>
      </c>
      <c r="G371" s="1" t="str">
        <f t="shared" si="29"/>
        <v>enquiryfee</v>
      </c>
      <c r="H371" s="32" t="s">
        <v>603</v>
      </c>
      <c r="I371" s="28" t="str">
        <f>VLOOKUP(A371,H:H,1,FALSE)</f>
        <v>max_amount28_enquiryfee</v>
      </c>
      <c r="J371" s="21" t="str">
        <f t="shared" si="40"/>
        <v>max_amount26_enquiryfee</v>
      </c>
      <c r="K371" s="33">
        <v>0.0443168504143309</v>
      </c>
      <c r="M371" t="s">
        <v>413</v>
      </c>
      <c r="N371" s="2" t="str">
        <f t="shared" si="30"/>
        <v>min_amount28_enquiryfee</v>
      </c>
      <c r="O371" t="s">
        <v>609</v>
      </c>
    </row>
    <row r="372" spans="1:15">
      <c r="A372" s="26" t="s">
        <v>405</v>
      </c>
      <c r="B372" s="26">
        <v>496700</v>
      </c>
      <c r="C372" s="26">
        <v>293732</v>
      </c>
      <c r="D372" s="26">
        <v>136238</v>
      </c>
      <c r="E372" s="26">
        <v>66730</v>
      </c>
      <c r="F372" s="27">
        <v>0.134346688141735</v>
      </c>
      <c r="G372" s="1" t="str">
        <f t="shared" si="29"/>
        <v>enquiryfee</v>
      </c>
      <c r="H372" s="32" t="s">
        <v>600</v>
      </c>
      <c r="I372" s="28" t="str">
        <f>VLOOKUP(A372,H:H,1,FALSE)</f>
        <v>sum_amount28_enquiryfee</v>
      </c>
      <c r="J372" s="21" t="str">
        <f t="shared" si="40"/>
        <v>sum_amount26_enquiryfee</v>
      </c>
      <c r="K372" s="33">
        <v>0.0443168307444679</v>
      </c>
      <c r="M372" t="s">
        <v>417</v>
      </c>
      <c r="N372" s="2" t="str">
        <f t="shared" si="30"/>
        <v>sum_cnt28_enquiryfee</v>
      </c>
      <c r="O372" t="s">
        <v>610</v>
      </c>
    </row>
    <row r="373" spans="1:15">
      <c r="A373" s="26" t="s">
        <v>417</v>
      </c>
      <c r="B373" s="26">
        <v>496700</v>
      </c>
      <c r="C373" s="26">
        <v>293732</v>
      </c>
      <c r="D373" s="26">
        <v>136238</v>
      </c>
      <c r="E373" s="26">
        <v>66730</v>
      </c>
      <c r="F373" s="27">
        <v>0.134346688141735</v>
      </c>
      <c r="G373" s="1" t="str">
        <f t="shared" si="29"/>
        <v>enquiryfee</v>
      </c>
      <c r="H373" s="32" t="s">
        <v>607</v>
      </c>
      <c r="I373" s="28" t="str">
        <f>VLOOKUP(A373,H:H,1,FALSE)</f>
        <v>sum_cnt28_enquiryfee</v>
      </c>
      <c r="J373" s="21" t="str">
        <f>LEFT(A373,3)&amp;"_cnt"&amp;RIGHT(H373,LEN(H373)-10)</f>
        <v>sum_cntenquiryfee</v>
      </c>
      <c r="K373" s="33">
        <v>0.0443168307444679</v>
      </c>
      <c r="M373" t="s">
        <v>231</v>
      </c>
      <c r="N373" s="2" t="str">
        <f t="shared" si="30"/>
        <v>sum_amount40_creditcardrepayments</v>
      </c>
      <c r="O373" t="s">
        <v>611</v>
      </c>
    </row>
    <row r="374" spans="1:15">
      <c r="A374" s="26" t="s">
        <v>413</v>
      </c>
      <c r="B374" s="26">
        <v>496700</v>
      </c>
      <c r="C374" s="26">
        <v>293732</v>
      </c>
      <c r="D374" s="26">
        <v>136254</v>
      </c>
      <c r="E374" s="26">
        <v>66714</v>
      </c>
      <c r="F374" s="27">
        <v>0.134314475538554</v>
      </c>
      <c r="G374" s="1" t="str">
        <f t="shared" si="29"/>
        <v>enquiryfee</v>
      </c>
      <c r="H374" s="32" t="s">
        <v>605</v>
      </c>
      <c r="I374" s="28" t="str">
        <f>VLOOKUP(A374,H:H,1,FALSE)</f>
        <v>min_amount28_enquiryfee</v>
      </c>
      <c r="J374" s="21" t="str">
        <f t="shared" ref="J374:J377" si="41">LEFT(A374,3)&amp;RIGHT(H374,LEN(H374)-3)</f>
        <v>min_amount26_enquiryfee</v>
      </c>
      <c r="K374" s="33">
        <v>0.0443168307444679</v>
      </c>
      <c r="M374" t="s">
        <v>235</v>
      </c>
      <c r="N374" s="2" t="str">
        <f t="shared" si="30"/>
        <v>avg_amount40_creditcardrepayments</v>
      </c>
      <c r="O374" t="s">
        <v>612</v>
      </c>
    </row>
    <row r="375" spans="1:15">
      <c r="A375" s="26" t="s">
        <v>394</v>
      </c>
      <c r="B375" s="26">
        <v>496700</v>
      </c>
      <c r="C375" s="26">
        <v>293732</v>
      </c>
      <c r="D375" s="26">
        <v>136317</v>
      </c>
      <c r="E375" s="26">
        <v>66651</v>
      </c>
      <c r="F375" s="27">
        <v>0.134187638413529</v>
      </c>
      <c r="G375" s="1" t="str">
        <f t="shared" si="29"/>
        <v>enquiryfee</v>
      </c>
      <c r="H375" s="32" t="s">
        <v>395</v>
      </c>
      <c r="I375" s="26" t="s">
        <v>495</v>
      </c>
      <c r="J375" s="21" t="str">
        <f t="shared" si="41"/>
        <v>avg_amount26_enquiryfee</v>
      </c>
      <c r="K375" s="33">
        <v>0.0443162603184413</v>
      </c>
      <c r="M375" t="s">
        <v>239</v>
      </c>
      <c r="N375" s="2" t="str">
        <f t="shared" si="30"/>
        <v>max_amount40_creditcardrepayments</v>
      </c>
      <c r="O375" t="s">
        <v>613</v>
      </c>
    </row>
    <row r="376" spans="1:15">
      <c r="A376" s="26" t="s">
        <v>398</v>
      </c>
      <c r="B376" s="26">
        <v>496700</v>
      </c>
      <c r="C376" s="26">
        <v>293732</v>
      </c>
      <c r="D376" s="26">
        <v>136317</v>
      </c>
      <c r="E376" s="26">
        <v>66651</v>
      </c>
      <c r="F376" s="27">
        <v>0.134187638413529</v>
      </c>
      <c r="G376" s="1" t="str">
        <f t="shared" si="29"/>
        <v>enquiryfee</v>
      </c>
      <c r="H376" s="32" t="s">
        <v>399</v>
      </c>
      <c r="I376" s="28" t="s">
        <v>498</v>
      </c>
      <c r="J376" s="21" t="str">
        <f t="shared" si="41"/>
        <v>max_amount25_enquiryfee</v>
      </c>
      <c r="K376" s="33">
        <v>0.0441933236747749</v>
      </c>
      <c r="M376" t="s">
        <v>242</v>
      </c>
      <c r="N376" s="2" t="str">
        <f t="shared" si="30"/>
        <v>min_amount40_creditcardrepayments</v>
      </c>
      <c r="O376" t="s">
        <v>614</v>
      </c>
    </row>
    <row r="377" spans="1:15">
      <c r="A377" s="26" t="s">
        <v>390</v>
      </c>
      <c r="B377" s="26">
        <v>496700</v>
      </c>
      <c r="C377" s="26">
        <v>293732</v>
      </c>
      <c r="D377" s="26">
        <v>136317</v>
      </c>
      <c r="E377" s="26">
        <v>66651</v>
      </c>
      <c r="F377" s="27">
        <v>0.134187638413529</v>
      </c>
      <c r="G377" s="1" t="str">
        <f t="shared" si="29"/>
        <v>enquiryfee</v>
      </c>
      <c r="H377" s="32" t="s">
        <v>391</v>
      </c>
      <c r="I377" s="28" t="s">
        <v>501</v>
      </c>
      <c r="J377" s="21" t="str">
        <f t="shared" si="41"/>
        <v>sum_amount25_enquiryfee</v>
      </c>
      <c r="K377" s="33">
        <v>0.0441933236747749</v>
      </c>
      <c r="M377" t="s">
        <v>245</v>
      </c>
      <c r="N377" s="2" t="str">
        <f t="shared" si="30"/>
        <v>sum_cnt40_creditcardrepayments</v>
      </c>
      <c r="O377" t="s">
        <v>609</v>
      </c>
    </row>
    <row r="378" spans="1:15">
      <c r="A378" s="26" t="s">
        <v>402</v>
      </c>
      <c r="B378" s="26">
        <v>496700</v>
      </c>
      <c r="C378" s="26">
        <v>293732</v>
      </c>
      <c r="D378" s="26">
        <v>136317</v>
      </c>
      <c r="E378" s="26">
        <v>66651</v>
      </c>
      <c r="F378" s="27">
        <v>0.134187638413529</v>
      </c>
      <c r="G378" s="1" t="str">
        <f t="shared" si="29"/>
        <v>enquiryfee</v>
      </c>
      <c r="H378" s="32" t="s">
        <v>403</v>
      </c>
      <c r="I378" s="28" t="s">
        <v>504</v>
      </c>
      <c r="J378" s="21" t="str">
        <f>LEFT(A378,3)&amp;"_cnt"&amp;RIGHT(H378,LEN(H378)-10)</f>
        <v>sum_cntenquiryfee</v>
      </c>
      <c r="K378" s="33">
        <v>0.0441933236747749</v>
      </c>
      <c r="M378" t="s">
        <v>601</v>
      </c>
      <c r="N378" s="2" t="str">
        <f t="shared" si="30"/>
        <v>sum_amount29_enquiryfee</v>
      </c>
      <c r="O378" t="s">
        <v>610</v>
      </c>
    </row>
    <row r="379" spans="1:15">
      <c r="A379" s="26" t="s">
        <v>400</v>
      </c>
      <c r="B379" s="26">
        <v>496700</v>
      </c>
      <c r="C379" s="26">
        <v>293732</v>
      </c>
      <c r="D379" s="26">
        <v>136318</v>
      </c>
      <c r="E379" s="26">
        <v>66650</v>
      </c>
      <c r="F379" s="27">
        <v>0.13418562512583</v>
      </c>
      <c r="G379" s="1" t="str">
        <f t="shared" si="29"/>
        <v>enquiryfee</v>
      </c>
      <c r="H379" s="32" t="s">
        <v>401</v>
      </c>
      <c r="I379" s="26" t="s">
        <v>554</v>
      </c>
      <c r="J379" s="21" t="str">
        <f t="shared" ref="J379:J382" si="42">LEFT(A379,3)&amp;RIGHT(H379,LEN(H379)-3)</f>
        <v>min_amount25_enquiryfee</v>
      </c>
      <c r="K379" s="33">
        <v>0.0441933236747749</v>
      </c>
      <c r="M379" t="s">
        <v>427</v>
      </c>
      <c r="N379" s="2" t="str">
        <f t="shared" si="30"/>
        <v>avg_amount29_enquiryfee</v>
      </c>
      <c r="O379" t="s">
        <v>611</v>
      </c>
    </row>
    <row r="380" spans="1:15">
      <c r="A380" s="26" t="s">
        <v>375</v>
      </c>
      <c r="B380" s="26">
        <v>496700</v>
      </c>
      <c r="C380" s="26">
        <v>293732</v>
      </c>
      <c r="D380" s="26">
        <v>138487</v>
      </c>
      <c r="E380" s="26">
        <v>64481</v>
      </c>
      <c r="F380" s="27">
        <v>0.129818804107107</v>
      </c>
      <c r="G380" s="1" t="str">
        <f t="shared" si="29"/>
        <v>enquiryfee</v>
      </c>
      <c r="H380" s="32" t="s">
        <v>376</v>
      </c>
      <c r="I380" s="26" t="s">
        <v>495</v>
      </c>
      <c r="J380" s="21" t="str">
        <f t="shared" si="42"/>
        <v>avg_amount25_enquiryfee</v>
      </c>
      <c r="K380" s="33">
        <v>0.0441928909377892</v>
      </c>
      <c r="M380" t="s">
        <v>604</v>
      </c>
      <c r="N380" s="2" t="str">
        <f t="shared" si="30"/>
        <v>max_amount29_enquiryfee</v>
      </c>
      <c r="O380" t="s">
        <v>612</v>
      </c>
    </row>
    <row r="381" spans="1:15">
      <c r="A381" s="26" t="s">
        <v>378</v>
      </c>
      <c r="B381" s="26">
        <v>496700</v>
      </c>
      <c r="C381" s="26">
        <v>293732</v>
      </c>
      <c r="D381" s="26">
        <v>138487</v>
      </c>
      <c r="E381" s="26">
        <v>64481</v>
      </c>
      <c r="F381" s="27">
        <v>0.129818804107107</v>
      </c>
      <c r="G381" s="1" t="str">
        <f t="shared" si="29"/>
        <v>enquiryfee</v>
      </c>
      <c r="H381" s="32" t="s">
        <v>379</v>
      </c>
      <c r="I381" s="28" t="s">
        <v>498</v>
      </c>
      <c r="J381" s="21" t="str">
        <f t="shared" si="42"/>
        <v>max_amount49_enquiryfee</v>
      </c>
      <c r="K381" s="33">
        <v>0.0420105983188758</v>
      </c>
      <c r="M381" t="s">
        <v>606</v>
      </c>
      <c r="N381" s="2" t="str">
        <f t="shared" si="30"/>
        <v>min_amount29_enquiryfee</v>
      </c>
      <c r="O381" t="s">
        <v>613</v>
      </c>
    </row>
    <row r="382" spans="1:15">
      <c r="A382" s="26" t="s">
        <v>372</v>
      </c>
      <c r="B382" s="26">
        <v>496700</v>
      </c>
      <c r="C382" s="26">
        <v>293732</v>
      </c>
      <c r="D382" s="26">
        <v>138487</v>
      </c>
      <c r="E382" s="26">
        <v>64481</v>
      </c>
      <c r="F382" s="27">
        <v>0.129818804107107</v>
      </c>
      <c r="G382" s="1" t="str">
        <f t="shared" si="29"/>
        <v>enquiryfee</v>
      </c>
      <c r="H382" s="32" t="s">
        <v>373</v>
      </c>
      <c r="I382" s="28" t="s">
        <v>501</v>
      </c>
      <c r="J382" s="21" t="str">
        <f t="shared" si="42"/>
        <v>sum_amount49_enquiryfee</v>
      </c>
      <c r="K382" s="33">
        <v>0.0420105786490128</v>
      </c>
      <c r="M382" t="s">
        <v>608</v>
      </c>
      <c r="N382" s="2" t="str">
        <f t="shared" si="30"/>
        <v>sum_cnt29_enquiryfee</v>
      </c>
      <c r="O382" t="s">
        <v>614</v>
      </c>
    </row>
    <row r="383" spans="1:15">
      <c r="A383" s="26" t="s">
        <v>382</v>
      </c>
      <c r="B383" s="26">
        <v>496700</v>
      </c>
      <c r="C383" s="26">
        <v>293732</v>
      </c>
      <c r="D383" s="26">
        <v>138487</v>
      </c>
      <c r="E383" s="26">
        <v>64481</v>
      </c>
      <c r="F383" s="27">
        <v>0.129818804107107</v>
      </c>
      <c r="G383" s="1" t="str">
        <f t="shared" si="29"/>
        <v>enquiryfee</v>
      </c>
      <c r="H383" s="32" t="s">
        <v>383</v>
      </c>
      <c r="I383" s="28" t="s">
        <v>504</v>
      </c>
      <c r="J383" s="21" t="str">
        <f>LEFT(A383,3)&amp;"_cnt"&amp;RIGHT(H383,LEN(H383)-10)</f>
        <v>sum_cntenquiryfee</v>
      </c>
      <c r="K383" s="33">
        <v>0.0420105786490128</v>
      </c>
      <c r="M383" t="s">
        <v>34</v>
      </c>
      <c r="N383" t="s">
        <v>34</v>
      </c>
      <c r="O383" t="s">
        <v>609</v>
      </c>
    </row>
    <row r="384" spans="1:15">
      <c r="A384" s="26" t="s">
        <v>380</v>
      </c>
      <c r="B384" s="26">
        <v>496700</v>
      </c>
      <c r="C384" s="26">
        <v>293732</v>
      </c>
      <c r="D384" s="26">
        <v>138489</v>
      </c>
      <c r="E384" s="26">
        <v>64479</v>
      </c>
      <c r="F384" s="27">
        <v>0.129814777531709</v>
      </c>
      <c r="G384" s="1" t="str">
        <f t="shared" si="29"/>
        <v>enquiryfee</v>
      </c>
      <c r="H384" s="32" t="s">
        <v>381</v>
      </c>
      <c r="I384" s="26" t="s">
        <v>554</v>
      </c>
      <c r="J384" s="21" t="str">
        <f t="shared" ref="J384:J387" si="43">LEFT(A384,3)&amp;RIGHT(H384,LEN(H384)-3)</f>
        <v>min_amount49_enquiryfee</v>
      </c>
      <c r="K384" s="33">
        <v>0.0420105786490128</v>
      </c>
      <c r="M384" t="s">
        <v>36</v>
      </c>
      <c r="N384" s="2" t="str">
        <f t="shared" si="30"/>
        <v>avg_amount8_credit</v>
      </c>
      <c r="O384" t="s">
        <v>610</v>
      </c>
    </row>
    <row r="385" spans="1:15">
      <c r="A385" s="26" t="s">
        <v>427</v>
      </c>
      <c r="B385" s="26">
        <v>496700</v>
      </c>
      <c r="C385" s="26">
        <v>293732</v>
      </c>
      <c r="D385" s="26">
        <v>139199</v>
      </c>
      <c r="E385" s="26">
        <v>63769</v>
      </c>
      <c r="F385" s="27">
        <v>0.128385343265553</v>
      </c>
      <c r="G385" s="1" t="str">
        <f t="shared" si="29"/>
        <v>enquiryfee</v>
      </c>
      <c r="H385" s="32" t="s">
        <v>621</v>
      </c>
      <c r="I385" s="28" t="str">
        <f>VLOOKUP(A385,H:H,1,FALSE)</f>
        <v>avg_amount29_enquiryfee</v>
      </c>
      <c r="J385" s="21" t="str">
        <f t="shared" si="43"/>
        <v>avg_amount49_enquiryfee</v>
      </c>
      <c r="K385" s="33">
        <v>0.0420085723229882</v>
      </c>
      <c r="M385" t="s">
        <v>39</v>
      </c>
      <c r="N385" s="2" t="str">
        <f>VLOOKUP(M385,A:J,9,FALSE)</f>
        <v>max_amount8_credit</v>
      </c>
      <c r="O385" t="s">
        <v>611</v>
      </c>
    </row>
    <row r="386" spans="1:15">
      <c r="A386" s="26" t="s">
        <v>604</v>
      </c>
      <c r="B386" s="26">
        <v>496700</v>
      </c>
      <c r="C386" s="26">
        <v>293732</v>
      </c>
      <c r="D386" s="26">
        <v>139199</v>
      </c>
      <c r="E386" s="26">
        <v>63769</v>
      </c>
      <c r="F386" s="27">
        <v>0.128385343265553</v>
      </c>
      <c r="G386" s="1" t="str">
        <f t="shared" ref="G386:G423" si="44">MID(A386,FIND("_",A386,5)+1,LEN(A386)-FIND("_",A386,5))</f>
        <v>enquiryfee</v>
      </c>
      <c r="H386" s="32" t="s">
        <v>587</v>
      </c>
      <c r="I386" s="28" t="str">
        <f>VLOOKUP(A386,H:H,1,FALSE)</f>
        <v>max_amount29_enquiryfee</v>
      </c>
      <c r="J386" s="21" t="str">
        <f t="shared" si="43"/>
        <v>max_amount24_enquiryfee</v>
      </c>
      <c r="K386" s="33">
        <v>0.0419424225737642</v>
      </c>
      <c r="M386" t="s">
        <v>43</v>
      </c>
      <c r="N386" s="2" t="str">
        <f t="shared" si="30"/>
        <v>min_amount8_credit</v>
      </c>
      <c r="O386" t="s">
        <v>612</v>
      </c>
    </row>
    <row r="387" spans="1:15">
      <c r="A387" s="26" t="s">
        <v>601</v>
      </c>
      <c r="B387" s="26">
        <v>496700</v>
      </c>
      <c r="C387" s="26">
        <v>293732</v>
      </c>
      <c r="D387" s="26">
        <v>139199</v>
      </c>
      <c r="E387" s="26">
        <v>63769</v>
      </c>
      <c r="F387" s="27">
        <v>0.128385343265553</v>
      </c>
      <c r="G387" s="1" t="str">
        <f t="shared" si="44"/>
        <v>enquiryfee</v>
      </c>
      <c r="H387" s="32" t="s">
        <v>589</v>
      </c>
      <c r="I387" s="28" t="str">
        <f t="shared" ref="I387:I423" si="45">VLOOKUP(A387,H:H,1,FALSE)</f>
        <v>sum_amount29_enquiryfee</v>
      </c>
      <c r="J387" s="21" t="str">
        <f t="shared" si="43"/>
        <v>sum_amount24_enquiryfee</v>
      </c>
      <c r="K387" s="33">
        <v>0.0419424225737642</v>
      </c>
      <c r="M387" t="s">
        <v>37</v>
      </c>
      <c r="N387" t="s">
        <v>37</v>
      </c>
      <c r="O387" t="s">
        <v>613</v>
      </c>
    </row>
    <row r="388" spans="1:15">
      <c r="A388" s="26" t="s">
        <v>608</v>
      </c>
      <c r="B388" s="26">
        <v>496700</v>
      </c>
      <c r="C388" s="26">
        <v>293732</v>
      </c>
      <c r="D388" s="26">
        <v>139199</v>
      </c>
      <c r="E388" s="26">
        <v>63769</v>
      </c>
      <c r="F388" s="27">
        <v>0.128385343265553</v>
      </c>
      <c r="G388" s="1" t="str">
        <f t="shared" si="44"/>
        <v>enquiryfee</v>
      </c>
      <c r="H388" s="32" t="s">
        <v>591</v>
      </c>
      <c r="I388" s="28" t="str">
        <f t="shared" si="45"/>
        <v>sum_cnt29_enquiryfee</v>
      </c>
      <c r="J388" s="21" t="str">
        <f>LEFT(A388,3)&amp;"_cnt"&amp;RIGHT(H388,LEN(H388)-10)</f>
        <v>sum_cntenquiryfee</v>
      </c>
      <c r="K388" s="33">
        <v>0.0419424225737642</v>
      </c>
      <c r="M388" t="s">
        <v>158</v>
      </c>
      <c r="N388" s="2" t="str">
        <f t="shared" ref="N387:N432" si="46">VLOOKUP(M388,A:J,9,FALSE)</f>
        <v>sum_amount41_creditcardrepayments</v>
      </c>
      <c r="O388" t="s">
        <v>614</v>
      </c>
    </row>
    <row r="389" spans="1:15">
      <c r="A389" s="26" t="s">
        <v>606</v>
      </c>
      <c r="B389" s="26">
        <v>496700</v>
      </c>
      <c r="C389" s="26">
        <v>293732</v>
      </c>
      <c r="D389" s="26">
        <v>139211</v>
      </c>
      <c r="E389" s="26">
        <v>63757</v>
      </c>
      <c r="F389" s="27">
        <v>0.128361183813167</v>
      </c>
      <c r="G389" s="1" t="str">
        <f t="shared" si="44"/>
        <v>enquiryfee</v>
      </c>
      <c r="H389" s="32" t="s">
        <v>593</v>
      </c>
      <c r="I389" s="28" t="str">
        <f t="shared" si="45"/>
        <v>min_amount29_enquiryfee</v>
      </c>
      <c r="J389" s="21" t="str">
        <f t="shared" ref="J389:J397" si="47">LEFT(A389,3)&amp;RIGHT(H389,LEN(H389)-3)</f>
        <v>min_amount24_enquiryfee</v>
      </c>
      <c r="K389" s="33">
        <v>0.0419424225737642</v>
      </c>
      <c r="M389" t="s">
        <v>146</v>
      </c>
      <c r="N389" s="2" t="str">
        <f t="shared" si="46"/>
        <v>avg_amount41_creditcardrepayments</v>
      </c>
      <c r="O389" t="s">
        <v>609</v>
      </c>
    </row>
    <row r="390" spans="1:15">
      <c r="A390" s="26" t="s">
        <v>354</v>
      </c>
      <c r="B390" s="26">
        <v>496700</v>
      </c>
      <c r="C390" s="26">
        <v>293732</v>
      </c>
      <c r="D390" s="26">
        <v>140302</v>
      </c>
      <c r="E390" s="26">
        <v>62666</v>
      </c>
      <c r="F390" s="27">
        <v>0.126164686933763</v>
      </c>
      <c r="G390" s="1" t="str">
        <f t="shared" si="44"/>
        <v>enquiryfee</v>
      </c>
      <c r="H390" s="32" t="s">
        <v>355</v>
      </c>
      <c r="I390" s="26" t="s">
        <v>495</v>
      </c>
      <c r="J390" s="21" t="str">
        <f t="shared" si="47"/>
        <v>avg_amount24_enquiryfee</v>
      </c>
      <c r="K390" s="33">
        <v>0.0419420488463675</v>
      </c>
      <c r="M390" t="s">
        <v>150</v>
      </c>
      <c r="N390" s="2" t="str">
        <f t="shared" si="46"/>
        <v>max_amount41_creditcardrepayments</v>
      </c>
      <c r="O390" t="s">
        <v>610</v>
      </c>
    </row>
    <row r="391" spans="1:15">
      <c r="A391" s="26" t="s">
        <v>358</v>
      </c>
      <c r="B391" s="26">
        <v>496700</v>
      </c>
      <c r="C391" s="26">
        <v>293732</v>
      </c>
      <c r="D391" s="26">
        <v>140302</v>
      </c>
      <c r="E391" s="26">
        <v>62666</v>
      </c>
      <c r="F391" s="27">
        <v>0.126164686933763</v>
      </c>
      <c r="G391" s="1" t="str">
        <f t="shared" si="44"/>
        <v>enquiryfee</v>
      </c>
      <c r="H391" s="32" t="s">
        <v>359</v>
      </c>
      <c r="I391" s="28" t="s">
        <v>498</v>
      </c>
      <c r="J391" s="21" t="str">
        <f t="shared" si="47"/>
        <v>max_amount23_enquiryfee</v>
      </c>
      <c r="K391" s="33">
        <v>0.0412336780706303</v>
      </c>
      <c r="M391" t="s">
        <v>154</v>
      </c>
      <c r="N391" s="2" t="str">
        <f t="shared" si="46"/>
        <v>min_amount41_creditcardrepayments</v>
      </c>
      <c r="O391" t="s">
        <v>611</v>
      </c>
    </row>
    <row r="392" spans="1:15">
      <c r="A392" s="26" t="s">
        <v>360</v>
      </c>
      <c r="B392" s="26">
        <v>496700</v>
      </c>
      <c r="C392" s="26">
        <v>293732</v>
      </c>
      <c r="D392" s="26">
        <v>140302</v>
      </c>
      <c r="E392" s="26">
        <v>62666</v>
      </c>
      <c r="F392" s="27">
        <v>0.126164686933763</v>
      </c>
      <c r="G392" s="1" t="str">
        <f t="shared" si="44"/>
        <v>enquiryfee</v>
      </c>
      <c r="H392" s="32" t="s">
        <v>361</v>
      </c>
      <c r="I392" s="28" t="s">
        <v>554</v>
      </c>
      <c r="J392" s="21" t="str">
        <f t="shared" si="47"/>
        <v>min_amount23_enquiryfee</v>
      </c>
      <c r="K392" s="33">
        <v>0.0412336780706303</v>
      </c>
      <c r="M392" t="s">
        <v>162</v>
      </c>
      <c r="N392" s="2" t="str">
        <f t="shared" si="46"/>
        <v>sum_cnt41_creditcardrepayments</v>
      </c>
      <c r="O392" t="s">
        <v>612</v>
      </c>
    </row>
    <row r="393" spans="1:15">
      <c r="A393" s="26" t="s">
        <v>350</v>
      </c>
      <c r="B393" s="26">
        <v>496700</v>
      </c>
      <c r="C393" s="26">
        <v>293732</v>
      </c>
      <c r="D393" s="26">
        <v>140302</v>
      </c>
      <c r="E393" s="26">
        <v>62666</v>
      </c>
      <c r="F393" s="27">
        <v>0.126164686933763</v>
      </c>
      <c r="G393" s="1" t="str">
        <f t="shared" si="44"/>
        <v>enquiryfee</v>
      </c>
      <c r="H393" s="32" t="s">
        <v>351</v>
      </c>
      <c r="I393" s="26" t="s">
        <v>501</v>
      </c>
      <c r="J393" s="21" t="str">
        <f t="shared" si="47"/>
        <v>sum_amount23_enquiryfee</v>
      </c>
      <c r="K393" s="33">
        <v>0.0412336780706303</v>
      </c>
      <c r="M393" t="s">
        <v>450</v>
      </c>
      <c r="N393" s="2" t="str">
        <f t="shared" si="46"/>
        <v>sum_amount30_enquiryfee</v>
      </c>
      <c r="O393" t="s">
        <v>613</v>
      </c>
    </row>
    <row r="394" spans="1:15">
      <c r="A394" s="26" t="s">
        <v>362</v>
      </c>
      <c r="B394" s="26">
        <v>496700</v>
      </c>
      <c r="C394" s="26">
        <v>293732</v>
      </c>
      <c r="D394" s="26">
        <v>140302</v>
      </c>
      <c r="E394" s="26">
        <v>62666</v>
      </c>
      <c r="F394" s="27">
        <v>0.126164686933763</v>
      </c>
      <c r="G394" s="1" t="str">
        <f t="shared" si="44"/>
        <v>enquiryfee</v>
      </c>
      <c r="H394" s="32" t="s">
        <v>363</v>
      </c>
      <c r="I394" s="28" t="s">
        <v>504</v>
      </c>
      <c r="J394" s="21" t="str">
        <f t="shared" si="47"/>
        <v>sum_cnt23_enquiryfee</v>
      </c>
      <c r="K394" s="33">
        <v>0.0412336780706303</v>
      </c>
      <c r="M394" t="s">
        <v>596</v>
      </c>
      <c r="N394" s="2" t="str">
        <f t="shared" si="46"/>
        <v>avg_amount30_enquiryfee</v>
      </c>
      <c r="O394" t="s">
        <v>614</v>
      </c>
    </row>
    <row r="395" spans="1:15">
      <c r="A395" s="26" t="s">
        <v>596</v>
      </c>
      <c r="B395" s="26">
        <v>496700</v>
      </c>
      <c r="C395" s="26">
        <v>293732</v>
      </c>
      <c r="D395" s="26">
        <v>142314</v>
      </c>
      <c r="E395" s="26">
        <v>60654</v>
      </c>
      <c r="F395" s="27">
        <v>0.122113952083753</v>
      </c>
      <c r="G395" s="1" t="str">
        <f t="shared" si="44"/>
        <v>enquiryfee</v>
      </c>
      <c r="H395" s="32" t="s">
        <v>581</v>
      </c>
      <c r="I395" s="28" t="str">
        <f t="shared" si="45"/>
        <v>avg_amount30_enquiryfee</v>
      </c>
      <c r="J395" s="21" t="str">
        <f t="shared" si="47"/>
        <v>avg_amount23_enquiryfee</v>
      </c>
      <c r="K395" s="33">
        <v>0.0412334420322745</v>
      </c>
      <c r="M395" t="s">
        <v>454</v>
      </c>
      <c r="N395" s="2" t="str">
        <f t="shared" si="46"/>
        <v>max_amount30_enquiryfee</v>
      </c>
      <c r="O395" t="s">
        <v>609</v>
      </c>
    </row>
    <row r="396" spans="1:15">
      <c r="A396" s="26" t="s">
        <v>454</v>
      </c>
      <c r="B396" s="26">
        <v>496700</v>
      </c>
      <c r="C396" s="26">
        <v>293732</v>
      </c>
      <c r="D396" s="26">
        <v>142314</v>
      </c>
      <c r="E396" s="26">
        <v>60654</v>
      </c>
      <c r="F396" s="27">
        <v>0.122113952083753</v>
      </c>
      <c r="G396" s="1" t="str">
        <f t="shared" si="44"/>
        <v>enquiryfee</v>
      </c>
      <c r="H396" s="32" t="s">
        <v>574</v>
      </c>
      <c r="I396" s="28" t="str">
        <f t="shared" si="45"/>
        <v>max_amount30_enquiryfee</v>
      </c>
      <c r="J396" s="21" t="str">
        <f t="shared" si="47"/>
        <v>max_amount22_enquiryfee</v>
      </c>
      <c r="K396" s="33">
        <v>0.0388635382601947</v>
      </c>
      <c r="M396" t="s">
        <v>456</v>
      </c>
      <c r="N396" s="2" t="str">
        <f t="shared" si="46"/>
        <v>min_amount30_enquiryfee</v>
      </c>
      <c r="O396" t="s">
        <v>610</v>
      </c>
    </row>
    <row r="397" spans="1:15">
      <c r="A397" s="26" t="s">
        <v>450</v>
      </c>
      <c r="B397" s="26">
        <v>496700</v>
      </c>
      <c r="C397" s="26">
        <v>293732</v>
      </c>
      <c r="D397" s="26">
        <v>142314</v>
      </c>
      <c r="E397" s="26">
        <v>60654</v>
      </c>
      <c r="F397" s="27">
        <v>0.122113952083753</v>
      </c>
      <c r="G397" s="1" t="str">
        <f t="shared" si="44"/>
        <v>enquiryfee</v>
      </c>
      <c r="H397" s="32" t="s">
        <v>572</v>
      </c>
      <c r="I397" s="28" t="str">
        <f t="shared" si="45"/>
        <v>sum_amount30_enquiryfee</v>
      </c>
      <c r="J397" s="21" t="str">
        <f t="shared" si="47"/>
        <v>sum_amount22_enquiryfee</v>
      </c>
      <c r="K397" s="33">
        <v>0.0388635382601947</v>
      </c>
      <c r="M397" t="s">
        <v>458</v>
      </c>
      <c r="N397" s="2" t="str">
        <f t="shared" si="46"/>
        <v>sum_cnt30_enquiryfee</v>
      </c>
      <c r="O397" t="s">
        <v>611</v>
      </c>
    </row>
    <row r="398" spans="1:15">
      <c r="A398" s="26" t="s">
        <v>458</v>
      </c>
      <c r="B398" s="26">
        <v>496700</v>
      </c>
      <c r="C398" s="26">
        <v>293732</v>
      </c>
      <c r="D398" s="26">
        <v>142314</v>
      </c>
      <c r="E398" s="26">
        <v>60654</v>
      </c>
      <c r="F398" s="27">
        <v>0.122113952083753</v>
      </c>
      <c r="G398" s="1" t="str">
        <f t="shared" si="44"/>
        <v>enquiryfee</v>
      </c>
      <c r="H398" s="32" t="s">
        <v>578</v>
      </c>
      <c r="I398" s="28" t="str">
        <f t="shared" si="45"/>
        <v>sum_cnt30_enquiryfee</v>
      </c>
      <c r="J398" s="21" t="str">
        <f>LEFT(A398,3)&amp;"_cnt"&amp;RIGHT(H398,LEN(H398)-10)</f>
        <v>sum_cntenquiryfee</v>
      </c>
      <c r="K398" s="33">
        <v>0.0388635382601947</v>
      </c>
      <c r="M398" t="s">
        <v>138</v>
      </c>
      <c r="N398" s="2" t="str">
        <f t="shared" si="46"/>
        <v>sum_amount42_creditcardrepayments</v>
      </c>
      <c r="O398" t="s">
        <v>612</v>
      </c>
    </row>
    <row r="399" spans="1:15">
      <c r="A399" s="26" t="s">
        <v>456</v>
      </c>
      <c r="B399" s="26">
        <v>496700</v>
      </c>
      <c r="C399" s="26">
        <v>293732</v>
      </c>
      <c r="D399" s="26">
        <v>142329</v>
      </c>
      <c r="E399" s="26">
        <v>60639</v>
      </c>
      <c r="F399" s="27">
        <v>0.122083752768271</v>
      </c>
      <c r="G399" s="1" t="str">
        <f t="shared" si="44"/>
        <v>enquiryfee</v>
      </c>
      <c r="H399" s="32" t="s">
        <v>576</v>
      </c>
      <c r="I399" s="28" t="str">
        <f t="shared" si="45"/>
        <v>min_amount30_enquiryfee</v>
      </c>
      <c r="J399" s="21" t="str">
        <f t="shared" ref="J399:J402" si="48">LEFT(A399,3)&amp;RIGHT(H399,LEN(H399)-3)</f>
        <v>min_amount22_enquiryfee</v>
      </c>
      <c r="K399" s="33">
        <v>0.0388635382601947</v>
      </c>
      <c r="M399" t="s">
        <v>126</v>
      </c>
      <c r="N399" s="2" t="str">
        <f t="shared" si="46"/>
        <v>avg_amount42_creditcardrepayments</v>
      </c>
      <c r="O399" t="s">
        <v>613</v>
      </c>
    </row>
    <row r="400" spans="1:15">
      <c r="A400" s="26" t="s">
        <v>289</v>
      </c>
      <c r="B400" s="26">
        <v>496700</v>
      </c>
      <c r="C400" s="26">
        <v>293732</v>
      </c>
      <c r="D400" s="26">
        <v>142741</v>
      </c>
      <c r="E400" s="26">
        <v>60227</v>
      </c>
      <c r="F400" s="27">
        <v>0.12125427823636</v>
      </c>
      <c r="G400" s="1" t="str">
        <f t="shared" si="44"/>
        <v>enquiryfee</v>
      </c>
      <c r="H400" s="32" t="s">
        <v>290</v>
      </c>
      <c r="I400" s="26" t="s">
        <v>495</v>
      </c>
      <c r="J400" s="21" t="str">
        <f t="shared" si="48"/>
        <v>avg_amount22_enquiryfee</v>
      </c>
      <c r="K400" s="33">
        <v>0.038863125193072</v>
      </c>
      <c r="M400" t="s">
        <v>130</v>
      </c>
      <c r="N400" s="2" t="str">
        <f t="shared" si="46"/>
        <v>max_amount42_creditcardrepayments</v>
      </c>
      <c r="O400" t="s">
        <v>614</v>
      </c>
    </row>
    <row r="401" spans="1:15">
      <c r="A401" s="26" t="s">
        <v>293</v>
      </c>
      <c r="B401" s="26">
        <v>496700</v>
      </c>
      <c r="C401" s="26">
        <v>293732</v>
      </c>
      <c r="D401" s="26">
        <v>142741</v>
      </c>
      <c r="E401" s="26">
        <v>60227</v>
      </c>
      <c r="F401" s="27">
        <v>0.12125427823636</v>
      </c>
      <c r="G401" s="1" t="str">
        <f t="shared" si="44"/>
        <v>enquiryfee</v>
      </c>
      <c r="H401" s="32" t="s">
        <v>294</v>
      </c>
      <c r="I401" s="28" t="s">
        <v>498</v>
      </c>
      <c r="J401" s="21" t="str">
        <f t="shared" si="48"/>
        <v>max_amount21_enquiryfee</v>
      </c>
      <c r="K401" s="33">
        <v>0.037143192373522</v>
      </c>
      <c r="M401" t="s">
        <v>134</v>
      </c>
      <c r="N401" s="2" t="str">
        <f t="shared" si="46"/>
        <v>min_amount42_creditcardrepayments</v>
      </c>
      <c r="O401" t="s">
        <v>609</v>
      </c>
    </row>
    <row r="402" spans="1:15">
      <c r="A402" s="26" t="s">
        <v>285</v>
      </c>
      <c r="B402" s="26">
        <v>496700</v>
      </c>
      <c r="C402" s="26">
        <v>293732</v>
      </c>
      <c r="D402" s="26">
        <v>142741</v>
      </c>
      <c r="E402" s="26">
        <v>60227</v>
      </c>
      <c r="F402" s="27">
        <v>0.12125427823636</v>
      </c>
      <c r="G402" s="1" t="str">
        <f t="shared" si="44"/>
        <v>enquiryfee</v>
      </c>
      <c r="H402" s="32" t="s">
        <v>286</v>
      </c>
      <c r="I402" s="28" t="s">
        <v>501</v>
      </c>
      <c r="J402" s="21" t="str">
        <f t="shared" si="48"/>
        <v>sum_amount21_enquiryfee</v>
      </c>
      <c r="K402" s="33">
        <v>0.0371431727036591</v>
      </c>
      <c r="M402" t="s">
        <v>142</v>
      </c>
      <c r="N402" s="2" t="str">
        <f t="shared" si="46"/>
        <v>sum_cnt42_creditcardrepayments</v>
      </c>
      <c r="O402" t="s">
        <v>610</v>
      </c>
    </row>
    <row r="403" spans="1:15">
      <c r="A403" s="26" t="s">
        <v>301</v>
      </c>
      <c r="B403" s="26">
        <v>496700</v>
      </c>
      <c r="C403" s="26">
        <v>293732</v>
      </c>
      <c r="D403" s="26">
        <v>142741</v>
      </c>
      <c r="E403" s="26">
        <v>60227</v>
      </c>
      <c r="F403" s="27">
        <v>0.12125427823636</v>
      </c>
      <c r="G403" s="1" t="str">
        <f t="shared" si="44"/>
        <v>enquiryfee</v>
      </c>
      <c r="H403" s="32" t="s">
        <v>302</v>
      </c>
      <c r="I403" s="28" t="s">
        <v>504</v>
      </c>
      <c r="J403" s="21" t="str">
        <f>LEFT(A403,3)&amp;"_cnt"&amp;RIGHT(H403,LEN(H403)-10)</f>
        <v>sum_cntenquiryfee</v>
      </c>
      <c r="K403" s="33">
        <v>0.0371431727036591</v>
      </c>
      <c r="M403" t="s">
        <v>595</v>
      </c>
      <c r="N403" s="2" t="str">
        <f t="shared" si="46"/>
        <v>sum_amount31_enquiryfee</v>
      </c>
      <c r="O403" t="s">
        <v>611</v>
      </c>
    </row>
    <row r="404" spans="1:15">
      <c r="A404" s="26" t="s">
        <v>297</v>
      </c>
      <c r="B404" s="26">
        <v>496700</v>
      </c>
      <c r="C404" s="26">
        <v>293732</v>
      </c>
      <c r="D404" s="26">
        <v>142742</v>
      </c>
      <c r="E404" s="26">
        <v>60226</v>
      </c>
      <c r="F404" s="27">
        <v>0.121252264948661</v>
      </c>
      <c r="G404" s="1" t="str">
        <f t="shared" si="44"/>
        <v>enquiryfee</v>
      </c>
      <c r="H404" s="32" t="s">
        <v>298</v>
      </c>
      <c r="I404" s="26" t="s">
        <v>554</v>
      </c>
      <c r="J404" s="21" t="str">
        <f t="shared" ref="J404:J407" si="49">LEFT(A404,3)&amp;RIGHT(H404,LEN(H404)-3)</f>
        <v>min_amount21_enquiryfee</v>
      </c>
      <c r="K404" s="33">
        <v>0.0371431727036591</v>
      </c>
      <c r="M404" t="s">
        <v>442</v>
      </c>
      <c r="N404" s="2" t="str">
        <f t="shared" si="46"/>
        <v>avg_amount31_enquiryfee</v>
      </c>
      <c r="O404" t="s">
        <v>612</v>
      </c>
    </row>
    <row r="405" spans="1:15">
      <c r="A405" s="26" t="s">
        <v>75</v>
      </c>
      <c r="B405" s="26">
        <v>496700</v>
      </c>
      <c r="C405" s="26">
        <v>293732</v>
      </c>
      <c r="D405" s="26">
        <v>142926</v>
      </c>
      <c r="E405" s="26">
        <v>60042</v>
      </c>
      <c r="F405" s="27">
        <v>0.12088182001208</v>
      </c>
      <c r="G405" s="1" t="str">
        <f t="shared" si="44"/>
        <v>enquiryfee</v>
      </c>
      <c r="H405" s="32" t="s">
        <v>76</v>
      </c>
      <c r="I405" s="26" t="s">
        <v>495</v>
      </c>
      <c r="J405" s="21" t="str">
        <f t="shared" si="49"/>
        <v>avg_amount21_enquiryfee</v>
      </c>
      <c r="K405" s="33">
        <v>0.0371428579858513</v>
      </c>
      <c r="M405" t="s">
        <v>597</v>
      </c>
      <c r="N405" s="2" t="str">
        <f t="shared" si="46"/>
        <v>max_amount31_enquiryfee</v>
      </c>
      <c r="O405" t="s">
        <v>613</v>
      </c>
    </row>
    <row r="406" spans="1:15">
      <c r="A406" s="26" t="s">
        <v>79</v>
      </c>
      <c r="B406" s="26">
        <v>496700</v>
      </c>
      <c r="C406" s="26">
        <v>293732</v>
      </c>
      <c r="D406" s="26">
        <v>142926</v>
      </c>
      <c r="E406" s="26">
        <v>60042</v>
      </c>
      <c r="F406" s="27">
        <v>0.12088182001208</v>
      </c>
      <c r="G406" s="1" t="str">
        <f t="shared" si="44"/>
        <v>enquiryfee</v>
      </c>
      <c r="H406" s="32" t="s">
        <v>80</v>
      </c>
      <c r="I406" s="28" t="s">
        <v>498</v>
      </c>
      <c r="J406" s="21" t="str">
        <f t="shared" si="49"/>
        <v>max_amount20_enquiryfee</v>
      </c>
      <c r="K406" s="33">
        <v>0.0350182570750776</v>
      </c>
      <c r="M406" t="s">
        <v>599</v>
      </c>
      <c r="N406" s="2" t="str">
        <f t="shared" si="46"/>
        <v>min_amount31_enquiryfee</v>
      </c>
      <c r="O406" t="s">
        <v>614</v>
      </c>
    </row>
    <row r="407" spans="1:15">
      <c r="A407" s="26" t="s">
        <v>71</v>
      </c>
      <c r="B407" s="26">
        <v>496700</v>
      </c>
      <c r="C407" s="26">
        <v>293732</v>
      </c>
      <c r="D407" s="26">
        <v>142926</v>
      </c>
      <c r="E407" s="26">
        <v>60042</v>
      </c>
      <c r="F407" s="27">
        <v>0.12088182001208</v>
      </c>
      <c r="G407" s="1" t="str">
        <f t="shared" si="44"/>
        <v>enquiryfee</v>
      </c>
      <c r="H407" s="32" t="s">
        <v>72</v>
      </c>
      <c r="I407" s="28" t="s">
        <v>501</v>
      </c>
      <c r="J407" s="21" t="str">
        <f t="shared" si="49"/>
        <v>sum_amount20_enquiryfee</v>
      </c>
      <c r="K407" s="33">
        <v>0.0350182570750776</v>
      </c>
      <c r="M407" t="s">
        <v>598</v>
      </c>
      <c r="N407" s="2" t="str">
        <f t="shared" si="46"/>
        <v>sum_cnt31_enquiryfee</v>
      </c>
      <c r="O407" t="s">
        <v>609</v>
      </c>
    </row>
    <row r="408" spans="1:15">
      <c r="A408" s="26" t="s">
        <v>86</v>
      </c>
      <c r="B408" s="26">
        <v>496700</v>
      </c>
      <c r="C408" s="26">
        <v>293732</v>
      </c>
      <c r="D408" s="26">
        <v>142926</v>
      </c>
      <c r="E408" s="26">
        <v>60042</v>
      </c>
      <c r="F408" s="27">
        <v>0.12088182001208</v>
      </c>
      <c r="G408" s="1" t="str">
        <f t="shared" si="44"/>
        <v>enquiryfee</v>
      </c>
      <c r="H408" s="32" t="s">
        <v>87</v>
      </c>
      <c r="I408" s="28" t="s">
        <v>504</v>
      </c>
      <c r="J408" s="21" t="str">
        <f>LEFT(A408,3)&amp;"_cnt"&amp;RIGHT(H408,LEN(H408)-10)</f>
        <v>sum_cntenquiryfee</v>
      </c>
      <c r="K408" s="33">
        <v>0.0350182570750776</v>
      </c>
      <c r="M408" t="s">
        <v>41</v>
      </c>
      <c r="N408" t="s">
        <v>41</v>
      </c>
      <c r="O408" t="s">
        <v>610</v>
      </c>
    </row>
    <row r="409" spans="1:15">
      <c r="A409" s="26" t="s">
        <v>83</v>
      </c>
      <c r="B409" s="26">
        <v>496700</v>
      </c>
      <c r="C409" s="26">
        <v>293732</v>
      </c>
      <c r="D409" s="26">
        <v>142928</v>
      </c>
      <c r="E409" s="26">
        <v>60040</v>
      </c>
      <c r="F409" s="27">
        <v>0.120877793436682</v>
      </c>
      <c r="G409" s="1" t="str">
        <f t="shared" si="44"/>
        <v>enquiryfee</v>
      </c>
      <c r="H409" s="32" t="s">
        <v>84</v>
      </c>
      <c r="I409" s="26" t="s">
        <v>554</v>
      </c>
      <c r="J409" s="21" t="str">
        <f t="shared" ref="J409:J412" si="50">LEFT(A409,3)&amp;RIGHT(H409,LEN(H409)-3)</f>
        <v>min_amount20_enquiryfee</v>
      </c>
      <c r="K409" s="33">
        <v>0.0350182570750776</v>
      </c>
      <c r="M409" t="s">
        <v>49</v>
      </c>
      <c r="N409" s="2" t="str">
        <f t="shared" si="46"/>
        <v>avg_amount9_credit</v>
      </c>
      <c r="O409" t="s">
        <v>611</v>
      </c>
    </row>
    <row r="410" spans="1:15">
      <c r="A410" s="26" t="s">
        <v>442</v>
      </c>
      <c r="B410" s="26">
        <v>496700</v>
      </c>
      <c r="C410" s="26">
        <v>293732</v>
      </c>
      <c r="D410" s="26">
        <v>145830</v>
      </c>
      <c r="E410" s="26">
        <v>57138</v>
      </c>
      <c r="F410" s="27">
        <v>0.115035232534729</v>
      </c>
      <c r="G410" s="1" t="str">
        <f t="shared" si="44"/>
        <v>enquiryfee</v>
      </c>
      <c r="H410" s="32" t="s">
        <v>562</v>
      </c>
      <c r="I410" s="28" t="str">
        <f t="shared" si="45"/>
        <v>avg_amount31_enquiryfee</v>
      </c>
      <c r="J410" s="21" t="str">
        <f t="shared" si="50"/>
        <v>avg_amount20_enquiryfee</v>
      </c>
      <c r="K410" s="33">
        <v>0.0350180800463107</v>
      </c>
      <c r="M410" t="s">
        <v>52</v>
      </c>
      <c r="N410" s="2" t="str">
        <f t="shared" si="46"/>
        <v>max_amount9_credit</v>
      </c>
      <c r="O410" t="s">
        <v>612</v>
      </c>
    </row>
    <row r="411" spans="1:15">
      <c r="A411" s="26" t="s">
        <v>597</v>
      </c>
      <c r="B411" s="26">
        <v>496700</v>
      </c>
      <c r="C411" s="26">
        <v>293732</v>
      </c>
      <c r="D411" s="26">
        <v>145830</v>
      </c>
      <c r="E411" s="26">
        <v>57138</v>
      </c>
      <c r="F411" s="27">
        <v>0.115035232534729</v>
      </c>
      <c r="G411" s="1" t="str">
        <f t="shared" si="44"/>
        <v>enquiryfee</v>
      </c>
      <c r="H411" s="32" t="s">
        <v>546</v>
      </c>
      <c r="I411" s="28" t="str">
        <f t="shared" si="45"/>
        <v>max_amount31_enquiryfee</v>
      </c>
      <c r="J411" s="21" t="str">
        <f t="shared" si="50"/>
        <v>max_amount19_enquiryfee</v>
      </c>
      <c r="K411" s="33">
        <v>0.0327796693082965</v>
      </c>
      <c r="M411" t="s">
        <v>56</v>
      </c>
      <c r="N411" s="2" t="str">
        <f t="shared" si="46"/>
        <v>min_amount9_credit</v>
      </c>
      <c r="O411" t="s">
        <v>613</v>
      </c>
    </row>
    <row r="412" spans="1:15">
      <c r="A412" s="26" t="s">
        <v>595</v>
      </c>
      <c r="B412" s="26">
        <v>496700</v>
      </c>
      <c r="C412" s="26">
        <v>293732</v>
      </c>
      <c r="D412" s="26">
        <v>145830</v>
      </c>
      <c r="E412" s="26">
        <v>57138</v>
      </c>
      <c r="F412" s="27">
        <v>0.115035232534729</v>
      </c>
      <c r="G412" s="1" t="str">
        <f t="shared" si="44"/>
        <v>enquiryfee</v>
      </c>
      <c r="H412" s="32" t="s">
        <v>547</v>
      </c>
      <c r="I412" s="28" t="str">
        <f t="shared" si="45"/>
        <v>sum_amount31_enquiryfee</v>
      </c>
      <c r="J412" s="21" t="str">
        <f t="shared" si="50"/>
        <v>sum_amount19_enquiryfee</v>
      </c>
      <c r="K412" s="33">
        <v>0.0327796693082965</v>
      </c>
      <c r="M412" t="s">
        <v>44</v>
      </c>
      <c r="N412" t="s">
        <v>44</v>
      </c>
      <c r="O412" t="s">
        <v>614</v>
      </c>
    </row>
    <row r="413" spans="1:15">
      <c r="A413" s="26" t="s">
        <v>598</v>
      </c>
      <c r="B413" s="26">
        <v>496700</v>
      </c>
      <c r="C413" s="26">
        <v>293732</v>
      </c>
      <c r="D413" s="26">
        <v>145830</v>
      </c>
      <c r="E413" s="26">
        <v>57138</v>
      </c>
      <c r="F413" s="27">
        <v>0.115035232534729</v>
      </c>
      <c r="G413" s="1" t="str">
        <f t="shared" si="44"/>
        <v>enquiryfee</v>
      </c>
      <c r="H413" s="32" t="s">
        <v>548</v>
      </c>
      <c r="I413" s="28" t="str">
        <f t="shared" si="45"/>
        <v>sum_cnt31_enquiryfee</v>
      </c>
      <c r="J413" s="21" t="str">
        <f>LEFT(A413,3)&amp;"_cnt"&amp;RIGHT(H413,LEN(H413)-10)</f>
        <v>sum_cntenquiryfee</v>
      </c>
      <c r="K413" s="33">
        <v>0.0327796693082965</v>
      </c>
      <c r="M413" t="s">
        <v>214</v>
      </c>
      <c r="N413" s="2" t="str">
        <f t="shared" si="46"/>
        <v>sum_amount43_creditcardrepayments</v>
      </c>
      <c r="O413" t="s">
        <v>232</v>
      </c>
    </row>
    <row r="414" spans="1:15">
      <c r="A414" s="26" t="s">
        <v>599</v>
      </c>
      <c r="B414" s="26">
        <v>496700</v>
      </c>
      <c r="C414" s="26">
        <v>293732</v>
      </c>
      <c r="D414" s="26">
        <v>145846</v>
      </c>
      <c r="E414" s="26">
        <v>57122</v>
      </c>
      <c r="F414" s="27">
        <v>0.115003019931548</v>
      </c>
      <c r="G414" s="1" t="str">
        <f t="shared" si="44"/>
        <v>enquiryfee</v>
      </c>
      <c r="H414" s="32" t="s">
        <v>549</v>
      </c>
      <c r="I414" s="28" t="str">
        <f t="shared" si="45"/>
        <v>min_amount31_enquiryfee</v>
      </c>
      <c r="J414" s="21" t="str">
        <f t="shared" ref="J414:J417" si="51">LEFT(A414,3)&amp;RIGHT(H414,LEN(H414)-3)</f>
        <v>min_amount19_enquiryfee</v>
      </c>
      <c r="K414" s="33">
        <v>0.0327796693082965</v>
      </c>
      <c r="M414" t="s">
        <v>205</v>
      </c>
      <c r="N414" s="2" t="str">
        <f t="shared" si="46"/>
        <v>avg_amount43_creditcardrepayments</v>
      </c>
      <c r="O414" t="s">
        <v>220</v>
      </c>
    </row>
    <row r="415" spans="1:15">
      <c r="A415" s="26" t="s">
        <v>466</v>
      </c>
      <c r="B415" s="26">
        <v>496700</v>
      </c>
      <c r="C415" s="26">
        <v>293732</v>
      </c>
      <c r="D415" s="26">
        <v>149502</v>
      </c>
      <c r="E415" s="26">
        <v>53466</v>
      </c>
      <c r="F415" s="27">
        <v>0.107642440104691</v>
      </c>
      <c r="G415" s="1" t="str">
        <f t="shared" si="44"/>
        <v>enquiryfee</v>
      </c>
      <c r="H415" s="32" t="s">
        <v>545</v>
      </c>
      <c r="I415" s="28" t="str">
        <f t="shared" si="45"/>
        <v>avg_amount32_enquiryfee</v>
      </c>
      <c r="J415" s="21" t="str">
        <f t="shared" si="51"/>
        <v>avg_amount19_enquiryfee</v>
      </c>
      <c r="K415" s="33">
        <v>0.0327795512891186</v>
      </c>
      <c r="M415" t="s">
        <v>208</v>
      </c>
      <c r="N415" s="2" t="str">
        <f t="shared" si="46"/>
        <v>max_amount43_creditcardrepayments</v>
      </c>
      <c r="O415" t="s">
        <v>224</v>
      </c>
    </row>
    <row r="416" spans="1:15">
      <c r="A416" s="26" t="s">
        <v>588</v>
      </c>
      <c r="B416" s="26">
        <v>496700</v>
      </c>
      <c r="C416" s="26">
        <v>293732</v>
      </c>
      <c r="D416" s="26">
        <v>149502</v>
      </c>
      <c r="E416" s="26">
        <v>53466</v>
      </c>
      <c r="F416" s="27">
        <v>0.107642440104691</v>
      </c>
      <c r="G416" s="1" t="str">
        <f t="shared" si="44"/>
        <v>enquiryfee</v>
      </c>
      <c r="H416" s="32" t="s">
        <v>622</v>
      </c>
      <c r="I416" s="28" t="str">
        <f t="shared" si="45"/>
        <v>max_amount32_enquiryfee</v>
      </c>
      <c r="J416" s="21" t="str">
        <f t="shared" si="51"/>
        <v>max_amount50_enquiryfee</v>
      </c>
      <c r="K416" s="33">
        <v>0.0326446553687563</v>
      </c>
      <c r="M416" t="s">
        <v>211</v>
      </c>
      <c r="N416" s="2" t="str">
        <f t="shared" si="46"/>
        <v>min_amount43_creditcardrepayments</v>
      </c>
      <c r="O416" t="s">
        <v>228</v>
      </c>
    </row>
    <row r="417" spans="1:15">
      <c r="A417" s="26" t="s">
        <v>590</v>
      </c>
      <c r="B417" s="26">
        <v>496700</v>
      </c>
      <c r="C417" s="26">
        <v>293732</v>
      </c>
      <c r="D417" s="26">
        <v>149502</v>
      </c>
      <c r="E417" s="26">
        <v>53466</v>
      </c>
      <c r="F417" s="27">
        <v>0.107642440104691</v>
      </c>
      <c r="G417" s="1" t="str">
        <f t="shared" si="44"/>
        <v>enquiryfee</v>
      </c>
      <c r="H417" s="32" t="s">
        <v>623</v>
      </c>
      <c r="I417" s="28" t="str">
        <f t="shared" si="45"/>
        <v>sum_amount32_enquiryfee</v>
      </c>
      <c r="J417" s="21" t="str">
        <f t="shared" si="51"/>
        <v>sum_amount50_enquiryfee</v>
      </c>
      <c r="K417" s="33">
        <v>0.0326446356988933</v>
      </c>
      <c r="M417" t="s">
        <v>217</v>
      </c>
      <c r="N417" s="2" t="str">
        <f t="shared" si="46"/>
        <v>sum_cnt43_creditcardrepayments</v>
      </c>
      <c r="O417" t="s">
        <v>236</v>
      </c>
    </row>
    <row r="418" spans="1:15">
      <c r="A418" s="26" t="s">
        <v>592</v>
      </c>
      <c r="B418" s="26">
        <v>496700</v>
      </c>
      <c r="C418" s="26">
        <v>293732</v>
      </c>
      <c r="D418" s="26">
        <v>149502</v>
      </c>
      <c r="E418" s="26">
        <v>53466</v>
      </c>
      <c r="F418" s="27">
        <v>0.107642440104691</v>
      </c>
      <c r="G418" s="1" t="str">
        <f t="shared" si="44"/>
        <v>enquiryfee</v>
      </c>
      <c r="H418" s="32" t="s">
        <v>624</v>
      </c>
      <c r="I418" s="28" t="str">
        <f t="shared" si="45"/>
        <v>sum_cnt32_enquiryfee</v>
      </c>
      <c r="J418" s="21" t="str">
        <f>LEFT(A418,3)&amp;"_cnt"&amp;RIGHT(H418,LEN(H418)-10)</f>
        <v>sum_cntenquiryfee</v>
      </c>
      <c r="K418" s="33">
        <v>0.0326446356988933</v>
      </c>
      <c r="M418" t="s">
        <v>590</v>
      </c>
      <c r="N418" s="2" t="str">
        <f t="shared" si="46"/>
        <v>sum_amount32_enquiryfee</v>
      </c>
      <c r="O418" t="s">
        <v>623</v>
      </c>
    </row>
    <row r="419" spans="1:15">
      <c r="A419" s="26" t="s">
        <v>594</v>
      </c>
      <c r="B419" s="26">
        <v>496700</v>
      </c>
      <c r="C419" s="26">
        <v>293732</v>
      </c>
      <c r="D419" s="26">
        <v>149506</v>
      </c>
      <c r="E419" s="26">
        <v>53462</v>
      </c>
      <c r="F419" s="27">
        <v>0.107634386953896</v>
      </c>
      <c r="G419" s="1" t="str">
        <f t="shared" si="44"/>
        <v>enquiryfee</v>
      </c>
      <c r="H419" s="32" t="s">
        <v>625</v>
      </c>
      <c r="I419" s="28" t="str">
        <f t="shared" si="45"/>
        <v>min_amount32_enquiryfee</v>
      </c>
      <c r="J419" s="21" t="str">
        <f t="shared" ref="J419:J422" si="52">LEFT(A419,3)&amp;RIGHT(H419,LEN(H419)-3)</f>
        <v>min_amount50_enquiryfee</v>
      </c>
      <c r="K419" s="33">
        <v>0.0326446356988933</v>
      </c>
      <c r="M419" t="s">
        <v>466</v>
      </c>
      <c r="N419" s="2" t="str">
        <f t="shared" si="46"/>
        <v>avg_amount32_enquiryfee</v>
      </c>
      <c r="O419" t="s">
        <v>545</v>
      </c>
    </row>
    <row r="420" spans="1:15">
      <c r="A420" s="26" t="s">
        <v>477</v>
      </c>
      <c r="B420" s="26">
        <v>496700</v>
      </c>
      <c r="C420" s="26">
        <v>293732</v>
      </c>
      <c r="D420" s="26">
        <v>153971</v>
      </c>
      <c r="E420" s="26">
        <v>48997</v>
      </c>
      <c r="F420" s="27">
        <v>0.0986450573786994</v>
      </c>
      <c r="G420" s="1" t="str">
        <f t="shared" si="44"/>
        <v>enquiryfee</v>
      </c>
      <c r="H420" s="32" t="s">
        <v>626</v>
      </c>
      <c r="I420" s="28" t="str">
        <f t="shared" si="45"/>
        <v>avg_amount33_enquiryfee</v>
      </c>
      <c r="J420" s="21" t="str">
        <f t="shared" si="52"/>
        <v>avg_amount50_enquiryfee</v>
      </c>
      <c r="K420" s="33">
        <v>0.0326429244208135</v>
      </c>
      <c r="M420" t="s">
        <v>588</v>
      </c>
      <c r="N420" s="2" t="str">
        <f t="shared" si="46"/>
        <v>max_amount32_enquiryfee</v>
      </c>
      <c r="O420" t="s">
        <v>622</v>
      </c>
    </row>
    <row r="421" spans="1:15">
      <c r="A421" s="26" t="s">
        <v>583</v>
      </c>
      <c r="B421" s="26">
        <v>496700</v>
      </c>
      <c r="C421" s="26">
        <v>293732</v>
      </c>
      <c r="D421" s="26">
        <v>153971</v>
      </c>
      <c r="E421" s="26">
        <v>48997</v>
      </c>
      <c r="F421" s="27">
        <v>0.0986450573786994</v>
      </c>
      <c r="G421" s="1" t="str">
        <f t="shared" si="44"/>
        <v>enquiryfee</v>
      </c>
      <c r="H421" s="32" t="s">
        <v>498</v>
      </c>
      <c r="I421" s="28" t="str">
        <f t="shared" si="45"/>
        <v>max_amount33_enquiryfee</v>
      </c>
      <c r="J421" s="21" t="str">
        <f t="shared" si="52"/>
        <v>max_amount18_enquiryfee</v>
      </c>
      <c r="K421" s="33">
        <v>0.0318468653958821</v>
      </c>
      <c r="M421" t="s">
        <v>592</v>
      </c>
      <c r="N421" s="2" t="str">
        <f t="shared" si="46"/>
        <v>sum_cnt32_enquiryfee</v>
      </c>
      <c r="O421" t="s">
        <v>624</v>
      </c>
    </row>
    <row r="422" spans="1:15">
      <c r="A422" s="26" t="s">
        <v>580</v>
      </c>
      <c r="B422" s="26">
        <v>496700</v>
      </c>
      <c r="C422" s="26">
        <v>293732</v>
      </c>
      <c r="D422" s="26">
        <v>153971</v>
      </c>
      <c r="E422" s="26">
        <v>48997</v>
      </c>
      <c r="F422" s="27">
        <v>0.0986450573786994</v>
      </c>
      <c r="G422" s="1" t="str">
        <f t="shared" si="44"/>
        <v>enquiryfee</v>
      </c>
      <c r="H422" s="32" t="s">
        <v>501</v>
      </c>
      <c r="I422" s="28" t="str">
        <f t="shared" si="45"/>
        <v>sum_amount33_enquiryfee</v>
      </c>
      <c r="J422" s="21" t="str">
        <f t="shared" si="52"/>
        <v>sum_amount18_enquiryfee</v>
      </c>
      <c r="K422" s="33">
        <v>0.0318468457260191</v>
      </c>
      <c r="M422" t="s">
        <v>594</v>
      </c>
      <c r="N422" s="2" t="str">
        <f t="shared" si="46"/>
        <v>min_amount32_enquiryfee</v>
      </c>
      <c r="O422" t="s">
        <v>625</v>
      </c>
    </row>
    <row r="423" spans="1:15">
      <c r="A423" s="26" t="s">
        <v>585</v>
      </c>
      <c r="B423" s="26">
        <v>496700</v>
      </c>
      <c r="C423" s="26">
        <v>293732</v>
      </c>
      <c r="D423" s="26">
        <v>153971</v>
      </c>
      <c r="E423" s="26">
        <v>48997</v>
      </c>
      <c r="F423" s="27">
        <v>0.0986450573786994</v>
      </c>
      <c r="G423" s="1" t="str">
        <f t="shared" si="44"/>
        <v>enquiryfee</v>
      </c>
      <c r="H423" s="32" t="s">
        <v>504</v>
      </c>
      <c r="I423" s="28" t="str">
        <f t="shared" si="45"/>
        <v>sum_cnt33_enquiryfee</v>
      </c>
      <c r="J423" s="21" t="str">
        <f>LEFT(A423,3)&amp;"_cnt"&amp;RIGHT(H423,LEN(H423)-10)</f>
        <v>sum_cntenquiryfee</v>
      </c>
      <c r="K423" s="33">
        <v>0.0318468457260191</v>
      </c>
      <c r="M423" t="s">
        <v>198</v>
      </c>
      <c r="N423" t="s">
        <v>198</v>
      </c>
      <c r="O423" t="s">
        <v>627</v>
      </c>
    </row>
    <row r="424" spans="9:15">
      <c r="I424" s="28"/>
      <c r="M424" t="s">
        <v>186</v>
      </c>
      <c r="N424" s="2" t="str">
        <f t="shared" si="46"/>
        <v>avg_amount44_creditcardrepayments</v>
      </c>
      <c r="O424" t="s">
        <v>628</v>
      </c>
    </row>
    <row r="425" spans="9:15">
      <c r="I425" s="28"/>
      <c r="M425" t="s">
        <v>190</v>
      </c>
      <c r="N425" s="2" t="str">
        <f t="shared" si="46"/>
        <v>max_amount44_creditcardrepayments</v>
      </c>
      <c r="O425" t="s">
        <v>299</v>
      </c>
    </row>
    <row r="426" spans="9:15">
      <c r="I426" s="28"/>
      <c r="M426" t="s">
        <v>194</v>
      </c>
      <c r="N426" s="2" t="str">
        <f t="shared" si="46"/>
        <v>min_amount44_creditcardrepayments</v>
      </c>
      <c r="O426" t="s">
        <v>303</v>
      </c>
    </row>
    <row r="427" spans="9:15">
      <c r="I427" s="28"/>
      <c r="M427" t="s">
        <v>202</v>
      </c>
      <c r="N427" t="s">
        <v>202</v>
      </c>
      <c r="O427" t="s">
        <v>628</v>
      </c>
    </row>
    <row r="428" spans="9:15">
      <c r="I428" s="28"/>
      <c r="M428" t="s">
        <v>580</v>
      </c>
      <c r="N428" s="2" t="str">
        <f t="shared" si="46"/>
        <v>sum_amount33_enquiryfee</v>
      </c>
      <c r="O428" t="s">
        <v>501</v>
      </c>
    </row>
    <row r="429" spans="9:15">
      <c r="I429" s="28"/>
      <c r="M429" t="s">
        <v>477</v>
      </c>
      <c r="N429" s="2" t="str">
        <f t="shared" si="46"/>
        <v>avg_amount33_enquiryfee</v>
      </c>
      <c r="O429" t="s">
        <v>626</v>
      </c>
    </row>
    <row r="430" spans="9:15">
      <c r="I430" s="28"/>
      <c r="M430" t="s">
        <v>583</v>
      </c>
      <c r="N430" s="2" t="str">
        <f t="shared" si="46"/>
        <v>max_amount33_enquiryfee</v>
      </c>
      <c r="O430" t="s">
        <v>498</v>
      </c>
    </row>
    <row r="431" spans="9:15">
      <c r="I431" s="28"/>
      <c r="M431" t="s">
        <v>585</v>
      </c>
      <c r="N431" s="2" t="str">
        <f t="shared" si="46"/>
        <v>sum_cnt33_enquiryfee</v>
      </c>
      <c r="O431" t="s">
        <v>504</v>
      </c>
    </row>
    <row r="432" spans="9:15">
      <c r="I432" s="28"/>
      <c r="M432" t="s">
        <v>584</v>
      </c>
      <c r="N432" t="s">
        <v>594</v>
      </c>
      <c r="O432" t="s">
        <v>50</v>
      </c>
    </row>
  </sheetData>
  <autoFilter ref="A1:N432"/>
  <sortState ref="A2:J426">
    <sortCondition ref="G2:G426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95"/>
  <sheetViews>
    <sheetView tabSelected="1" topLeftCell="I1" workbookViewId="0">
      <pane ySplit="1" topLeftCell="A2" activePane="bottomLeft" state="frozen"/>
      <selection/>
      <selection pane="bottomLeft" activeCell="O681" sqref="O2:O681"/>
    </sheetView>
  </sheetViews>
  <sheetFormatPr defaultColWidth="9" defaultRowHeight="13.5"/>
  <cols>
    <col min="1" max="1" width="21.25" style="1" customWidth="1"/>
    <col min="2" max="5" width="9" style="1" hidden="1" customWidth="1"/>
    <col min="6" max="6" width="9" style="1"/>
    <col min="7" max="7" width="9.25" style="1" customWidth="1"/>
    <col min="8" max="8" width="22.875" customWidth="1"/>
    <col min="9" max="9" width="20.125" customWidth="1"/>
    <col min="10" max="10" width="36.125" customWidth="1"/>
    <col min="13" max="13" width="24.625" customWidth="1"/>
    <col min="15" max="15" width="33.875" style="2" customWidth="1"/>
  </cols>
  <sheetData>
    <row r="1" spans="1:16">
      <c r="A1" s="3" t="s">
        <v>629</v>
      </c>
      <c r="B1" s="3" t="s">
        <v>1</v>
      </c>
      <c r="C1" s="4" t="s">
        <v>2</v>
      </c>
      <c r="D1" s="5">
        <v>0</v>
      </c>
      <c r="E1" s="6" t="s">
        <v>3</v>
      </c>
      <c r="F1" s="3" t="s">
        <v>4</v>
      </c>
      <c r="G1" s="3" t="s">
        <v>5</v>
      </c>
      <c r="H1" s="7" t="s">
        <v>6</v>
      </c>
      <c r="I1" s="7" t="s">
        <v>7</v>
      </c>
      <c r="J1" s="7" t="s">
        <v>8</v>
      </c>
      <c r="K1" s="7" t="s">
        <v>4</v>
      </c>
      <c r="L1" s="12" t="s">
        <v>630</v>
      </c>
      <c r="M1" s="13" t="s">
        <v>10</v>
      </c>
      <c r="O1" s="2" t="s">
        <v>11</v>
      </c>
      <c r="P1" t="s">
        <v>11</v>
      </c>
    </row>
    <row r="2" spans="1:16">
      <c r="A2" s="8" t="s">
        <v>14</v>
      </c>
      <c r="B2" s="8">
        <v>239801</v>
      </c>
      <c r="C2" s="8">
        <v>0</v>
      </c>
      <c r="D2" s="8">
        <v>177838</v>
      </c>
      <c r="E2" s="8">
        <v>61963</v>
      </c>
      <c r="F2" s="9">
        <v>0.258393417875655</v>
      </c>
      <c r="G2" s="1" t="str">
        <f t="shared" ref="G2:G65" si="0">MID(A2,FIND("_",A2,5)+1,LEN(A2)-FIND("_",A2,5))</f>
        <v>credit</v>
      </c>
      <c r="H2" s="10" t="s">
        <v>15</v>
      </c>
      <c r="I2" s="10" t="s">
        <v>15</v>
      </c>
      <c r="J2" s="10" t="str">
        <f>LEFT(A2,3)&amp;RIGHT(H2,LEN(H2)-3)</f>
        <v>sum_amount6_credit</v>
      </c>
      <c r="K2" s="14">
        <v>0.00463589165800127</v>
      </c>
      <c r="M2" t="s">
        <v>137</v>
      </c>
      <c r="O2" s="2" t="str">
        <f>VLOOKUP(M2,A:J,9,FALSE)</f>
        <v>sum_amount20_creditcardrepayments</v>
      </c>
      <c r="P2" t="s">
        <v>137</v>
      </c>
    </row>
    <row r="3" spans="1:16">
      <c r="A3" s="8" t="s">
        <v>12</v>
      </c>
      <c r="B3" s="8">
        <v>239801</v>
      </c>
      <c r="C3" s="8">
        <v>0</v>
      </c>
      <c r="D3" s="8">
        <v>177838</v>
      </c>
      <c r="E3" s="8">
        <v>61963</v>
      </c>
      <c r="F3" s="9">
        <v>0.258393417875655</v>
      </c>
      <c r="G3" s="1" t="str">
        <f t="shared" si="0"/>
        <v>credit</v>
      </c>
      <c r="H3" s="10" t="s">
        <v>13</v>
      </c>
      <c r="I3" s="10" t="s">
        <v>13</v>
      </c>
      <c r="J3" s="10" t="str">
        <f t="shared" ref="J3:J66" si="1">LEFT(A3,3)&amp;RIGHT(H3,LEN(H3)-3)</f>
        <v>avg_amount6_credit</v>
      </c>
      <c r="K3" s="14">
        <v>0.00463589165800127</v>
      </c>
      <c r="M3" t="s">
        <v>125</v>
      </c>
      <c r="O3" s="2" t="str">
        <f t="shared" ref="O3:O66" si="2">VLOOKUP(M3,A:J,9,FALSE)</f>
        <v>avg_amount20_creditcardrepayments</v>
      </c>
      <c r="P3" t="s">
        <v>126</v>
      </c>
    </row>
    <row r="4" spans="1:16">
      <c r="A4" s="8" t="s">
        <v>16</v>
      </c>
      <c r="B4" s="8">
        <v>239801</v>
      </c>
      <c r="C4" s="8">
        <v>0</v>
      </c>
      <c r="D4" s="8">
        <v>177838</v>
      </c>
      <c r="E4" s="8">
        <v>61963</v>
      </c>
      <c r="F4" s="9">
        <v>0.258393417875655</v>
      </c>
      <c r="G4" s="1" t="str">
        <f t="shared" si="0"/>
        <v>credit</v>
      </c>
      <c r="H4" s="10" t="s">
        <v>17</v>
      </c>
      <c r="I4" s="10" t="s">
        <v>17</v>
      </c>
      <c r="J4" s="10" t="str">
        <f t="shared" si="1"/>
        <v>max_amount6_credit</v>
      </c>
      <c r="K4" s="14">
        <v>0.00463589165800127</v>
      </c>
      <c r="M4" t="s">
        <v>129</v>
      </c>
      <c r="O4" s="2" t="str">
        <f t="shared" si="2"/>
        <v>max_amount20_creditcardrepayments</v>
      </c>
      <c r="P4" t="s">
        <v>130</v>
      </c>
    </row>
    <row r="5" spans="1:16">
      <c r="A5" s="8" t="s">
        <v>18</v>
      </c>
      <c r="B5" s="8">
        <v>239801</v>
      </c>
      <c r="C5" s="8">
        <v>0</v>
      </c>
      <c r="D5" s="8">
        <v>177838</v>
      </c>
      <c r="E5" s="8">
        <v>61963</v>
      </c>
      <c r="F5" s="9">
        <v>0.258393417875655</v>
      </c>
      <c r="G5" s="1" t="str">
        <f t="shared" si="0"/>
        <v>credit</v>
      </c>
      <c r="H5" s="10" t="s">
        <v>19</v>
      </c>
      <c r="I5" s="10" t="s">
        <v>19</v>
      </c>
      <c r="J5" s="10" t="str">
        <f t="shared" si="1"/>
        <v>min_amount6_credit</v>
      </c>
      <c r="K5" s="14">
        <v>0.00463589165800127</v>
      </c>
      <c r="M5" t="s">
        <v>133</v>
      </c>
      <c r="O5" s="2" t="str">
        <f t="shared" si="2"/>
        <v>min_amount20_creditcardrepayments</v>
      </c>
      <c r="P5" t="s">
        <v>134</v>
      </c>
    </row>
    <row r="6" spans="1:16">
      <c r="A6" s="8" t="s">
        <v>20</v>
      </c>
      <c r="B6" s="8">
        <v>239801</v>
      </c>
      <c r="C6" s="8">
        <v>0</v>
      </c>
      <c r="D6" s="8">
        <v>177838</v>
      </c>
      <c r="E6" s="8">
        <v>61963</v>
      </c>
      <c r="F6" s="9">
        <v>0.258393417875655</v>
      </c>
      <c r="G6" s="1" t="str">
        <f t="shared" si="0"/>
        <v>credit</v>
      </c>
      <c r="H6" s="10" t="s">
        <v>21</v>
      </c>
      <c r="I6" s="10" t="s">
        <v>21</v>
      </c>
      <c r="J6" s="10" t="str">
        <f t="shared" si="1"/>
        <v>sum_cnt6_credit</v>
      </c>
      <c r="K6" s="14">
        <v>0.00463589165800127</v>
      </c>
      <c r="M6" t="s">
        <v>141</v>
      </c>
      <c r="O6" s="2" t="str">
        <f t="shared" si="2"/>
        <v>sum_cnt20_creditcardrepayments</v>
      </c>
      <c r="P6" t="s">
        <v>142</v>
      </c>
    </row>
    <row r="7" spans="1:16">
      <c r="A7" s="8" t="s">
        <v>27</v>
      </c>
      <c r="B7" s="8">
        <v>239801</v>
      </c>
      <c r="C7" s="8">
        <v>0</v>
      </c>
      <c r="D7" s="8">
        <v>181758</v>
      </c>
      <c r="E7" s="8">
        <v>58043</v>
      </c>
      <c r="F7" s="9">
        <v>0.242046530247997</v>
      </c>
      <c r="G7" s="1" t="str">
        <f t="shared" si="0"/>
        <v>credit</v>
      </c>
      <c r="H7" s="10" t="s">
        <v>31</v>
      </c>
      <c r="I7" s="10" t="s">
        <v>15</v>
      </c>
      <c r="J7" s="10" t="str">
        <f t="shared" si="1"/>
        <v>sum_amount7_credit</v>
      </c>
      <c r="K7" s="14">
        <v>0.00440931450625841</v>
      </c>
      <c r="M7" t="s">
        <v>157</v>
      </c>
      <c r="O7" s="2" t="str">
        <f t="shared" si="2"/>
        <v>sum_amount19_creditcardrepayments</v>
      </c>
      <c r="P7" t="s">
        <v>158</v>
      </c>
    </row>
    <row r="8" spans="1:16">
      <c r="A8" s="8" t="s">
        <v>22</v>
      </c>
      <c r="B8" s="8">
        <v>239801</v>
      </c>
      <c r="C8" s="8">
        <v>0</v>
      </c>
      <c r="D8" s="8">
        <v>181758</v>
      </c>
      <c r="E8" s="8">
        <v>58043</v>
      </c>
      <c r="F8" s="9">
        <v>0.242046530247997</v>
      </c>
      <c r="G8" s="1" t="str">
        <f t="shared" si="0"/>
        <v>credit</v>
      </c>
      <c r="H8" s="10" t="s">
        <v>23</v>
      </c>
      <c r="I8" s="10" t="s">
        <v>13</v>
      </c>
      <c r="J8" s="10" t="str">
        <f t="shared" si="1"/>
        <v>avg_amount7_credit</v>
      </c>
      <c r="K8" s="14">
        <v>0.00440931450625841</v>
      </c>
      <c r="M8" t="s">
        <v>145</v>
      </c>
      <c r="O8" s="2" t="str">
        <f t="shared" si="2"/>
        <v>avg_amount19_creditcardrepayments</v>
      </c>
      <c r="P8" t="s">
        <v>146</v>
      </c>
    </row>
    <row r="9" spans="1:16">
      <c r="A9" s="8" t="s">
        <v>25</v>
      </c>
      <c r="B9" s="8">
        <v>239801</v>
      </c>
      <c r="C9" s="8">
        <v>0</v>
      </c>
      <c r="D9" s="8">
        <v>181758</v>
      </c>
      <c r="E9" s="8">
        <v>58043</v>
      </c>
      <c r="F9" s="9">
        <v>0.242046530247997</v>
      </c>
      <c r="G9" s="1" t="str">
        <f t="shared" si="0"/>
        <v>credit</v>
      </c>
      <c r="H9" s="10" t="s">
        <v>26</v>
      </c>
      <c r="I9" s="10" t="s">
        <v>17</v>
      </c>
      <c r="J9" s="10" t="str">
        <f t="shared" si="1"/>
        <v>max_amount7_credit</v>
      </c>
      <c r="K9" s="14">
        <v>0.00440931450625841</v>
      </c>
      <c r="M9" t="s">
        <v>149</v>
      </c>
      <c r="O9" s="2" t="str">
        <f t="shared" si="2"/>
        <v>max_amount19_creditcardrepayments</v>
      </c>
      <c r="P9" t="s">
        <v>150</v>
      </c>
    </row>
    <row r="10" spans="1:16">
      <c r="A10" s="8" t="s">
        <v>29</v>
      </c>
      <c r="B10" s="8">
        <v>239801</v>
      </c>
      <c r="C10" s="8">
        <v>0</v>
      </c>
      <c r="D10" s="8">
        <v>181758</v>
      </c>
      <c r="E10" s="8">
        <v>58043</v>
      </c>
      <c r="F10" s="9">
        <v>0.242046530247997</v>
      </c>
      <c r="G10" s="1" t="str">
        <f t="shared" si="0"/>
        <v>credit</v>
      </c>
      <c r="H10" s="10" t="s">
        <v>30</v>
      </c>
      <c r="I10" s="10" t="s">
        <v>19</v>
      </c>
      <c r="J10" s="10" t="str">
        <f t="shared" si="1"/>
        <v>min_amount7_credit</v>
      </c>
      <c r="K10" s="14">
        <v>0.00440931450625841</v>
      </c>
      <c r="M10" t="s">
        <v>153</v>
      </c>
      <c r="O10" s="2" t="str">
        <f t="shared" si="2"/>
        <v>min_amount19_creditcardrepayments</v>
      </c>
      <c r="P10" t="s">
        <v>154</v>
      </c>
    </row>
    <row r="11" spans="1:16">
      <c r="A11" s="8" t="s">
        <v>33</v>
      </c>
      <c r="B11" s="8">
        <v>239801</v>
      </c>
      <c r="C11" s="8">
        <v>0</v>
      </c>
      <c r="D11" s="8">
        <v>181758</v>
      </c>
      <c r="E11" s="8">
        <v>58043</v>
      </c>
      <c r="F11" s="9">
        <v>0.242046530247997</v>
      </c>
      <c r="G11" s="1" t="str">
        <f t="shared" si="0"/>
        <v>credit</v>
      </c>
      <c r="H11" s="10" t="s">
        <v>32</v>
      </c>
      <c r="I11" s="10" t="s">
        <v>21</v>
      </c>
      <c r="J11" s="10" t="str">
        <f t="shared" si="1"/>
        <v>sum_cnt7_credit</v>
      </c>
      <c r="K11" s="14">
        <v>0.00440931450625841</v>
      </c>
      <c r="M11" t="s">
        <v>161</v>
      </c>
      <c r="O11" s="2" t="str">
        <f t="shared" si="2"/>
        <v>sum_cnt19_creditcardrepayments</v>
      </c>
      <c r="P11" t="s">
        <v>162</v>
      </c>
    </row>
    <row r="12" spans="1:16">
      <c r="A12" s="8" t="s">
        <v>40</v>
      </c>
      <c r="B12" s="8">
        <v>239801</v>
      </c>
      <c r="C12" s="8">
        <v>0</v>
      </c>
      <c r="D12" s="8">
        <v>183979</v>
      </c>
      <c r="E12" s="8">
        <v>55822</v>
      </c>
      <c r="F12" s="9">
        <v>0.232784683967123</v>
      </c>
      <c r="G12" s="1" t="str">
        <f t="shared" si="0"/>
        <v>credit</v>
      </c>
      <c r="H12" s="10" t="s">
        <v>34</v>
      </c>
      <c r="I12" s="10" t="s">
        <v>15</v>
      </c>
      <c r="J12" s="10" t="str">
        <f t="shared" si="1"/>
        <v>sum_amount8_credit</v>
      </c>
      <c r="K12" s="14">
        <v>0.00401613361501888</v>
      </c>
      <c r="M12" t="s">
        <v>177</v>
      </c>
      <c r="O12" s="2" t="str">
        <f t="shared" si="2"/>
        <v>sum_amount21_creditcardrepayments</v>
      </c>
      <c r="P12" t="s">
        <v>178</v>
      </c>
    </row>
    <row r="13" spans="1:16">
      <c r="A13" s="8" t="s">
        <v>35</v>
      </c>
      <c r="B13" s="8">
        <v>239801</v>
      </c>
      <c r="C13" s="8">
        <v>0</v>
      </c>
      <c r="D13" s="8">
        <v>183979</v>
      </c>
      <c r="E13" s="8">
        <v>55822</v>
      </c>
      <c r="F13" s="9">
        <v>0.232784683967123</v>
      </c>
      <c r="G13" s="1" t="str">
        <f t="shared" si="0"/>
        <v>credit</v>
      </c>
      <c r="H13" s="10" t="s">
        <v>36</v>
      </c>
      <c r="I13" s="10" t="s">
        <v>13</v>
      </c>
      <c r="J13" s="10" t="str">
        <f t="shared" si="1"/>
        <v>avg_amount8_credit</v>
      </c>
      <c r="K13" s="14">
        <v>0.00401613361501888</v>
      </c>
      <c r="M13" t="s">
        <v>165</v>
      </c>
      <c r="O13" s="2" t="str">
        <f t="shared" si="2"/>
        <v>avg_amount21_creditcardrepayments</v>
      </c>
      <c r="P13" t="s">
        <v>166</v>
      </c>
    </row>
    <row r="14" spans="1:16">
      <c r="A14" s="8" t="s">
        <v>38</v>
      </c>
      <c r="B14" s="8">
        <v>239801</v>
      </c>
      <c r="C14" s="8">
        <v>0</v>
      </c>
      <c r="D14" s="8">
        <v>183979</v>
      </c>
      <c r="E14" s="8">
        <v>55822</v>
      </c>
      <c r="F14" s="9">
        <v>0.232784683967123</v>
      </c>
      <c r="G14" s="1" t="str">
        <f t="shared" si="0"/>
        <v>credit</v>
      </c>
      <c r="H14" s="10" t="s">
        <v>39</v>
      </c>
      <c r="I14" s="10" t="s">
        <v>17</v>
      </c>
      <c r="J14" s="10" t="str">
        <f t="shared" si="1"/>
        <v>max_amount8_credit</v>
      </c>
      <c r="K14" s="14">
        <v>0.00401613361501888</v>
      </c>
      <c r="M14" t="s">
        <v>169</v>
      </c>
      <c r="O14" s="2" t="str">
        <f t="shared" si="2"/>
        <v>max_amount21_creditcardrepayments</v>
      </c>
      <c r="P14" t="s">
        <v>170</v>
      </c>
    </row>
    <row r="15" spans="1:16">
      <c r="A15" s="8" t="s">
        <v>42</v>
      </c>
      <c r="B15" s="8">
        <v>239801</v>
      </c>
      <c r="C15" s="8">
        <v>0</v>
      </c>
      <c r="D15" s="8">
        <v>183979</v>
      </c>
      <c r="E15" s="8">
        <v>55822</v>
      </c>
      <c r="F15" s="9">
        <v>0.232784683967123</v>
      </c>
      <c r="G15" s="1" t="str">
        <f t="shared" si="0"/>
        <v>credit</v>
      </c>
      <c r="H15" s="10" t="s">
        <v>43</v>
      </c>
      <c r="I15" s="10" t="s">
        <v>19</v>
      </c>
      <c r="J15" s="10" t="str">
        <f t="shared" si="1"/>
        <v>min_amount8_credit</v>
      </c>
      <c r="K15" s="14">
        <v>0.00401613361501888</v>
      </c>
      <c r="M15" t="s">
        <v>173</v>
      </c>
      <c r="O15" s="2" t="str">
        <f t="shared" si="2"/>
        <v>min_amount21_creditcardrepayments</v>
      </c>
      <c r="P15" t="s">
        <v>174</v>
      </c>
    </row>
    <row r="16" spans="1:16">
      <c r="A16" s="8" t="s">
        <v>46</v>
      </c>
      <c r="B16" s="8">
        <v>239801</v>
      </c>
      <c r="C16" s="8">
        <v>0</v>
      </c>
      <c r="D16" s="8">
        <v>183979</v>
      </c>
      <c r="E16" s="8">
        <v>55822</v>
      </c>
      <c r="F16" s="9">
        <v>0.232784683967123</v>
      </c>
      <c r="G16" s="1" t="str">
        <f t="shared" si="0"/>
        <v>credit</v>
      </c>
      <c r="H16" s="10" t="s">
        <v>37</v>
      </c>
      <c r="I16" s="10" t="s">
        <v>21</v>
      </c>
      <c r="J16" s="10" t="str">
        <f t="shared" si="1"/>
        <v>sum_cnt8_credit</v>
      </c>
      <c r="K16" s="14">
        <v>0.00401613361501888</v>
      </c>
      <c r="M16" t="s">
        <v>181</v>
      </c>
      <c r="O16" s="2" t="str">
        <f t="shared" si="2"/>
        <v>sum_cnt21_creditcardrepayments</v>
      </c>
      <c r="P16" t="s">
        <v>182</v>
      </c>
    </row>
    <row r="17" spans="1:16">
      <c r="A17" s="8" t="s">
        <v>59</v>
      </c>
      <c r="B17" s="8">
        <v>239801</v>
      </c>
      <c r="C17" s="8">
        <v>0</v>
      </c>
      <c r="D17" s="8">
        <v>186041</v>
      </c>
      <c r="E17" s="8">
        <v>53760</v>
      </c>
      <c r="F17" s="9">
        <v>0.224185887465023</v>
      </c>
      <c r="G17" s="1" t="str">
        <f t="shared" si="0"/>
        <v>credit</v>
      </c>
      <c r="H17" s="10" t="s">
        <v>41</v>
      </c>
      <c r="I17" s="10" t="s">
        <v>15</v>
      </c>
      <c r="J17" s="10" t="str">
        <f t="shared" si="1"/>
        <v>sum_amount9_credit</v>
      </c>
      <c r="K17" s="14">
        <v>0.00392901579185115</v>
      </c>
      <c r="M17" t="s">
        <v>197</v>
      </c>
      <c r="O17" s="2" t="str">
        <f t="shared" si="2"/>
        <v>sum_amount18_creditcardrepayments</v>
      </c>
      <c r="P17" t="s">
        <v>198</v>
      </c>
    </row>
    <row r="18" spans="1:16">
      <c r="A18" s="8" t="s">
        <v>48</v>
      </c>
      <c r="B18" s="8">
        <v>239801</v>
      </c>
      <c r="C18" s="8">
        <v>0</v>
      </c>
      <c r="D18" s="8">
        <v>186041</v>
      </c>
      <c r="E18" s="8">
        <v>53760</v>
      </c>
      <c r="F18" s="9">
        <v>0.224185887465023</v>
      </c>
      <c r="G18" s="1" t="str">
        <f t="shared" si="0"/>
        <v>credit</v>
      </c>
      <c r="H18" s="10" t="s">
        <v>49</v>
      </c>
      <c r="I18" s="10" t="s">
        <v>13</v>
      </c>
      <c r="J18" s="10" t="str">
        <f t="shared" si="1"/>
        <v>avg_amount9_credit</v>
      </c>
      <c r="K18" s="14">
        <v>0.00392901579185115</v>
      </c>
      <c r="M18" t="s">
        <v>185</v>
      </c>
      <c r="O18" s="2" t="str">
        <f t="shared" si="2"/>
        <v>avg_amount18_creditcardrepayments</v>
      </c>
      <c r="P18" t="s">
        <v>186</v>
      </c>
    </row>
    <row r="19" spans="1:16">
      <c r="A19" s="8" t="s">
        <v>51</v>
      </c>
      <c r="B19" s="8">
        <v>239801</v>
      </c>
      <c r="C19" s="8">
        <v>0</v>
      </c>
      <c r="D19" s="8">
        <v>186041</v>
      </c>
      <c r="E19" s="8">
        <v>53760</v>
      </c>
      <c r="F19" s="9">
        <v>0.224185887465023</v>
      </c>
      <c r="G19" s="1" t="str">
        <f t="shared" si="0"/>
        <v>credit</v>
      </c>
      <c r="H19" s="10" t="s">
        <v>52</v>
      </c>
      <c r="I19" s="10" t="s">
        <v>17</v>
      </c>
      <c r="J19" s="10" t="str">
        <f t="shared" si="1"/>
        <v>max_amount9_credit</v>
      </c>
      <c r="K19" s="14">
        <v>0.00392901579185115</v>
      </c>
      <c r="M19" t="s">
        <v>189</v>
      </c>
      <c r="O19" s="2" t="str">
        <f t="shared" si="2"/>
        <v>max_amount18_creditcardrepayments</v>
      </c>
      <c r="P19" t="s">
        <v>190</v>
      </c>
    </row>
    <row r="20" spans="1:16">
      <c r="A20" s="8" t="s">
        <v>55</v>
      </c>
      <c r="B20" s="8">
        <v>239801</v>
      </c>
      <c r="C20" s="8">
        <v>0</v>
      </c>
      <c r="D20" s="8">
        <v>186041</v>
      </c>
      <c r="E20" s="8">
        <v>53760</v>
      </c>
      <c r="F20" s="9">
        <v>0.224185887465023</v>
      </c>
      <c r="G20" s="1" t="str">
        <f t="shared" si="0"/>
        <v>credit</v>
      </c>
      <c r="H20" s="10" t="s">
        <v>56</v>
      </c>
      <c r="I20" s="10" t="s">
        <v>19</v>
      </c>
      <c r="J20" s="10" t="str">
        <f t="shared" si="1"/>
        <v>min_amount9_credit</v>
      </c>
      <c r="K20" s="14">
        <v>0.00392901579185115</v>
      </c>
      <c r="M20" t="s">
        <v>193</v>
      </c>
      <c r="O20" s="2" t="str">
        <f t="shared" si="2"/>
        <v>min_amount18_creditcardrepayments</v>
      </c>
      <c r="P20" t="s">
        <v>194</v>
      </c>
    </row>
    <row r="21" spans="1:16">
      <c r="A21" s="8" t="s">
        <v>62</v>
      </c>
      <c r="B21" s="8">
        <v>239801</v>
      </c>
      <c r="C21" s="8">
        <v>0</v>
      </c>
      <c r="D21" s="8">
        <v>186041</v>
      </c>
      <c r="E21" s="8">
        <v>53760</v>
      </c>
      <c r="F21" s="9">
        <v>0.224185887465023</v>
      </c>
      <c r="G21" s="1" t="str">
        <f t="shared" si="0"/>
        <v>credit</v>
      </c>
      <c r="H21" s="10" t="s">
        <v>44</v>
      </c>
      <c r="I21" s="10" t="s">
        <v>21</v>
      </c>
      <c r="J21" s="10" t="str">
        <f t="shared" si="1"/>
        <v>sum_cnt9_credit</v>
      </c>
      <c r="K21" s="14">
        <v>0.00392901579185115</v>
      </c>
      <c r="M21" t="s">
        <v>201</v>
      </c>
      <c r="O21" s="2" t="str">
        <f t="shared" si="2"/>
        <v>sum_cnt18_creditcardrepayments</v>
      </c>
      <c r="P21" t="s">
        <v>202</v>
      </c>
    </row>
    <row r="22" spans="1:16">
      <c r="A22" s="8" t="s">
        <v>77</v>
      </c>
      <c r="B22" s="8">
        <v>239801</v>
      </c>
      <c r="C22" s="8">
        <v>0</v>
      </c>
      <c r="D22" s="8">
        <v>188305</v>
      </c>
      <c r="E22" s="8">
        <v>51496</v>
      </c>
      <c r="F22" s="9">
        <v>0.214744725835172</v>
      </c>
      <c r="G22" s="1" t="str">
        <f t="shared" si="0"/>
        <v>credit</v>
      </c>
      <c r="H22" s="10" t="s">
        <v>78</v>
      </c>
      <c r="I22" s="10" t="s">
        <v>15</v>
      </c>
      <c r="J22" s="10" t="str">
        <f t="shared" si="1"/>
        <v>sum_amount12_credit</v>
      </c>
      <c r="K22" s="14">
        <v>0.00384419934265285</v>
      </c>
      <c r="M22" t="s">
        <v>54</v>
      </c>
      <c r="O22" s="2" t="str">
        <f t="shared" si="2"/>
        <v>sum_amount22_creditcardrepayments</v>
      </c>
      <c r="P22" t="s">
        <v>214</v>
      </c>
    </row>
    <row r="23" spans="1:16">
      <c r="A23" s="8" t="s">
        <v>65</v>
      </c>
      <c r="B23" s="8">
        <v>239801</v>
      </c>
      <c r="C23" s="8">
        <v>0</v>
      </c>
      <c r="D23" s="8">
        <v>188305</v>
      </c>
      <c r="E23" s="8">
        <v>51496</v>
      </c>
      <c r="F23" s="9">
        <v>0.214744725835172</v>
      </c>
      <c r="G23" s="1" t="str">
        <f t="shared" si="0"/>
        <v>credit</v>
      </c>
      <c r="H23" s="10" t="s">
        <v>66</v>
      </c>
      <c r="I23" s="10" t="s">
        <v>13</v>
      </c>
      <c r="J23" s="10" t="str">
        <f t="shared" si="1"/>
        <v>avg_amount12_credit</v>
      </c>
      <c r="K23" s="14">
        <v>0.00384419934265285</v>
      </c>
      <c r="M23" t="s">
        <v>58</v>
      </c>
      <c r="O23" s="2" t="str">
        <f t="shared" si="2"/>
        <v>avg_amount22_creditcardrepayments</v>
      </c>
      <c r="P23" t="s">
        <v>205</v>
      </c>
    </row>
    <row r="24" spans="1:16">
      <c r="A24" s="8" t="s">
        <v>69</v>
      </c>
      <c r="B24" s="8">
        <v>239801</v>
      </c>
      <c r="C24" s="8">
        <v>0</v>
      </c>
      <c r="D24" s="8">
        <v>188305</v>
      </c>
      <c r="E24" s="8">
        <v>51496</v>
      </c>
      <c r="F24" s="9">
        <v>0.214744725835172</v>
      </c>
      <c r="G24" s="1" t="str">
        <f t="shared" si="0"/>
        <v>credit</v>
      </c>
      <c r="H24" s="10" t="s">
        <v>70</v>
      </c>
      <c r="I24" s="10" t="s">
        <v>17</v>
      </c>
      <c r="J24" s="10" t="str">
        <f t="shared" si="1"/>
        <v>max_amount12_credit</v>
      </c>
      <c r="K24" s="14">
        <v>0.00384419934265285</v>
      </c>
      <c r="M24" t="s">
        <v>61</v>
      </c>
      <c r="O24" s="2" t="str">
        <f t="shared" si="2"/>
        <v>max_amount22_creditcardrepayments</v>
      </c>
      <c r="P24" t="s">
        <v>208</v>
      </c>
    </row>
    <row r="25" spans="1:16">
      <c r="A25" s="8" t="s">
        <v>73</v>
      </c>
      <c r="B25" s="8">
        <v>239801</v>
      </c>
      <c r="C25" s="8">
        <v>0</v>
      </c>
      <c r="D25" s="8">
        <v>188305</v>
      </c>
      <c r="E25" s="8">
        <v>51496</v>
      </c>
      <c r="F25" s="9">
        <v>0.214744725835172</v>
      </c>
      <c r="G25" s="1" t="str">
        <f t="shared" si="0"/>
        <v>credit</v>
      </c>
      <c r="H25" s="10" t="s">
        <v>74</v>
      </c>
      <c r="I25" s="10" t="s">
        <v>19</v>
      </c>
      <c r="J25" s="10" t="str">
        <f t="shared" si="1"/>
        <v>min_amount12_credit</v>
      </c>
      <c r="K25" s="14">
        <v>0.00384419934265285</v>
      </c>
      <c r="M25" t="s">
        <v>64</v>
      </c>
      <c r="O25" s="2" t="str">
        <f t="shared" si="2"/>
        <v>min_amount22_creditcardrepayments</v>
      </c>
      <c r="P25" t="s">
        <v>211</v>
      </c>
    </row>
    <row r="26" spans="1:16">
      <c r="A26" s="8" t="s">
        <v>81</v>
      </c>
      <c r="B26" s="8">
        <v>239801</v>
      </c>
      <c r="C26" s="8">
        <v>0</v>
      </c>
      <c r="D26" s="8">
        <v>188305</v>
      </c>
      <c r="E26" s="8">
        <v>51496</v>
      </c>
      <c r="F26" s="9">
        <v>0.214744725835172</v>
      </c>
      <c r="G26" s="1" t="str">
        <f t="shared" si="0"/>
        <v>credit</v>
      </c>
      <c r="H26" s="10" t="s">
        <v>82</v>
      </c>
      <c r="I26" s="10" t="s">
        <v>21</v>
      </c>
      <c r="J26" s="10" t="str">
        <f t="shared" si="1"/>
        <v>sum_cnt12_credit</v>
      </c>
      <c r="K26" s="14">
        <v>0.00384419934265285</v>
      </c>
      <c r="M26" t="s">
        <v>68</v>
      </c>
      <c r="O26" s="2" t="str">
        <f t="shared" si="2"/>
        <v>sum_cnt22_creditcardrepayments</v>
      </c>
      <c r="P26" t="s">
        <v>217</v>
      </c>
    </row>
    <row r="27" spans="1:16">
      <c r="A27" s="8" t="s">
        <v>15</v>
      </c>
      <c r="B27" s="8">
        <v>239801</v>
      </c>
      <c r="C27" s="8">
        <v>0</v>
      </c>
      <c r="D27" s="8">
        <v>189958</v>
      </c>
      <c r="E27" s="8">
        <v>49843</v>
      </c>
      <c r="F27" s="9">
        <v>0.20785151021055</v>
      </c>
      <c r="G27" s="1" t="str">
        <f t="shared" si="0"/>
        <v>credit</v>
      </c>
      <c r="H27" s="10" t="s">
        <v>94</v>
      </c>
      <c r="I27" s="10" t="str">
        <f t="shared" ref="I15:I78" si="3">VLOOKUP(A27,H:H,1,FALSE)</f>
        <v>sum_amount6_credit</v>
      </c>
      <c r="J27" s="10" t="str">
        <f t="shared" si="1"/>
        <v>sum_amount10_credit</v>
      </c>
      <c r="K27" s="14">
        <v>0.0037576912852377</v>
      </c>
      <c r="M27" t="s">
        <v>232</v>
      </c>
      <c r="O27" s="2" t="str">
        <f t="shared" si="2"/>
        <v>sum_amount17_creditcardrepayments</v>
      </c>
      <c r="P27" t="s">
        <v>233</v>
      </c>
    </row>
    <row r="28" spans="1:16">
      <c r="A28" s="8" t="s">
        <v>13</v>
      </c>
      <c r="B28" s="8">
        <v>239801</v>
      </c>
      <c r="C28" s="8">
        <v>0</v>
      </c>
      <c r="D28" s="8">
        <v>189958</v>
      </c>
      <c r="E28" s="8">
        <v>49843</v>
      </c>
      <c r="F28" s="9">
        <v>0.20785151021055</v>
      </c>
      <c r="G28" s="1" t="str">
        <f t="shared" si="0"/>
        <v>credit</v>
      </c>
      <c r="H28" s="10" t="s">
        <v>85</v>
      </c>
      <c r="I28" s="10" t="str">
        <f t="shared" si="3"/>
        <v>avg_amount6_credit</v>
      </c>
      <c r="J28" s="10" t="str">
        <f t="shared" si="1"/>
        <v>avg_amount10_credit</v>
      </c>
      <c r="K28" s="14">
        <v>0.0037576912852377</v>
      </c>
      <c r="M28" t="s">
        <v>220</v>
      </c>
      <c r="O28" s="2" t="str">
        <f t="shared" si="2"/>
        <v>avg_amount17_creditcardrepayments</v>
      </c>
      <c r="P28" t="s">
        <v>221</v>
      </c>
    </row>
    <row r="29" spans="1:16">
      <c r="A29" s="8" t="s">
        <v>17</v>
      </c>
      <c r="B29" s="8">
        <v>239801</v>
      </c>
      <c r="C29" s="8">
        <v>0</v>
      </c>
      <c r="D29" s="8">
        <v>189958</v>
      </c>
      <c r="E29" s="8">
        <v>49843</v>
      </c>
      <c r="F29" s="9">
        <v>0.20785151021055</v>
      </c>
      <c r="G29" s="1" t="str">
        <f t="shared" si="0"/>
        <v>credit</v>
      </c>
      <c r="H29" s="10" t="s">
        <v>88</v>
      </c>
      <c r="I29" s="10" t="str">
        <f t="shared" si="3"/>
        <v>max_amount6_credit</v>
      </c>
      <c r="J29" s="10" t="str">
        <f t="shared" si="1"/>
        <v>max_amount10_credit</v>
      </c>
      <c r="K29" s="14">
        <v>0.0037576912852377</v>
      </c>
      <c r="M29" t="s">
        <v>224</v>
      </c>
      <c r="O29" s="2" t="str">
        <f t="shared" si="2"/>
        <v>max_amount17_creditcardrepayments</v>
      </c>
      <c r="P29" t="s">
        <v>225</v>
      </c>
    </row>
    <row r="30" spans="1:16">
      <c r="A30" s="8" t="s">
        <v>19</v>
      </c>
      <c r="B30" s="8">
        <v>239801</v>
      </c>
      <c r="C30" s="8">
        <v>0</v>
      </c>
      <c r="D30" s="8">
        <v>189958</v>
      </c>
      <c r="E30" s="8">
        <v>49843</v>
      </c>
      <c r="F30" s="9">
        <v>0.20785151021055</v>
      </c>
      <c r="G30" s="1" t="str">
        <f t="shared" si="0"/>
        <v>credit</v>
      </c>
      <c r="H30" s="10" t="s">
        <v>91</v>
      </c>
      <c r="I30" s="10" t="str">
        <f t="shared" si="3"/>
        <v>min_amount6_credit</v>
      </c>
      <c r="J30" s="10" t="str">
        <f t="shared" si="1"/>
        <v>min_amount10_credit</v>
      </c>
      <c r="K30" s="14">
        <v>0.0037576912852377</v>
      </c>
      <c r="M30" t="s">
        <v>228</v>
      </c>
      <c r="O30" s="2" t="str">
        <f t="shared" si="2"/>
        <v>min_amount17_creditcardrepayments</v>
      </c>
      <c r="P30" t="s">
        <v>229</v>
      </c>
    </row>
    <row r="31" spans="1:16">
      <c r="A31" s="8" t="s">
        <v>21</v>
      </c>
      <c r="B31" s="8">
        <v>239801</v>
      </c>
      <c r="C31" s="8">
        <v>0</v>
      </c>
      <c r="D31" s="8">
        <v>189958</v>
      </c>
      <c r="E31" s="8">
        <v>49843</v>
      </c>
      <c r="F31" s="9">
        <v>0.20785151021055</v>
      </c>
      <c r="G31" s="1" t="str">
        <f t="shared" si="0"/>
        <v>credit</v>
      </c>
      <c r="H31" s="10" t="s">
        <v>97</v>
      </c>
      <c r="I31" s="10" t="str">
        <f t="shared" si="3"/>
        <v>sum_cnt6_credit</v>
      </c>
      <c r="J31" s="10" t="str">
        <f t="shared" si="1"/>
        <v>sum_cnt10_credit</v>
      </c>
      <c r="K31" s="14">
        <v>0.0037576912852377</v>
      </c>
      <c r="M31" t="s">
        <v>236</v>
      </c>
      <c r="O31" s="2" t="str">
        <f t="shared" si="2"/>
        <v>sum_cnt17_creditcardrepayments</v>
      </c>
      <c r="P31" t="s">
        <v>237</v>
      </c>
    </row>
    <row r="32" spans="1:16">
      <c r="A32" s="8" t="s">
        <v>31</v>
      </c>
      <c r="B32" s="8">
        <v>239801</v>
      </c>
      <c r="C32" s="8">
        <v>0</v>
      </c>
      <c r="D32" s="8">
        <v>198573</v>
      </c>
      <c r="E32" s="8">
        <v>41228</v>
      </c>
      <c r="F32" s="9">
        <v>0.171925888549255</v>
      </c>
      <c r="G32" s="1" t="str">
        <f t="shared" si="0"/>
        <v>credit</v>
      </c>
      <c r="H32" s="10" t="s">
        <v>631</v>
      </c>
      <c r="I32" s="10" t="str">
        <f t="shared" si="3"/>
        <v>sum_amount7_credit</v>
      </c>
      <c r="J32" s="10" t="str">
        <f t="shared" si="1"/>
        <v>sum_amount11_credit</v>
      </c>
      <c r="K32" s="14">
        <v>0.00339672962957026</v>
      </c>
      <c r="M32" t="s">
        <v>105</v>
      </c>
      <c r="O32" s="2" t="str">
        <f t="shared" si="2"/>
        <v>sum_amount23_creditcardrepayments</v>
      </c>
      <c r="P32" t="s">
        <v>249</v>
      </c>
    </row>
    <row r="33" spans="1:16">
      <c r="A33" s="8" t="s">
        <v>23</v>
      </c>
      <c r="B33" s="8">
        <v>239801</v>
      </c>
      <c r="C33" s="8">
        <v>0</v>
      </c>
      <c r="D33" s="8">
        <v>198573</v>
      </c>
      <c r="E33" s="8">
        <v>41228</v>
      </c>
      <c r="F33" s="9">
        <v>0.171925888549255</v>
      </c>
      <c r="G33" s="1" t="str">
        <f t="shared" si="0"/>
        <v>credit</v>
      </c>
      <c r="H33" s="10" t="s">
        <v>100</v>
      </c>
      <c r="I33" s="10" t="str">
        <f t="shared" si="3"/>
        <v>avg_amount7_credit</v>
      </c>
      <c r="J33" s="10" t="str">
        <f t="shared" si="1"/>
        <v>avg_amount11_credit</v>
      </c>
      <c r="K33" s="14">
        <v>0.00339672962957026</v>
      </c>
      <c r="M33" t="s">
        <v>108</v>
      </c>
      <c r="O33" s="2" t="str">
        <f t="shared" si="2"/>
        <v>avg_amount23_creditcardrepayments</v>
      </c>
      <c r="P33" t="s">
        <v>240</v>
      </c>
    </row>
    <row r="34" spans="1:16">
      <c r="A34" s="8" t="s">
        <v>26</v>
      </c>
      <c r="B34" s="8">
        <v>239801</v>
      </c>
      <c r="C34" s="8">
        <v>0</v>
      </c>
      <c r="D34" s="8">
        <v>198573</v>
      </c>
      <c r="E34" s="8">
        <v>41228</v>
      </c>
      <c r="F34" s="9">
        <v>0.171925888549255</v>
      </c>
      <c r="G34" s="1" t="str">
        <f t="shared" si="0"/>
        <v>credit</v>
      </c>
      <c r="H34" s="10" t="s">
        <v>103</v>
      </c>
      <c r="I34" s="10" t="str">
        <f t="shared" si="3"/>
        <v>max_amount7_credit</v>
      </c>
      <c r="J34" s="10" t="str">
        <f t="shared" si="1"/>
        <v>max_amount11_credit</v>
      </c>
      <c r="K34" s="14">
        <v>0.00339672962957026</v>
      </c>
      <c r="M34" t="s">
        <v>110</v>
      </c>
      <c r="O34" s="2" t="str">
        <f t="shared" si="2"/>
        <v>max_amount23_creditcardrepayments</v>
      </c>
      <c r="P34" t="s">
        <v>243</v>
      </c>
    </row>
    <row r="35" spans="1:16">
      <c r="A35" s="8" t="s">
        <v>30</v>
      </c>
      <c r="B35" s="8">
        <v>239801</v>
      </c>
      <c r="C35" s="8">
        <v>0</v>
      </c>
      <c r="D35" s="8">
        <v>198573</v>
      </c>
      <c r="E35" s="8">
        <v>41228</v>
      </c>
      <c r="F35" s="9">
        <v>0.171925888549255</v>
      </c>
      <c r="G35" s="1" t="str">
        <f t="shared" si="0"/>
        <v>credit</v>
      </c>
      <c r="H35" s="10" t="s">
        <v>106</v>
      </c>
      <c r="I35" s="10" t="str">
        <f t="shared" si="3"/>
        <v>min_amount7_credit</v>
      </c>
      <c r="J35" s="10" t="str">
        <f t="shared" si="1"/>
        <v>min_amount11_credit</v>
      </c>
      <c r="K35" s="14">
        <v>0.00339672962957026</v>
      </c>
      <c r="M35" t="s">
        <v>113</v>
      </c>
      <c r="O35" s="2" t="str">
        <f t="shared" si="2"/>
        <v>min_amount23_creditcardrepayments</v>
      </c>
      <c r="P35" t="s">
        <v>246</v>
      </c>
    </row>
    <row r="36" spans="1:16">
      <c r="A36" s="8" t="s">
        <v>32</v>
      </c>
      <c r="B36" s="8">
        <v>239801</v>
      </c>
      <c r="C36" s="8">
        <v>0</v>
      </c>
      <c r="D36" s="8">
        <v>198573</v>
      </c>
      <c r="E36" s="8">
        <v>41228</v>
      </c>
      <c r="F36" s="9">
        <v>0.171925888549255</v>
      </c>
      <c r="G36" s="1" t="str">
        <f t="shared" si="0"/>
        <v>credit</v>
      </c>
      <c r="H36" s="10" t="s">
        <v>632</v>
      </c>
      <c r="I36" s="10" t="str">
        <f t="shared" si="3"/>
        <v>sum_cnt7_credit</v>
      </c>
      <c r="J36" s="10" t="str">
        <f>LEFT(A36,3)&amp;"_cnt"&amp;RIGHT(H36,LEN(H36)-7)</f>
        <v>sum_cnt11_credit</v>
      </c>
      <c r="K36" s="14">
        <v>0.00339672962957026</v>
      </c>
      <c r="M36" t="s">
        <v>116</v>
      </c>
      <c r="O36" s="2" t="str">
        <f t="shared" si="2"/>
        <v>sum_cnt23_creditcardrepayments</v>
      </c>
      <c r="P36" t="s">
        <v>252</v>
      </c>
    </row>
    <row r="37" spans="1:16">
      <c r="A37" s="8" t="s">
        <v>34</v>
      </c>
      <c r="B37" s="8">
        <v>239801</v>
      </c>
      <c r="C37" s="8">
        <v>0</v>
      </c>
      <c r="D37" s="8">
        <v>203740</v>
      </c>
      <c r="E37" s="8">
        <v>36061</v>
      </c>
      <c r="F37" s="9">
        <v>0.150378855801269</v>
      </c>
      <c r="G37" s="1" t="str">
        <f t="shared" si="0"/>
        <v>credit</v>
      </c>
      <c r="H37" s="10" t="s">
        <v>633</v>
      </c>
      <c r="I37" s="10" t="str">
        <f t="shared" si="3"/>
        <v>sum_amount8_credit</v>
      </c>
      <c r="J37" s="10" t="str">
        <f t="shared" si="1"/>
        <v>sum_amount13_credit</v>
      </c>
      <c r="K37" s="14">
        <v>0.00301603910132723</v>
      </c>
      <c r="M37" t="s">
        <v>267</v>
      </c>
      <c r="O37" s="2" t="str">
        <f t="shared" si="2"/>
        <v>sum_amount16_creditcardrepayments</v>
      </c>
      <c r="P37" t="s">
        <v>268</v>
      </c>
    </row>
    <row r="38" spans="1:16">
      <c r="A38" s="8" t="s">
        <v>36</v>
      </c>
      <c r="B38" s="8">
        <v>239801</v>
      </c>
      <c r="C38" s="8">
        <v>0</v>
      </c>
      <c r="D38" s="8">
        <v>203740</v>
      </c>
      <c r="E38" s="8">
        <v>36061</v>
      </c>
      <c r="F38" s="9">
        <v>0.150378855801269</v>
      </c>
      <c r="G38" s="1" t="str">
        <f t="shared" si="0"/>
        <v>credit</v>
      </c>
      <c r="H38" s="10" t="s">
        <v>117</v>
      </c>
      <c r="I38" s="10" t="str">
        <f t="shared" si="3"/>
        <v>avg_amount8_credit</v>
      </c>
      <c r="J38" s="10" t="str">
        <f t="shared" si="1"/>
        <v>avg_amount13_credit</v>
      </c>
      <c r="K38" s="14">
        <v>0.00301603910132723</v>
      </c>
      <c r="M38" t="s">
        <v>255</v>
      </c>
      <c r="O38" s="2" t="str">
        <f t="shared" si="2"/>
        <v>avg_amount16_creditcardrepayments</v>
      </c>
      <c r="P38" t="s">
        <v>256</v>
      </c>
    </row>
    <row r="39" spans="1:16">
      <c r="A39" s="8" t="s">
        <v>39</v>
      </c>
      <c r="B39" s="8">
        <v>239801</v>
      </c>
      <c r="C39" s="8">
        <v>0</v>
      </c>
      <c r="D39" s="8">
        <v>203740</v>
      </c>
      <c r="E39" s="8">
        <v>36061</v>
      </c>
      <c r="F39" s="9">
        <v>0.150378855801269</v>
      </c>
      <c r="G39" s="1" t="str">
        <f t="shared" si="0"/>
        <v>credit</v>
      </c>
      <c r="H39" s="10" t="s">
        <v>120</v>
      </c>
      <c r="I39" s="10" t="str">
        <f t="shared" si="3"/>
        <v>max_amount8_credit</v>
      </c>
      <c r="J39" s="10" t="str">
        <f t="shared" si="1"/>
        <v>max_amount13_credit</v>
      </c>
      <c r="K39" s="14">
        <v>0.00301603910132723</v>
      </c>
      <c r="M39" t="s">
        <v>259</v>
      </c>
      <c r="O39" s="2" t="str">
        <f t="shared" si="2"/>
        <v>max_amount16_creditcardrepayments</v>
      </c>
      <c r="P39" t="s">
        <v>260</v>
      </c>
    </row>
    <row r="40" spans="1:16">
      <c r="A40" s="8" t="s">
        <v>43</v>
      </c>
      <c r="B40" s="8">
        <v>239801</v>
      </c>
      <c r="C40" s="8">
        <v>0</v>
      </c>
      <c r="D40" s="8">
        <v>203740</v>
      </c>
      <c r="E40" s="8">
        <v>36061</v>
      </c>
      <c r="F40" s="9">
        <v>0.150378855801269</v>
      </c>
      <c r="G40" s="1" t="str">
        <f t="shared" si="0"/>
        <v>credit</v>
      </c>
      <c r="H40" s="10" t="s">
        <v>114</v>
      </c>
      <c r="I40" s="10" t="str">
        <f t="shared" si="3"/>
        <v>min_amount8_credit</v>
      </c>
      <c r="J40" s="10" t="str">
        <f t="shared" si="1"/>
        <v>min_amount13_credit</v>
      </c>
      <c r="K40" s="14">
        <v>0.00301603910132723</v>
      </c>
      <c r="M40" t="s">
        <v>263</v>
      </c>
      <c r="O40" s="2" t="str">
        <f t="shared" si="2"/>
        <v>min_amount16_creditcardrepayments</v>
      </c>
      <c r="P40" t="s">
        <v>264</v>
      </c>
    </row>
    <row r="41" spans="1:16">
      <c r="A41" s="8" t="s">
        <v>37</v>
      </c>
      <c r="B41" s="8">
        <v>239801</v>
      </c>
      <c r="C41" s="8">
        <v>0</v>
      </c>
      <c r="D41" s="8">
        <v>203740</v>
      </c>
      <c r="E41" s="8">
        <v>36061</v>
      </c>
      <c r="F41" s="9">
        <v>0.150378855801269</v>
      </c>
      <c r="G41" s="1" t="str">
        <f t="shared" si="0"/>
        <v>credit</v>
      </c>
      <c r="H41" s="10" t="s">
        <v>609</v>
      </c>
      <c r="I41" s="10" t="str">
        <f t="shared" si="3"/>
        <v>sum_cnt8_credit</v>
      </c>
      <c r="J41" s="10" t="str">
        <f>LEFT(A41,3)&amp;"_cnt"&amp;RIGHT(H41,LEN(H41)-7)</f>
        <v>sum_cnt13_credit</v>
      </c>
      <c r="K41" s="14">
        <v>0.00301603910132723</v>
      </c>
      <c r="M41" t="s">
        <v>271</v>
      </c>
      <c r="O41" s="2" t="str">
        <f t="shared" si="2"/>
        <v>sum_cnt16_creditcardrepayments</v>
      </c>
      <c r="P41" t="s">
        <v>272</v>
      </c>
    </row>
    <row r="42" spans="1:16">
      <c r="A42" s="8" t="s">
        <v>41</v>
      </c>
      <c r="B42" s="8">
        <v>239801</v>
      </c>
      <c r="C42" s="8">
        <v>0</v>
      </c>
      <c r="D42" s="8">
        <v>207998</v>
      </c>
      <c r="E42" s="8">
        <v>31803</v>
      </c>
      <c r="F42" s="9">
        <v>0.132622466128165</v>
      </c>
      <c r="G42" s="1" t="str">
        <f t="shared" si="0"/>
        <v>credit</v>
      </c>
      <c r="H42" s="10" t="s">
        <v>610</v>
      </c>
      <c r="I42" s="10" t="str">
        <f t="shared" si="3"/>
        <v>sum_amount9_credit</v>
      </c>
      <c r="J42" s="10" t="str">
        <f t="shared" si="1"/>
        <v>sum_amount14_credit</v>
      </c>
      <c r="K42" s="14">
        <v>0.00244895695142301</v>
      </c>
      <c r="M42" t="s">
        <v>287</v>
      </c>
      <c r="O42" s="2" t="str">
        <f t="shared" si="2"/>
        <v>sum_amount24_creditcardrepayments</v>
      </c>
      <c r="P42" t="s">
        <v>288</v>
      </c>
    </row>
    <row r="43" spans="1:16">
      <c r="A43" s="8" t="s">
        <v>49</v>
      </c>
      <c r="B43" s="8">
        <v>239801</v>
      </c>
      <c r="C43" s="8">
        <v>0</v>
      </c>
      <c r="D43" s="8">
        <v>207998</v>
      </c>
      <c r="E43" s="8">
        <v>31803</v>
      </c>
      <c r="F43" s="9">
        <v>0.132622466128165</v>
      </c>
      <c r="G43" s="1" t="str">
        <f t="shared" si="0"/>
        <v>credit</v>
      </c>
      <c r="H43" s="10" t="s">
        <v>611</v>
      </c>
      <c r="I43" s="10" t="str">
        <f t="shared" si="3"/>
        <v>avg_amount9_credit</v>
      </c>
      <c r="J43" s="10" t="str">
        <f t="shared" si="1"/>
        <v>avg_amount14_credit</v>
      </c>
      <c r="K43" s="14">
        <v>0.00244895695142301</v>
      </c>
      <c r="M43" t="s">
        <v>275</v>
      </c>
      <c r="O43" s="2" t="str">
        <f t="shared" si="2"/>
        <v>avg_amount24_creditcardrepayments</v>
      </c>
      <c r="P43" t="s">
        <v>276</v>
      </c>
    </row>
    <row r="44" spans="1:16">
      <c r="A44" s="8" t="s">
        <v>52</v>
      </c>
      <c r="B44" s="8">
        <v>239801</v>
      </c>
      <c r="C44" s="8">
        <v>0</v>
      </c>
      <c r="D44" s="8">
        <v>207998</v>
      </c>
      <c r="E44" s="8">
        <v>31803</v>
      </c>
      <c r="F44" s="9">
        <v>0.132622466128165</v>
      </c>
      <c r="G44" s="1" t="str">
        <f t="shared" si="0"/>
        <v>credit</v>
      </c>
      <c r="H44" s="10" t="s">
        <v>612</v>
      </c>
      <c r="I44" s="10" t="str">
        <f t="shared" si="3"/>
        <v>max_amount9_credit</v>
      </c>
      <c r="J44" s="10" t="str">
        <f t="shared" si="1"/>
        <v>max_amount14_credit</v>
      </c>
      <c r="K44" s="14">
        <v>0.00244895695142301</v>
      </c>
      <c r="M44" t="s">
        <v>279</v>
      </c>
      <c r="O44" s="2" t="str">
        <f t="shared" si="2"/>
        <v>max_amount24_creditcardrepayments</v>
      </c>
      <c r="P44" t="s">
        <v>280</v>
      </c>
    </row>
    <row r="45" spans="1:16">
      <c r="A45" s="8" t="s">
        <v>56</v>
      </c>
      <c r="B45" s="8">
        <v>239801</v>
      </c>
      <c r="C45" s="8">
        <v>0</v>
      </c>
      <c r="D45" s="8">
        <v>207998</v>
      </c>
      <c r="E45" s="8">
        <v>31803</v>
      </c>
      <c r="F45" s="9">
        <v>0.132622466128165</v>
      </c>
      <c r="G45" s="1" t="str">
        <f t="shared" si="0"/>
        <v>credit</v>
      </c>
      <c r="H45" s="10" t="s">
        <v>613</v>
      </c>
      <c r="I45" s="10" t="str">
        <f t="shared" si="3"/>
        <v>min_amount9_credit</v>
      </c>
      <c r="J45" s="10" t="str">
        <f t="shared" si="1"/>
        <v>min_amount14_credit</v>
      </c>
      <c r="K45" s="14">
        <v>0.00244895695142301</v>
      </c>
      <c r="M45" t="s">
        <v>283</v>
      </c>
      <c r="O45" s="2" t="str">
        <f t="shared" si="2"/>
        <v>min_amount24_creditcardrepayments</v>
      </c>
      <c r="P45" t="s">
        <v>284</v>
      </c>
    </row>
    <row r="46" spans="1:16">
      <c r="A46" s="8" t="s">
        <v>44</v>
      </c>
      <c r="B46" s="8">
        <v>239801</v>
      </c>
      <c r="C46" s="8">
        <v>0</v>
      </c>
      <c r="D46" s="8">
        <v>207998</v>
      </c>
      <c r="E46" s="8">
        <v>31803</v>
      </c>
      <c r="F46" s="9">
        <v>0.132622466128165</v>
      </c>
      <c r="G46" s="1" t="str">
        <f t="shared" si="0"/>
        <v>credit</v>
      </c>
      <c r="H46" s="10" t="s">
        <v>614</v>
      </c>
      <c r="I46" s="10" t="str">
        <f t="shared" si="3"/>
        <v>sum_cnt9_credit</v>
      </c>
      <c r="J46" s="10" t="str">
        <f>LEFT(A46,3)&amp;"_cnt"&amp;RIGHT(H46,LEN(H46)-7)</f>
        <v>sum_cnt14_credit</v>
      </c>
      <c r="K46" s="14">
        <v>0.00244895695142301</v>
      </c>
      <c r="M46" t="s">
        <v>291</v>
      </c>
      <c r="O46" s="2" t="str">
        <f t="shared" si="2"/>
        <v>sum_cnt24_creditcardrepayments</v>
      </c>
      <c r="P46" t="s">
        <v>292</v>
      </c>
    </row>
    <row r="47" spans="1:16">
      <c r="A47" s="8" t="s">
        <v>94</v>
      </c>
      <c r="B47" s="8">
        <v>239801</v>
      </c>
      <c r="C47" s="8">
        <v>0</v>
      </c>
      <c r="D47" s="8">
        <v>212451</v>
      </c>
      <c r="E47" s="8">
        <v>27350</v>
      </c>
      <c r="F47" s="9">
        <v>0.114052902198073</v>
      </c>
      <c r="G47" s="1" t="str">
        <f t="shared" si="0"/>
        <v>credit</v>
      </c>
      <c r="H47" s="10" t="s">
        <v>634</v>
      </c>
      <c r="I47" s="10" t="str">
        <f t="shared" si="3"/>
        <v>sum_amount10_credit</v>
      </c>
      <c r="J47" s="10" t="str">
        <f t="shared" si="1"/>
        <v>sum_amount15_credit</v>
      </c>
      <c r="K47" s="14">
        <v>0.00217163155317467</v>
      </c>
      <c r="M47" t="s">
        <v>307</v>
      </c>
      <c r="O47" s="2" t="str">
        <f t="shared" si="2"/>
        <v>sum_amount15_creditcardrepayments</v>
      </c>
      <c r="P47" t="s">
        <v>308</v>
      </c>
    </row>
    <row r="48" spans="1:16">
      <c r="A48" s="8" t="s">
        <v>85</v>
      </c>
      <c r="B48" s="8">
        <v>239801</v>
      </c>
      <c r="C48" s="8">
        <v>0</v>
      </c>
      <c r="D48" s="8">
        <v>212451</v>
      </c>
      <c r="E48" s="8">
        <v>27350</v>
      </c>
      <c r="F48" s="9">
        <v>0.114052902198073</v>
      </c>
      <c r="G48" s="1" t="str">
        <f t="shared" si="0"/>
        <v>credit</v>
      </c>
      <c r="H48" s="10" t="s">
        <v>635</v>
      </c>
      <c r="I48" s="10" t="str">
        <f t="shared" si="3"/>
        <v>avg_amount10_credit</v>
      </c>
      <c r="J48" s="10" t="str">
        <f t="shared" si="1"/>
        <v>avg_amount15_credit</v>
      </c>
      <c r="K48" s="14">
        <v>0.00217163155317467</v>
      </c>
      <c r="M48" t="s">
        <v>295</v>
      </c>
      <c r="O48" s="2" t="str">
        <f t="shared" si="2"/>
        <v>avg_amount15_creditcardrepayments</v>
      </c>
      <c r="P48" t="s">
        <v>296</v>
      </c>
    </row>
    <row r="49" spans="1:16">
      <c r="A49" s="8" t="s">
        <v>88</v>
      </c>
      <c r="B49" s="8">
        <v>239801</v>
      </c>
      <c r="C49" s="8">
        <v>0</v>
      </c>
      <c r="D49" s="8">
        <v>212451</v>
      </c>
      <c r="E49" s="8">
        <v>27350</v>
      </c>
      <c r="F49" s="9">
        <v>0.114052902198073</v>
      </c>
      <c r="G49" s="1" t="str">
        <f t="shared" si="0"/>
        <v>credit</v>
      </c>
      <c r="H49" s="10" t="s">
        <v>636</v>
      </c>
      <c r="I49" s="10" t="str">
        <f t="shared" si="3"/>
        <v>max_amount10_credit</v>
      </c>
      <c r="J49" s="10" t="str">
        <f t="shared" si="1"/>
        <v>max_amount15_credit</v>
      </c>
      <c r="K49" s="14">
        <v>0.00217163155317467</v>
      </c>
      <c r="M49" t="s">
        <v>299</v>
      </c>
      <c r="O49" s="2" t="str">
        <f t="shared" si="2"/>
        <v>max_amount15_creditcardrepayments</v>
      </c>
      <c r="P49" t="s">
        <v>300</v>
      </c>
    </row>
    <row r="50" spans="1:16">
      <c r="A50" s="8" t="s">
        <v>91</v>
      </c>
      <c r="B50" s="8">
        <v>239801</v>
      </c>
      <c r="C50" s="8">
        <v>0</v>
      </c>
      <c r="D50" s="8">
        <v>212451</v>
      </c>
      <c r="E50" s="8">
        <v>27350</v>
      </c>
      <c r="F50" s="9">
        <v>0.114052902198073</v>
      </c>
      <c r="G50" s="1" t="str">
        <f t="shared" si="0"/>
        <v>credit</v>
      </c>
      <c r="H50" s="10" t="s">
        <v>637</v>
      </c>
      <c r="I50" s="10" t="str">
        <f t="shared" si="3"/>
        <v>min_amount10_credit</v>
      </c>
      <c r="J50" s="10" t="str">
        <f t="shared" si="1"/>
        <v>min_amount15_credit</v>
      </c>
      <c r="K50" s="14">
        <v>0.00217163155317467</v>
      </c>
      <c r="M50" t="s">
        <v>303</v>
      </c>
      <c r="O50" s="2" t="str">
        <f t="shared" si="2"/>
        <v>min_amount15_creditcardrepayments</v>
      </c>
      <c r="P50" t="s">
        <v>304</v>
      </c>
    </row>
    <row r="51" spans="1:16">
      <c r="A51" s="8" t="s">
        <v>631</v>
      </c>
      <c r="B51" s="8">
        <v>239801</v>
      </c>
      <c r="C51" s="8">
        <v>0</v>
      </c>
      <c r="D51" s="8">
        <v>216169</v>
      </c>
      <c r="E51" s="8">
        <v>23632</v>
      </c>
      <c r="F51" s="9">
        <v>0.0985483796981664</v>
      </c>
      <c r="G51" s="1" t="str">
        <f t="shared" si="0"/>
        <v>credit</v>
      </c>
      <c r="H51" s="10" t="s">
        <v>634</v>
      </c>
      <c r="I51" s="10" t="str">
        <f t="shared" si="3"/>
        <v>sum_amount11_credit</v>
      </c>
      <c r="J51" s="10" t="str">
        <f>LEFT(A51,10)&amp;RIGHT(H51,LEN(H51)-7)</f>
        <v>sum_amountunt15_credit</v>
      </c>
      <c r="K51" s="14">
        <v>0.00217163155317467</v>
      </c>
      <c r="M51" t="s">
        <v>311</v>
      </c>
      <c r="O51" s="2" t="str">
        <f t="shared" si="2"/>
        <v>sum_cnt15_creditcardrepayments</v>
      </c>
      <c r="P51" t="s">
        <v>312</v>
      </c>
    </row>
    <row r="52" spans="1:16">
      <c r="A52" s="8" t="s">
        <v>100</v>
      </c>
      <c r="B52" s="8">
        <v>239801</v>
      </c>
      <c r="C52" s="8">
        <v>0</v>
      </c>
      <c r="D52" s="8">
        <v>216169</v>
      </c>
      <c r="E52" s="8">
        <v>23632</v>
      </c>
      <c r="F52" s="9">
        <v>0.0985483796981664</v>
      </c>
      <c r="G52" s="1" t="str">
        <f t="shared" si="0"/>
        <v>credit</v>
      </c>
      <c r="H52" s="10" t="s">
        <v>638</v>
      </c>
      <c r="I52" s="10" t="str">
        <f t="shared" si="3"/>
        <v>avg_amount11_credit</v>
      </c>
      <c r="J52" s="10" t="str">
        <f t="shared" si="1"/>
        <v>avg_amount17_credit</v>
      </c>
      <c r="K52" s="14">
        <v>0.00167888181549688</v>
      </c>
      <c r="M52" t="s">
        <v>196</v>
      </c>
      <c r="O52" s="2" t="str">
        <f t="shared" si="2"/>
        <v>sum_amount25_creditcardrepayments</v>
      </c>
      <c r="P52" t="s">
        <v>324</v>
      </c>
    </row>
    <row r="53" spans="1:16">
      <c r="A53" s="8" t="s">
        <v>103</v>
      </c>
      <c r="B53" s="8">
        <v>239801</v>
      </c>
      <c r="C53" s="8">
        <v>0</v>
      </c>
      <c r="D53" s="8">
        <v>216169</v>
      </c>
      <c r="E53" s="8">
        <v>23632</v>
      </c>
      <c r="F53" s="9">
        <v>0.0985483796981664</v>
      </c>
      <c r="G53" s="1" t="str">
        <f t="shared" si="0"/>
        <v>credit</v>
      </c>
      <c r="H53" s="10" t="s">
        <v>639</v>
      </c>
      <c r="I53" s="10" t="str">
        <f t="shared" si="3"/>
        <v>max_amount11_credit</v>
      </c>
      <c r="J53" s="10" t="str">
        <f t="shared" si="1"/>
        <v>max_amount17_credit</v>
      </c>
      <c r="K53" s="14">
        <v>0.00167888181549688</v>
      </c>
      <c r="M53" t="s">
        <v>200</v>
      </c>
      <c r="O53" s="2" t="str">
        <f t="shared" si="2"/>
        <v>avg_amount25_creditcardrepayments</v>
      </c>
      <c r="P53" t="s">
        <v>315</v>
      </c>
    </row>
    <row r="54" spans="1:16">
      <c r="A54" s="8" t="s">
        <v>106</v>
      </c>
      <c r="B54" s="8">
        <v>239801</v>
      </c>
      <c r="C54" s="8">
        <v>0</v>
      </c>
      <c r="D54" s="8">
        <v>216169</v>
      </c>
      <c r="E54" s="8">
        <v>23632</v>
      </c>
      <c r="F54" s="9">
        <v>0.0985483796981664</v>
      </c>
      <c r="G54" s="1" t="str">
        <f t="shared" si="0"/>
        <v>credit</v>
      </c>
      <c r="H54" s="10" t="s">
        <v>640</v>
      </c>
      <c r="I54" s="10" t="str">
        <f t="shared" si="3"/>
        <v>min_amount11_credit</v>
      </c>
      <c r="J54" s="10" t="str">
        <f t="shared" si="1"/>
        <v>min_amount17_credit</v>
      </c>
      <c r="K54" s="14">
        <v>0.00167888181549688</v>
      </c>
      <c r="M54" t="s">
        <v>204</v>
      </c>
      <c r="O54" s="2" t="str">
        <f t="shared" si="2"/>
        <v>max_amount25_creditcardrepayments</v>
      </c>
      <c r="P54" t="s">
        <v>318</v>
      </c>
    </row>
    <row r="55" spans="1:16">
      <c r="A55" s="8" t="s">
        <v>78</v>
      </c>
      <c r="B55" s="8">
        <v>239801</v>
      </c>
      <c r="C55" s="8">
        <v>0</v>
      </c>
      <c r="D55" s="8">
        <v>219268</v>
      </c>
      <c r="E55" s="8">
        <v>20533</v>
      </c>
      <c r="F55" s="9">
        <v>0.085625164198648</v>
      </c>
      <c r="G55" s="1" t="str">
        <f t="shared" si="0"/>
        <v>credit</v>
      </c>
      <c r="H55" s="10" t="s">
        <v>641</v>
      </c>
      <c r="I55" s="10" t="str">
        <f t="shared" si="3"/>
        <v>sum_amount12_credit</v>
      </c>
      <c r="J55" s="10" t="str">
        <f t="shared" si="1"/>
        <v>sum_amount17_credit</v>
      </c>
      <c r="K55" s="14">
        <v>0.00167888181549688</v>
      </c>
      <c r="M55" t="s">
        <v>207</v>
      </c>
      <c r="O55" s="2" t="str">
        <f t="shared" si="2"/>
        <v>min_amount25_creditcardrepayments</v>
      </c>
      <c r="P55" t="s">
        <v>321</v>
      </c>
    </row>
    <row r="56" spans="1:16">
      <c r="A56" s="8" t="s">
        <v>66</v>
      </c>
      <c r="B56" s="8">
        <v>239801</v>
      </c>
      <c r="C56" s="8">
        <v>0</v>
      </c>
      <c r="D56" s="8">
        <v>219268</v>
      </c>
      <c r="E56" s="8">
        <v>20533</v>
      </c>
      <c r="F56" s="9">
        <v>0.085625164198648</v>
      </c>
      <c r="G56" s="1" t="str">
        <f t="shared" si="0"/>
        <v>credit</v>
      </c>
      <c r="H56" s="10" t="s">
        <v>638</v>
      </c>
      <c r="I56" s="10" t="str">
        <f t="shared" si="3"/>
        <v>avg_amount12_credit</v>
      </c>
      <c r="J56" s="10" t="str">
        <f>LEFT(A56,10)&amp;RIGHT(H56,LEN(H56)-7)</f>
        <v>avg_amountunt17_credit</v>
      </c>
      <c r="K56" s="14">
        <v>0.00167888181549688</v>
      </c>
      <c r="M56" t="s">
        <v>210</v>
      </c>
      <c r="O56" s="2" t="str">
        <f t="shared" si="2"/>
        <v>sum_cnt25_creditcardrepayments</v>
      </c>
      <c r="P56" t="s">
        <v>327</v>
      </c>
    </row>
    <row r="57" spans="1:16">
      <c r="A57" s="8" t="s">
        <v>70</v>
      </c>
      <c r="B57" s="8">
        <v>239801</v>
      </c>
      <c r="C57" s="8">
        <v>0</v>
      </c>
      <c r="D57" s="8">
        <v>219268</v>
      </c>
      <c r="E57" s="8">
        <v>20533</v>
      </c>
      <c r="F57" s="9">
        <v>0.085625164198648</v>
      </c>
      <c r="G57" s="1" t="str">
        <f t="shared" si="0"/>
        <v>credit</v>
      </c>
      <c r="H57" s="10" t="s">
        <v>642</v>
      </c>
      <c r="I57" s="10" t="str">
        <f t="shared" si="3"/>
        <v>max_amount12_credit</v>
      </c>
      <c r="J57" s="10" t="str">
        <f t="shared" si="1"/>
        <v>max_amount16_credit</v>
      </c>
      <c r="K57" s="14">
        <v>0.00160460841285941</v>
      </c>
      <c r="M57" t="s">
        <v>305</v>
      </c>
      <c r="O57" s="2" t="str">
        <f t="shared" si="2"/>
        <v>sum_amount14_creditcardrepayments</v>
      </c>
      <c r="P57" t="s">
        <v>306</v>
      </c>
    </row>
    <row r="58" spans="1:16">
      <c r="A58" s="8" t="s">
        <v>74</v>
      </c>
      <c r="B58" s="8">
        <v>239801</v>
      </c>
      <c r="C58" s="8">
        <v>0</v>
      </c>
      <c r="D58" s="8">
        <v>219268</v>
      </c>
      <c r="E58" s="8">
        <v>20533</v>
      </c>
      <c r="F58" s="9">
        <v>0.085625164198648</v>
      </c>
      <c r="G58" s="1" t="str">
        <f t="shared" si="0"/>
        <v>credit</v>
      </c>
      <c r="H58" s="10" t="s">
        <v>643</v>
      </c>
      <c r="I58" s="10" t="str">
        <f t="shared" si="3"/>
        <v>min_amount12_credit</v>
      </c>
      <c r="J58" s="10" t="str">
        <f t="shared" si="1"/>
        <v>min_amount16_credit</v>
      </c>
      <c r="K58" s="14">
        <v>0.00160460841285941</v>
      </c>
      <c r="M58" t="s">
        <v>309</v>
      </c>
      <c r="O58" s="2" t="str">
        <f t="shared" si="2"/>
        <v>avg_amount14_creditcardrepayments</v>
      </c>
      <c r="P58" t="s">
        <v>310</v>
      </c>
    </row>
    <row r="59" spans="1:16">
      <c r="A59" s="8" t="s">
        <v>633</v>
      </c>
      <c r="B59" s="8">
        <v>239801</v>
      </c>
      <c r="C59" s="8">
        <v>0</v>
      </c>
      <c r="D59" s="8">
        <v>225554</v>
      </c>
      <c r="E59" s="8">
        <v>14247</v>
      </c>
      <c r="F59" s="9">
        <v>0.059411762252868</v>
      </c>
      <c r="G59" s="1" t="str">
        <f t="shared" si="0"/>
        <v>credit</v>
      </c>
      <c r="H59" s="10" t="s">
        <v>644</v>
      </c>
      <c r="I59" s="10" t="str">
        <f t="shared" si="3"/>
        <v>sum_amount13_credit</v>
      </c>
      <c r="J59" s="10" t="str">
        <f t="shared" si="1"/>
        <v>sum_amount16_credit</v>
      </c>
      <c r="K59" s="14">
        <v>0.00160460841285941</v>
      </c>
      <c r="M59" t="s">
        <v>313</v>
      </c>
      <c r="O59" s="2" t="str">
        <f t="shared" si="2"/>
        <v>max_amount14_creditcardrepayments</v>
      </c>
      <c r="P59" t="s">
        <v>314</v>
      </c>
    </row>
    <row r="60" spans="1:16">
      <c r="A60" s="8" t="s">
        <v>117</v>
      </c>
      <c r="B60" s="8">
        <v>239801</v>
      </c>
      <c r="C60" s="8">
        <v>0</v>
      </c>
      <c r="D60" s="8">
        <v>225554</v>
      </c>
      <c r="E60" s="8">
        <v>14247</v>
      </c>
      <c r="F60" s="9">
        <v>0.059411762252868</v>
      </c>
      <c r="G60" s="1" t="str">
        <f t="shared" si="0"/>
        <v>credit</v>
      </c>
      <c r="H60" s="10" t="s">
        <v>645</v>
      </c>
      <c r="I60" s="10" t="str">
        <f t="shared" si="3"/>
        <v>avg_amount13_credit</v>
      </c>
      <c r="J60" s="10" t="str">
        <f t="shared" si="1"/>
        <v>avg_amount16_credit</v>
      </c>
      <c r="K60" s="14">
        <v>0.00160460841285941</v>
      </c>
      <c r="M60" t="s">
        <v>316</v>
      </c>
      <c r="O60" s="2" t="str">
        <f t="shared" si="2"/>
        <v>min_amount14_creditcardrepayments</v>
      </c>
      <c r="P60" t="s">
        <v>317</v>
      </c>
    </row>
    <row r="61" spans="1:16">
      <c r="A61" s="8" t="s">
        <v>120</v>
      </c>
      <c r="B61" s="8">
        <v>239801</v>
      </c>
      <c r="C61" s="8">
        <v>0</v>
      </c>
      <c r="D61" s="8">
        <v>225554</v>
      </c>
      <c r="E61" s="8">
        <v>14247</v>
      </c>
      <c r="F61" s="9">
        <v>0.059411762252868</v>
      </c>
      <c r="G61" s="1" t="str">
        <f t="shared" si="0"/>
        <v>credit</v>
      </c>
      <c r="H61" s="10" t="s">
        <v>642</v>
      </c>
      <c r="I61" s="10" t="str">
        <f t="shared" si="3"/>
        <v>max_amount13_credit</v>
      </c>
      <c r="J61" s="10" t="str">
        <f>LEFT(A61,10)&amp;RIGHT(H61,LEN(H61)-7)</f>
        <v>max_amountunt16_credit</v>
      </c>
      <c r="K61" s="14">
        <v>0.00160460841285941</v>
      </c>
      <c r="M61" t="s">
        <v>319</v>
      </c>
      <c r="O61" s="2" t="str">
        <f t="shared" si="2"/>
        <v>sum_cnt14_creditcardrepayments</v>
      </c>
      <c r="P61" t="s">
        <v>320</v>
      </c>
    </row>
    <row r="62" spans="1:16">
      <c r="A62" s="8" t="s">
        <v>114</v>
      </c>
      <c r="B62" s="8">
        <v>239801</v>
      </c>
      <c r="C62" s="8">
        <v>0</v>
      </c>
      <c r="D62" s="8">
        <v>225554</v>
      </c>
      <c r="E62" s="8">
        <v>14247</v>
      </c>
      <c r="F62" s="9">
        <v>0.059411762252868</v>
      </c>
      <c r="G62" s="1" t="str">
        <f t="shared" si="0"/>
        <v>credit</v>
      </c>
      <c r="H62" s="10" t="s">
        <v>646</v>
      </c>
      <c r="I62" s="10" t="str">
        <f t="shared" si="3"/>
        <v>min_amount13_credit</v>
      </c>
      <c r="J62" s="10" t="str">
        <f t="shared" si="1"/>
        <v>min_amount18_credit</v>
      </c>
      <c r="K62" s="14">
        <v>0.00139665862136487</v>
      </c>
      <c r="M62" t="s">
        <v>340</v>
      </c>
      <c r="O62" s="2" t="str">
        <f t="shared" si="2"/>
        <v>sum_amount26_creditcardrepayments</v>
      </c>
      <c r="P62" t="s">
        <v>341</v>
      </c>
    </row>
    <row r="63" spans="1:16">
      <c r="A63" s="8" t="s">
        <v>609</v>
      </c>
      <c r="B63" s="8">
        <v>239801</v>
      </c>
      <c r="C63" s="8">
        <v>0</v>
      </c>
      <c r="D63" s="8">
        <v>225554</v>
      </c>
      <c r="E63" s="8">
        <v>14247</v>
      </c>
      <c r="F63" s="9">
        <v>0.059411762252868</v>
      </c>
      <c r="G63" s="1" t="str">
        <f t="shared" si="0"/>
        <v>credit</v>
      </c>
      <c r="H63" s="10" t="s">
        <v>647</v>
      </c>
      <c r="I63" s="10" t="str">
        <f t="shared" si="3"/>
        <v>sum_cnt13_credit</v>
      </c>
      <c r="J63" s="10" t="str">
        <f>LEFT(A63,3)&amp;"_cnt"&amp;RIGHT(H63,LEN(H63)-7)</f>
        <v>sum_cnt18_credit</v>
      </c>
      <c r="K63" s="14">
        <v>0.00139665862136487</v>
      </c>
      <c r="M63" t="s">
        <v>334</v>
      </c>
      <c r="O63" s="2" t="str">
        <f t="shared" si="2"/>
        <v>avg_amount26_creditcardrepayments</v>
      </c>
      <c r="P63" t="s">
        <v>335</v>
      </c>
    </row>
    <row r="64" spans="1:16">
      <c r="A64" s="8" t="s">
        <v>137</v>
      </c>
      <c r="B64" s="8">
        <v>239801</v>
      </c>
      <c r="C64" s="8">
        <v>0</v>
      </c>
      <c r="D64" s="8">
        <v>138270</v>
      </c>
      <c r="E64" s="8">
        <v>101531</v>
      </c>
      <c r="F64" s="9">
        <v>0.423396899929525</v>
      </c>
      <c r="G64" s="1" t="str">
        <f t="shared" si="0"/>
        <v>creditcardrepayments</v>
      </c>
      <c r="H64" s="11" t="s">
        <v>138</v>
      </c>
      <c r="I64" s="10" t="str">
        <f t="shared" si="3"/>
        <v>sum_amount20_creditcardrepayments</v>
      </c>
      <c r="J64" s="10" t="str">
        <f t="shared" si="1"/>
        <v>sum_amount42_creditcardrepayments</v>
      </c>
      <c r="K64" s="15">
        <v>0.0939996984610004</v>
      </c>
      <c r="M64" t="s">
        <v>336</v>
      </c>
      <c r="O64" s="2" t="str">
        <f t="shared" si="2"/>
        <v>max_amount26_creditcardrepayments</v>
      </c>
      <c r="P64" t="s">
        <v>337</v>
      </c>
    </row>
    <row r="65" spans="1:16">
      <c r="A65" s="8" t="s">
        <v>125</v>
      </c>
      <c r="B65" s="8">
        <v>239801</v>
      </c>
      <c r="C65" s="8">
        <v>0</v>
      </c>
      <c r="D65" s="8">
        <v>138270</v>
      </c>
      <c r="E65" s="8">
        <v>101531</v>
      </c>
      <c r="F65" s="9">
        <v>0.423396899929525</v>
      </c>
      <c r="G65" s="1" t="str">
        <f t="shared" si="0"/>
        <v>creditcardrepayments</v>
      </c>
      <c r="H65" s="16" t="s">
        <v>126</v>
      </c>
      <c r="I65" s="10" t="str">
        <f t="shared" si="3"/>
        <v>avg_amount20_creditcardrepayments</v>
      </c>
      <c r="J65" s="10" t="str">
        <f t="shared" si="1"/>
        <v>avg_amount42_creditcardrepayments</v>
      </c>
      <c r="K65" s="15">
        <v>0.0939996984610004</v>
      </c>
      <c r="M65" t="s">
        <v>338</v>
      </c>
      <c r="O65" s="2" t="str">
        <f t="shared" si="2"/>
        <v>min_amount26_creditcardrepayments</v>
      </c>
      <c r="P65" t="s">
        <v>339</v>
      </c>
    </row>
    <row r="66" spans="1:16">
      <c r="A66" s="8" t="s">
        <v>129</v>
      </c>
      <c r="B66" s="8">
        <v>239801</v>
      </c>
      <c r="C66" s="8">
        <v>0</v>
      </c>
      <c r="D66" s="8">
        <v>138270</v>
      </c>
      <c r="E66" s="8">
        <v>101531</v>
      </c>
      <c r="F66" s="9">
        <v>0.423396899929525</v>
      </c>
      <c r="G66" s="1" t="str">
        <f t="shared" ref="G66:G129" si="4">MID(A66,FIND("_",A66,5)+1,LEN(A66)-FIND("_",A66,5))</f>
        <v>creditcardrepayments</v>
      </c>
      <c r="H66" s="16" t="s">
        <v>130</v>
      </c>
      <c r="I66" s="10" t="str">
        <f t="shared" si="3"/>
        <v>max_amount20_creditcardrepayments</v>
      </c>
      <c r="J66" s="10" t="str">
        <f t="shared" si="1"/>
        <v>max_amount42_creditcardrepayments</v>
      </c>
      <c r="K66" s="15">
        <v>0.0939996984610004</v>
      </c>
      <c r="M66" t="s">
        <v>342</v>
      </c>
      <c r="O66" s="2" t="str">
        <f t="shared" si="2"/>
        <v>sum_cnt26_creditcardrepayments</v>
      </c>
      <c r="P66" t="s">
        <v>343</v>
      </c>
    </row>
    <row r="67" spans="1:16">
      <c r="A67" s="8" t="s">
        <v>133</v>
      </c>
      <c r="B67" s="8">
        <v>239801</v>
      </c>
      <c r="C67" s="8">
        <v>0</v>
      </c>
      <c r="D67" s="8">
        <v>138270</v>
      </c>
      <c r="E67" s="8">
        <v>101531</v>
      </c>
      <c r="F67" s="9">
        <v>0.423396899929525</v>
      </c>
      <c r="G67" s="1" t="str">
        <f t="shared" si="4"/>
        <v>creditcardrepayments</v>
      </c>
      <c r="H67" s="16" t="s">
        <v>134</v>
      </c>
      <c r="I67" s="10" t="str">
        <f t="shared" si="3"/>
        <v>min_amount20_creditcardrepayments</v>
      </c>
      <c r="J67" s="10" t="str">
        <f t="shared" ref="J67:J130" si="5">LEFT(A67,3)&amp;RIGHT(H67,LEN(H67)-3)</f>
        <v>min_amount42_creditcardrepayments</v>
      </c>
      <c r="K67" s="15">
        <v>0.0939996984610004</v>
      </c>
      <c r="M67" t="s">
        <v>322</v>
      </c>
      <c r="O67" s="2" t="str">
        <f t="shared" ref="O67:O130" si="6">VLOOKUP(M67,A:J,9,FALSE)</f>
        <v>sum_amount13_creditcardrepayments</v>
      </c>
      <c r="P67" t="s">
        <v>323</v>
      </c>
    </row>
    <row r="68" spans="1:16">
      <c r="A68" s="8" t="s">
        <v>141</v>
      </c>
      <c r="B68" s="8">
        <v>239801</v>
      </c>
      <c r="C68" s="8">
        <v>0</v>
      </c>
      <c r="D68" s="8">
        <v>138270</v>
      </c>
      <c r="E68" s="8">
        <v>101531</v>
      </c>
      <c r="F68" s="9">
        <v>0.423396899929525</v>
      </c>
      <c r="G68" s="1" t="str">
        <f t="shared" si="4"/>
        <v>creditcardrepayments</v>
      </c>
      <c r="H68" s="16" t="s">
        <v>142</v>
      </c>
      <c r="I68" s="10" t="str">
        <f t="shared" si="3"/>
        <v>sum_cnt20_creditcardrepayments</v>
      </c>
      <c r="J68" s="10" t="str">
        <f>LEFT(A68,3)&amp;"_cnt"&amp;RIGHT(H68,LEN(H68)-7)</f>
        <v>sum_cnt42_creditcardrepayments</v>
      </c>
      <c r="K68" s="15">
        <v>0.0939996984610004</v>
      </c>
      <c r="M68" t="s">
        <v>325</v>
      </c>
      <c r="O68" s="2" t="str">
        <f t="shared" si="6"/>
        <v>avg_amount13_creditcardrepayments</v>
      </c>
      <c r="P68" t="s">
        <v>326</v>
      </c>
    </row>
    <row r="69" spans="1:16">
      <c r="A69" s="8" t="s">
        <v>157</v>
      </c>
      <c r="B69" s="8">
        <v>239801</v>
      </c>
      <c r="C69" s="8">
        <v>0</v>
      </c>
      <c r="D69" s="8">
        <v>138596</v>
      </c>
      <c r="E69" s="8">
        <v>101205</v>
      </c>
      <c r="F69" s="9">
        <v>0.422037439376817</v>
      </c>
      <c r="G69" s="1" t="str">
        <f t="shared" si="4"/>
        <v>creditcardrepayments</v>
      </c>
      <c r="H69" s="16" t="s">
        <v>158</v>
      </c>
      <c r="I69" s="10" t="str">
        <f t="shared" si="3"/>
        <v>sum_amount19_creditcardrepayments</v>
      </c>
      <c r="J69" s="10" t="str">
        <f t="shared" si="5"/>
        <v>sum_amount41_creditcardrepayments</v>
      </c>
      <c r="K69" s="15">
        <v>0.0937912175832052</v>
      </c>
      <c r="M69" t="s">
        <v>328</v>
      </c>
      <c r="O69" s="2" t="str">
        <f t="shared" si="6"/>
        <v>max_amount13_creditcardrepayments</v>
      </c>
      <c r="P69" t="s">
        <v>329</v>
      </c>
    </row>
    <row r="70" spans="1:16">
      <c r="A70" s="8" t="s">
        <v>145</v>
      </c>
      <c r="B70" s="8">
        <v>239801</v>
      </c>
      <c r="C70" s="8">
        <v>0</v>
      </c>
      <c r="D70" s="8">
        <v>138596</v>
      </c>
      <c r="E70" s="8">
        <v>101205</v>
      </c>
      <c r="F70" s="9">
        <v>0.422037439376817</v>
      </c>
      <c r="G70" s="1" t="str">
        <f t="shared" si="4"/>
        <v>creditcardrepayments</v>
      </c>
      <c r="H70" s="16" t="s">
        <v>146</v>
      </c>
      <c r="I70" s="10" t="str">
        <f t="shared" si="3"/>
        <v>avg_amount19_creditcardrepayments</v>
      </c>
      <c r="J70" s="10" t="str">
        <f t="shared" si="5"/>
        <v>avg_amount41_creditcardrepayments</v>
      </c>
      <c r="K70" s="15">
        <v>0.0937912175832052</v>
      </c>
      <c r="M70" t="s">
        <v>330</v>
      </c>
      <c r="O70" s="2" t="str">
        <f t="shared" si="6"/>
        <v>min_amount13_creditcardrepayments</v>
      </c>
      <c r="P70" t="s">
        <v>331</v>
      </c>
    </row>
    <row r="71" spans="1:16">
      <c r="A71" s="8" t="s">
        <v>149</v>
      </c>
      <c r="B71" s="8">
        <v>239801</v>
      </c>
      <c r="C71" s="8">
        <v>0</v>
      </c>
      <c r="D71" s="8">
        <v>138596</v>
      </c>
      <c r="E71" s="8">
        <v>101205</v>
      </c>
      <c r="F71" s="9">
        <v>0.422037439376817</v>
      </c>
      <c r="G71" s="1" t="str">
        <f t="shared" si="4"/>
        <v>creditcardrepayments</v>
      </c>
      <c r="H71" s="16" t="s">
        <v>150</v>
      </c>
      <c r="I71" s="10" t="str">
        <f t="shared" si="3"/>
        <v>max_amount19_creditcardrepayments</v>
      </c>
      <c r="J71" s="10" t="str">
        <f t="shared" si="5"/>
        <v>max_amount41_creditcardrepayments</v>
      </c>
      <c r="K71" s="15">
        <v>0.0937912175832052</v>
      </c>
      <c r="M71" t="s">
        <v>332</v>
      </c>
      <c r="O71" s="2" t="str">
        <f t="shared" si="6"/>
        <v>sum_cnt13_creditcardrepayments</v>
      </c>
      <c r="P71" t="s">
        <v>333</v>
      </c>
    </row>
    <row r="72" spans="1:16">
      <c r="A72" s="8" t="s">
        <v>153</v>
      </c>
      <c r="B72" s="8">
        <v>239801</v>
      </c>
      <c r="C72" s="8">
        <v>0</v>
      </c>
      <c r="D72" s="8">
        <v>138596</v>
      </c>
      <c r="E72" s="8">
        <v>101205</v>
      </c>
      <c r="F72" s="9">
        <v>0.422037439376817</v>
      </c>
      <c r="G72" s="1" t="str">
        <f t="shared" si="4"/>
        <v>creditcardrepayments</v>
      </c>
      <c r="H72" s="16" t="s">
        <v>154</v>
      </c>
      <c r="I72" s="10" t="str">
        <f t="shared" si="3"/>
        <v>min_amount19_creditcardrepayments</v>
      </c>
      <c r="J72" s="10" t="str">
        <f t="shared" si="5"/>
        <v>min_amount41_creditcardrepayments</v>
      </c>
      <c r="K72" s="15">
        <v>0.0937912175832052</v>
      </c>
      <c r="M72" t="s">
        <v>352</v>
      </c>
      <c r="O72" s="2" t="str">
        <f t="shared" si="6"/>
        <v>sum_amount27_creditcardrepayments</v>
      </c>
      <c r="P72" t="s">
        <v>353</v>
      </c>
    </row>
    <row r="73" spans="1:16">
      <c r="A73" s="8" t="s">
        <v>161</v>
      </c>
      <c r="B73" s="8">
        <v>239801</v>
      </c>
      <c r="C73" s="8">
        <v>0</v>
      </c>
      <c r="D73" s="8">
        <v>138596</v>
      </c>
      <c r="E73" s="8">
        <v>101205</v>
      </c>
      <c r="F73" s="9">
        <v>0.422037439376817</v>
      </c>
      <c r="G73" s="1" t="str">
        <f t="shared" si="4"/>
        <v>creditcardrepayments</v>
      </c>
      <c r="H73" s="16" t="s">
        <v>162</v>
      </c>
      <c r="I73" s="10" t="str">
        <f t="shared" si="3"/>
        <v>sum_cnt19_creditcardrepayments</v>
      </c>
      <c r="J73" s="10" t="str">
        <f>LEFT(A73,3)&amp;"_cnt"&amp;RIGHT(H73,LEN(H73)-7)</f>
        <v>sum_cnt41_creditcardrepayments</v>
      </c>
      <c r="K73" s="15">
        <v>0.0937912175832052</v>
      </c>
      <c r="M73" t="s">
        <v>344</v>
      </c>
      <c r="O73" s="2" t="str">
        <f t="shared" si="6"/>
        <v>avg_amount27_creditcardrepayments</v>
      </c>
      <c r="P73" t="s">
        <v>345</v>
      </c>
    </row>
    <row r="74" spans="1:16">
      <c r="A74" s="8" t="s">
        <v>177</v>
      </c>
      <c r="B74" s="8">
        <v>239801</v>
      </c>
      <c r="C74" s="8">
        <v>0</v>
      </c>
      <c r="D74" s="8">
        <v>138679</v>
      </c>
      <c r="E74" s="8">
        <v>101122</v>
      </c>
      <c r="F74" s="9">
        <v>0.421691319052047</v>
      </c>
      <c r="G74" s="1" t="str">
        <f t="shared" si="4"/>
        <v>creditcardrepayments</v>
      </c>
      <c r="H74" s="16" t="s">
        <v>178</v>
      </c>
      <c r="I74" s="10" t="str">
        <f t="shared" si="3"/>
        <v>sum_amount21_creditcardrepayments</v>
      </c>
      <c r="J74" s="10" t="str">
        <f t="shared" si="5"/>
        <v>sum_amount45_creditcardrepayments</v>
      </c>
      <c r="K74" s="15">
        <v>0.0921313565252164</v>
      </c>
      <c r="M74" t="s">
        <v>346</v>
      </c>
      <c r="O74" s="2" t="str">
        <f t="shared" si="6"/>
        <v>max_amount27_creditcardrepayments</v>
      </c>
      <c r="P74" t="s">
        <v>347</v>
      </c>
    </row>
    <row r="75" spans="1:16">
      <c r="A75" s="8" t="s">
        <v>165</v>
      </c>
      <c r="B75" s="8">
        <v>239801</v>
      </c>
      <c r="C75" s="8">
        <v>0</v>
      </c>
      <c r="D75" s="8">
        <v>138679</v>
      </c>
      <c r="E75" s="8">
        <v>101122</v>
      </c>
      <c r="F75" s="9">
        <v>0.421691319052047</v>
      </c>
      <c r="G75" s="1" t="str">
        <f t="shared" si="4"/>
        <v>creditcardrepayments</v>
      </c>
      <c r="H75" s="16" t="s">
        <v>166</v>
      </c>
      <c r="I75" s="10" t="str">
        <f t="shared" si="3"/>
        <v>avg_amount21_creditcardrepayments</v>
      </c>
      <c r="J75" s="10" t="str">
        <f t="shared" si="5"/>
        <v>avg_amount45_creditcardrepayments</v>
      </c>
      <c r="K75" s="15">
        <v>0.0921313565252164</v>
      </c>
      <c r="M75" t="s">
        <v>348</v>
      </c>
      <c r="O75" s="2" t="str">
        <f t="shared" si="6"/>
        <v>min_amount27_creditcardrepayments</v>
      </c>
      <c r="P75" t="s">
        <v>349</v>
      </c>
    </row>
    <row r="76" spans="1:16">
      <c r="A76" s="8" t="s">
        <v>169</v>
      </c>
      <c r="B76" s="8">
        <v>239801</v>
      </c>
      <c r="C76" s="8">
        <v>0</v>
      </c>
      <c r="D76" s="8">
        <v>138679</v>
      </c>
      <c r="E76" s="8">
        <v>101122</v>
      </c>
      <c r="F76" s="9">
        <v>0.421691319052047</v>
      </c>
      <c r="G76" s="1" t="str">
        <f t="shared" si="4"/>
        <v>creditcardrepayments</v>
      </c>
      <c r="H76" s="16" t="s">
        <v>170</v>
      </c>
      <c r="I76" s="10" t="str">
        <f t="shared" si="3"/>
        <v>max_amount21_creditcardrepayments</v>
      </c>
      <c r="J76" s="10" t="str">
        <f t="shared" si="5"/>
        <v>max_amount45_creditcardrepayments</v>
      </c>
      <c r="K76" s="15">
        <v>0.0921313565252164</v>
      </c>
      <c r="M76" t="s">
        <v>356</v>
      </c>
      <c r="O76" s="2" t="str">
        <f t="shared" si="6"/>
        <v>sum_cnt27_creditcardrepayments</v>
      </c>
      <c r="P76" t="s">
        <v>357</v>
      </c>
    </row>
    <row r="77" spans="1:16">
      <c r="A77" s="8" t="s">
        <v>173</v>
      </c>
      <c r="B77" s="8">
        <v>239801</v>
      </c>
      <c r="C77" s="8">
        <v>0</v>
      </c>
      <c r="D77" s="8">
        <v>138679</v>
      </c>
      <c r="E77" s="8">
        <v>101122</v>
      </c>
      <c r="F77" s="9">
        <v>0.421691319052047</v>
      </c>
      <c r="G77" s="1" t="str">
        <f t="shared" si="4"/>
        <v>creditcardrepayments</v>
      </c>
      <c r="H77" s="16" t="s">
        <v>174</v>
      </c>
      <c r="I77" s="10" t="str">
        <f t="shared" si="3"/>
        <v>min_amount21_creditcardrepayments</v>
      </c>
      <c r="J77" s="10" t="str">
        <f t="shared" si="5"/>
        <v>min_amount45_creditcardrepayments</v>
      </c>
      <c r="K77" s="15">
        <v>0.0921313565252164</v>
      </c>
      <c r="M77" t="s">
        <v>265</v>
      </c>
      <c r="O77" s="2" t="str">
        <f t="shared" si="6"/>
        <v>sum_amount12_creditcardrepayments</v>
      </c>
      <c r="P77" t="s">
        <v>266</v>
      </c>
    </row>
    <row r="78" spans="1:16">
      <c r="A78" s="8" t="s">
        <v>181</v>
      </c>
      <c r="B78" s="8">
        <v>239801</v>
      </c>
      <c r="C78" s="8">
        <v>0</v>
      </c>
      <c r="D78" s="8">
        <v>138679</v>
      </c>
      <c r="E78" s="8">
        <v>101122</v>
      </c>
      <c r="F78" s="9">
        <v>0.421691319052047</v>
      </c>
      <c r="G78" s="1" t="str">
        <f t="shared" si="4"/>
        <v>creditcardrepayments</v>
      </c>
      <c r="H78" s="16" t="s">
        <v>182</v>
      </c>
      <c r="I78" s="10" t="str">
        <f t="shared" si="3"/>
        <v>sum_cnt21_creditcardrepayments</v>
      </c>
      <c r="J78" s="10" t="str">
        <f>LEFT(A78,3)&amp;"_cnt"&amp;RIGHT(H78,LEN(H78)-7)</f>
        <v>sum_cnt45_creditcardrepayments</v>
      </c>
      <c r="K78" s="15">
        <v>0.0921313565252164</v>
      </c>
      <c r="M78" t="s">
        <v>269</v>
      </c>
      <c r="O78" s="2" t="str">
        <f t="shared" si="6"/>
        <v>avg_amount12_creditcardrepayments</v>
      </c>
      <c r="P78" t="s">
        <v>270</v>
      </c>
    </row>
    <row r="79" spans="1:16">
      <c r="A79" s="8" t="s">
        <v>197</v>
      </c>
      <c r="B79" s="8">
        <v>239801</v>
      </c>
      <c r="C79" s="8">
        <v>0</v>
      </c>
      <c r="D79" s="8">
        <v>138701</v>
      </c>
      <c r="E79" s="8">
        <v>101100</v>
      </c>
      <c r="F79" s="9">
        <v>0.421599576315361</v>
      </c>
      <c r="G79" s="1" t="str">
        <f t="shared" si="4"/>
        <v>creditcardrepayments</v>
      </c>
      <c r="H79" s="16" t="s">
        <v>198</v>
      </c>
      <c r="I79" s="10" t="str">
        <f t="shared" ref="I79:I142" si="7">VLOOKUP(A79,H:H,1,FALSE)</f>
        <v>sum_amount18_creditcardrepayments</v>
      </c>
      <c r="J79" s="10" t="str">
        <f t="shared" si="5"/>
        <v>sum_amount44_creditcardrepayments</v>
      </c>
      <c r="K79" s="15">
        <v>0.0917324517038478</v>
      </c>
      <c r="M79" t="s">
        <v>273</v>
      </c>
      <c r="O79" s="2" t="str">
        <f t="shared" si="6"/>
        <v>max_amount12_creditcardrepayments</v>
      </c>
      <c r="P79" t="s">
        <v>274</v>
      </c>
    </row>
    <row r="80" spans="1:16">
      <c r="A80" s="8" t="s">
        <v>185</v>
      </c>
      <c r="B80" s="8">
        <v>239801</v>
      </c>
      <c r="C80" s="8">
        <v>0</v>
      </c>
      <c r="D80" s="8">
        <v>138701</v>
      </c>
      <c r="E80" s="8">
        <v>101100</v>
      </c>
      <c r="F80" s="9">
        <v>0.421599576315361</v>
      </c>
      <c r="G80" s="1" t="str">
        <f t="shared" si="4"/>
        <v>creditcardrepayments</v>
      </c>
      <c r="H80" s="16" t="s">
        <v>186</v>
      </c>
      <c r="I80" s="10" t="str">
        <f t="shared" si="7"/>
        <v>avg_amount18_creditcardrepayments</v>
      </c>
      <c r="J80" s="10" t="str">
        <f t="shared" si="5"/>
        <v>avg_amount44_creditcardrepayments</v>
      </c>
      <c r="K80" s="15">
        <v>0.0917324517038478</v>
      </c>
      <c r="M80" t="s">
        <v>277</v>
      </c>
      <c r="O80" s="2" t="str">
        <f t="shared" si="6"/>
        <v>min_amount12_creditcardrepayments</v>
      </c>
      <c r="P80" t="s">
        <v>278</v>
      </c>
    </row>
    <row r="81" spans="1:16">
      <c r="A81" s="8" t="s">
        <v>189</v>
      </c>
      <c r="B81" s="8">
        <v>239801</v>
      </c>
      <c r="C81" s="8">
        <v>0</v>
      </c>
      <c r="D81" s="8">
        <v>138701</v>
      </c>
      <c r="E81" s="8">
        <v>101100</v>
      </c>
      <c r="F81" s="9">
        <v>0.421599576315361</v>
      </c>
      <c r="G81" s="1" t="str">
        <f t="shared" si="4"/>
        <v>creditcardrepayments</v>
      </c>
      <c r="H81" s="16" t="s">
        <v>190</v>
      </c>
      <c r="I81" s="10" t="str">
        <f t="shared" si="7"/>
        <v>max_amount18_creditcardrepayments</v>
      </c>
      <c r="J81" s="10" t="str">
        <f t="shared" si="5"/>
        <v>max_amount44_creditcardrepayments</v>
      </c>
      <c r="K81" s="15">
        <v>0.0917324517038478</v>
      </c>
      <c r="M81" t="s">
        <v>281</v>
      </c>
      <c r="O81" s="2" t="str">
        <f t="shared" si="6"/>
        <v>sum_cnt12_creditcardrepayments</v>
      </c>
      <c r="P81" t="s">
        <v>282</v>
      </c>
    </row>
    <row r="82" spans="1:16">
      <c r="A82" s="8" t="s">
        <v>193</v>
      </c>
      <c r="B82" s="8">
        <v>239801</v>
      </c>
      <c r="C82" s="8">
        <v>0</v>
      </c>
      <c r="D82" s="8">
        <v>138701</v>
      </c>
      <c r="E82" s="8">
        <v>101100</v>
      </c>
      <c r="F82" s="9">
        <v>0.421599576315361</v>
      </c>
      <c r="G82" s="1" t="str">
        <f t="shared" si="4"/>
        <v>creditcardrepayments</v>
      </c>
      <c r="H82" s="16" t="s">
        <v>194</v>
      </c>
      <c r="I82" s="10" t="str">
        <f t="shared" si="7"/>
        <v>min_amount18_creditcardrepayments</v>
      </c>
      <c r="J82" s="10" t="str">
        <f t="shared" si="5"/>
        <v>min_amount44_creditcardrepayments</v>
      </c>
      <c r="K82" s="15">
        <v>0.0917324517038478</v>
      </c>
      <c r="M82" t="s">
        <v>119</v>
      </c>
      <c r="O82" s="2" t="str">
        <f t="shared" si="6"/>
        <v>sum_amount28_creditcardrepayments</v>
      </c>
      <c r="P82" t="s">
        <v>367</v>
      </c>
    </row>
    <row r="83" spans="1:16">
      <c r="A83" s="8" t="s">
        <v>201</v>
      </c>
      <c r="B83" s="8">
        <v>239801</v>
      </c>
      <c r="C83" s="8">
        <v>0</v>
      </c>
      <c r="D83" s="8">
        <v>138701</v>
      </c>
      <c r="E83" s="8">
        <v>101100</v>
      </c>
      <c r="F83" s="9">
        <v>0.421599576315361</v>
      </c>
      <c r="G83" s="1" t="str">
        <f t="shared" si="4"/>
        <v>creditcardrepayments</v>
      </c>
      <c r="H83" s="16" t="s">
        <v>202</v>
      </c>
      <c r="I83" s="10" t="str">
        <f t="shared" si="7"/>
        <v>sum_cnt18_creditcardrepayments</v>
      </c>
      <c r="J83" s="10" t="str">
        <f>LEFT(A83,3)&amp;"_cnt"&amp;RIGHT(H83,LEN(H83)-7)</f>
        <v>sum_cnt44_creditcardrepayments</v>
      </c>
      <c r="K83" s="15">
        <v>0.0917324517038478</v>
      </c>
      <c r="M83" t="s">
        <v>122</v>
      </c>
      <c r="O83" s="2" t="str">
        <f t="shared" si="6"/>
        <v>avg_amount28_creditcardrepayments</v>
      </c>
      <c r="P83" t="s">
        <v>364</v>
      </c>
    </row>
    <row r="84" spans="1:16">
      <c r="A84" s="8" t="s">
        <v>54</v>
      </c>
      <c r="B84" s="8">
        <v>239801</v>
      </c>
      <c r="C84" s="8">
        <v>0</v>
      </c>
      <c r="D84" s="8">
        <v>138965</v>
      </c>
      <c r="E84" s="8">
        <v>100836</v>
      </c>
      <c r="F84" s="9">
        <v>0.420498663475131</v>
      </c>
      <c r="G84" s="1" t="str">
        <f t="shared" si="4"/>
        <v>creditcardrepayments</v>
      </c>
      <c r="H84" s="16" t="s">
        <v>214</v>
      </c>
      <c r="I84" s="10" t="str">
        <f t="shared" si="7"/>
        <v>sum_amount22_creditcardrepayments</v>
      </c>
      <c r="J84" s="10" t="str">
        <f t="shared" si="5"/>
        <v>sum_amount43_creditcardrepayments</v>
      </c>
      <c r="K84" s="15">
        <v>0.0910484912280771</v>
      </c>
      <c r="M84" t="s">
        <v>124</v>
      </c>
      <c r="O84" s="2" t="str">
        <f t="shared" si="6"/>
        <v>max_amount28_creditcardrepayments</v>
      </c>
      <c r="P84" t="s">
        <v>365</v>
      </c>
    </row>
    <row r="85" spans="1:16">
      <c r="A85" s="8" t="s">
        <v>58</v>
      </c>
      <c r="B85" s="8">
        <v>239801</v>
      </c>
      <c r="C85" s="8">
        <v>0</v>
      </c>
      <c r="D85" s="8">
        <v>138965</v>
      </c>
      <c r="E85" s="8">
        <v>100836</v>
      </c>
      <c r="F85" s="9">
        <v>0.420498663475131</v>
      </c>
      <c r="G85" s="1" t="str">
        <f t="shared" si="4"/>
        <v>creditcardrepayments</v>
      </c>
      <c r="H85" s="16" t="s">
        <v>205</v>
      </c>
      <c r="I85" s="10" t="str">
        <f t="shared" si="7"/>
        <v>avg_amount22_creditcardrepayments</v>
      </c>
      <c r="J85" s="10" t="str">
        <f t="shared" si="5"/>
        <v>avg_amount43_creditcardrepayments</v>
      </c>
      <c r="K85" s="15">
        <v>0.0910484912280771</v>
      </c>
      <c r="M85" t="s">
        <v>128</v>
      </c>
      <c r="O85" s="2" t="str">
        <f t="shared" si="6"/>
        <v>min_amount28_creditcardrepayments</v>
      </c>
      <c r="P85" t="s">
        <v>366</v>
      </c>
    </row>
    <row r="86" spans="1:16">
      <c r="A86" s="8" t="s">
        <v>61</v>
      </c>
      <c r="B86" s="8">
        <v>239801</v>
      </c>
      <c r="C86" s="8">
        <v>0</v>
      </c>
      <c r="D86" s="8">
        <v>138965</v>
      </c>
      <c r="E86" s="8">
        <v>100836</v>
      </c>
      <c r="F86" s="9">
        <v>0.420498663475131</v>
      </c>
      <c r="G86" s="1" t="str">
        <f t="shared" si="4"/>
        <v>creditcardrepayments</v>
      </c>
      <c r="H86" s="16" t="s">
        <v>208</v>
      </c>
      <c r="I86" s="10" t="str">
        <f t="shared" si="7"/>
        <v>max_amount22_creditcardrepayments</v>
      </c>
      <c r="J86" s="10" t="str">
        <f t="shared" si="5"/>
        <v>max_amount43_creditcardrepayments</v>
      </c>
      <c r="K86" s="15">
        <v>0.0910484912280771</v>
      </c>
      <c r="M86" t="s">
        <v>132</v>
      </c>
      <c r="O86" s="2" t="str">
        <f t="shared" si="6"/>
        <v>sum_cnt28_creditcardrepayments</v>
      </c>
      <c r="P86" t="s">
        <v>368</v>
      </c>
    </row>
    <row r="87" spans="1:16">
      <c r="A87" s="8" t="s">
        <v>64</v>
      </c>
      <c r="B87" s="8">
        <v>239801</v>
      </c>
      <c r="C87" s="8">
        <v>0</v>
      </c>
      <c r="D87" s="8">
        <v>138965</v>
      </c>
      <c r="E87" s="8">
        <v>100836</v>
      </c>
      <c r="F87" s="9">
        <v>0.420498663475131</v>
      </c>
      <c r="G87" s="1" t="str">
        <f t="shared" si="4"/>
        <v>creditcardrepayments</v>
      </c>
      <c r="H87" s="16" t="s">
        <v>211</v>
      </c>
      <c r="I87" s="10" t="str">
        <f t="shared" si="7"/>
        <v>min_amount22_creditcardrepayments</v>
      </c>
      <c r="J87" s="10" t="str">
        <f t="shared" si="5"/>
        <v>min_amount43_creditcardrepayments</v>
      </c>
      <c r="K87" s="15">
        <v>0.0910484912280771</v>
      </c>
      <c r="M87" t="s">
        <v>247</v>
      </c>
      <c r="O87" s="2" t="str">
        <f t="shared" si="6"/>
        <v>sum_amount11_creditcardrepayments</v>
      </c>
      <c r="P87" t="s">
        <v>248</v>
      </c>
    </row>
    <row r="88" spans="1:16">
      <c r="A88" s="8" t="s">
        <v>68</v>
      </c>
      <c r="B88" s="8">
        <v>239801</v>
      </c>
      <c r="C88" s="8">
        <v>0</v>
      </c>
      <c r="D88" s="8">
        <v>138965</v>
      </c>
      <c r="E88" s="8">
        <v>100836</v>
      </c>
      <c r="F88" s="9">
        <v>0.420498663475131</v>
      </c>
      <c r="G88" s="1" t="str">
        <f t="shared" si="4"/>
        <v>creditcardrepayments</v>
      </c>
      <c r="H88" s="16" t="s">
        <v>217</v>
      </c>
      <c r="I88" s="10" t="str">
        <f t="shared" si="7"/>
        <v>sum_cnt22_creditcardrepayments</v>
      </c>
      <c r="J88" s="10" t="str">
        <f>LEFT(A88,3)&amp;"_cnt"&amp;RIGHT(H88,LEN(H88)-7)</f>
        <v>sum_cnt43_creditcardrepayments</v>
      </c>
      <c r="K88" s="15">
        <v>0.0910484912280771</v>
      </c>
      <c r="M88" t="s">
        <v>250</v>
      </c>
      <c r="O88" s="2" t="str">
        <f t="shared" si="6"/>
        <v>avg_amount11_creditcardrepayments</v>
      </c>
      <c r="P88" t="s">
        <v>251</v>
      </c>
    </row>
    <row r="89" spans="1:16">
      <c r="A89" s="8" t="s">
        <v>232</v>
      </c>
      <c r="B89" s="8">
        <v>239801</v>
      </c>
      <c r="C89" s="8">
        <v>0</v>
      </c>
      <c r="D89" s="8">
        <v>138992</v>
      </c>
      <c r="E89" s="8">
        <v>100809</v>
      </c>
      <c r="F89" s="9">
        <v>0.420386070116472</v>
      </c>
      <c r="G89" s="1" t="str">
        <f t="shared" si="4"/>
        <v>creditcardrepayments</v>
      </c>
      <c r="H89" s="16" t="s">
        <v>233</v>
      </c>
      <c r="I89" s="10" t="str">
        <f t="shared" si="7"/>
        <v>sum_amount17_creditcardrepayments</v>
      </c>
      <c r="J89" s="10" t="str">
        <f t="shared" si="5"/>
        <v>sum_amount46_creditcardrepayments</v>
      </c>
      <c r="K89" s="15">
        <v>0.0897710123065481</v>
      </c>
      <c r="M89" t="s">
        <v>253</v>
      </c>
      <c r="O89" s="2" t="str">
        <f t="shared" si="6"/>
        <v>max_amount11_creditcardrepayments</v>
      </c>
      <c r="P89" t="s">
        <v>254</v>
      </c>
    </row>
    <row r="90" spans="1:16">
      <c r="A90" s="8" t="s">
        <v>220</v>
      </c>
      <c r="B90" s="8">
        <v>239801</v>
      </c>
      <c r="C90" s="8">
        <v>0</v>
      </c>
      <c r="D90" s="8">
        <v>138992</v>
      </c>
      <c r="E90" s="8">
        <v>100809</v>
      </c>
      <c r="F90" s="9">
        <v>0.420386070116472</v>
      </c>
      <c r="G90" s="1" t="str">
        <f t="shared" si="4"/>
        <v>creditcardrepayments</v>
      </c>
      <c r="H90" s="16" t="s">
        <v>221</v>
      </c>
      <c r="I90" s="10" t="str">
        <f t="shared" si="7"/>
        <v>avg_amount17_creditcardrepayments</v>
      </c>
      <c r="J90" s="10" t="str">
        <f t="shared" si="5"/>
        <v>avg_amount46_creditcardrepayments</v>
      </c>
      <c r="K90" s="15">
        <v>0.0897710123065481</v>
      </c>
      <c r="M90" t="s">
        <v>257</v>
      </c>
      <c r="O90" s="2" t="str">
        <f t="shared" si="6"/>
        <v>min_amount11_creditcardrepayments</v>
      </c>
      <c r="P90" t="s">
        <v>258</v>
      </c>
    </row>
    <row r="91" spans="1:16">
      <c r="A91" s="8" t="s">
        <v>224</v>
      </c>
      <c r="B91" s="8">
        <v>239801</v>
      </c>
      <c r="C91" s="8">
        <v>0</v>
      </c>
      <c r="D91" s="8">
        <v>138992</v>
      </c>
      <c r="E91" s="8">
        <v>100809</v>
      </c>
      <c r="F91" s="9">
        <v>0.420386070116472</v>
      </c>
      <c r="G91" s="1" t="str">
        <f t="shared" si="4"/>
        <v>creditcardrepayments</v>
      </c>
      <c r="H91" s="16" t="s">
        <v>225</v>
      </c>
      <c r="I91" s="10" t="str">
        <f t="shared" si="7"/>
        <v>max_amount17_creditcardrepayments</v>
      </c>
      <c r="J91" s="10" t="str">
        <f t="shared" si="5"/>
        <v>max_amount46_creditcardrepayments</v>
      </c>
      <c r="K91" s="15">
        <v>0.0897710123065481</v>
      </c>
      <c r="M91" t="s">
        <v>261</v>
      </c>
      <c r="O91" s="2" t="str">
        <f t="shared" si="6"/>
        <v>sum_cnt11_creditcardrepayments</v>
      </c>
      <c r="P91" t="s">
        <v>262</v>
      </c>
    </row>
    <row r="92" spans="1:16">
      <c r="A92" s="8" t="s">
        <v>228</v>
      </c>
      <c r="B92" s="8">
        <v>239801</v>
      </c>
      <c r="C92" s="8">
        <v>0</v>
      </c>
      <c r="D92" s="8">
        <v>138992</v>
      </c>
      <c r="E92" s="8">
        <v>100809</v>
      </c>
      <c r="F92" s="9">
        <v>0.420386070116472</v>
      </c>
      <c r="G92" s="1" t="str">
        <f t="shared" si="4"/>
        <v>creditcardrepayments</v>
      </c>
      <c r="H92" s="16" t="s">
        <v>229</v>
      </c>
      <c r="I92" s="10" t="str">
        <f t="shared" si="7"/>
        <v>min_amount17_creditcardrepayments</v>
      </c>
      <c r="J92" s="10" t="str">
        <f t="shared" si="5"/>
        <v>min_amount46_creditcardrepayments</v>
      </c>
      <c r="K92" s="15">
        <v>0.0897710123065481</v>
      </c>
      <c r="M92" t="s">
        <v>90</v>
      </c>
      <c r="O92" s="2" t="str">
        <f t="shared" si="6"/>
        <v>sum_amount29_creditcardrepayments</v>
      </c>
      <c r="P92" t="s">
        <v>374</v>
      </c>
    </row>
    <row r="93" spans="1:16">
      <c r="A93" s="8" t="s">
        <v>236</v>
      </c>
      <c r="B93" s="8">
        <v>239801</v>
      </c>
      <c r="C93" s="8">
        <v>0</v>
      </c>
      <c r="D93" s="8">
        <v>138992</v>
      </c>
      <c r="E93" s="8">
        <v>100809</v>
      </c>
      <c r="F93" s="9">
        <v>0.420386070116472</v>
      </c>
      <c r="G93" s="1" t="str">
        <f t="shared" si="4"/>
        <v>creditcardrepayments</v>
      </c>
      <c r="H93" s="16" t="s">
        <v>237</v>
      </c>
      <c r="I93" s="10" t="s">
        <v>236</v>
      </c>
      <c r="J93" s="10" t="str">
        <f>LEFT(A93,3)&amp;"_cnt"&amp;RIGHT(H93,LEN(H93)-7)</f>
        <v>sum_cnt46_creditcardrepayments</v>
      </c>
      <c r="K93" s="15">
        <v>0.0897710123065481</v>
      </c>
      <c r="M93" t="s">
        <v>93</v>
      </c>
      <c r="O93" s="2" t="str">
        <f t="shared" si="6"/>
        <v>avg_amount29_creditcardrepayments</v>
      </c>
      <c r="P93" t="s">
        <v>369</v>
      </c>
    </row>
    <row r="94" spans="1:16">
      <c r="A94" s="8" t="s">
        <v>105</v>
      </c>
      <c r="B94" s="8">
        <v>239801</v>
      </c>
      <c r="C94" s="8">
        <v>0</v>
      </c>
      <c r="D94" s="8">
        <v>139660</v>
      </c>
      <c r="E94" s="8">
        <v>100141</v>
      </c>
      <c r="F94" s="9">
        <v>0.417600427020738</v>
      </c>
      <c r="G94" s="1" t="str">
        <f t="shared" si="4"/>
        <v>creditcardrepayments</v>
      </c>
      <c r="H94" s="16" t="s">
        <v>249</v>
      </c>
      <c r="I94" s="10" t="str">
        <f t="shared" si="7"/>
        <v>sum_amount23_creditcardrepayments</v>
      </c>
      <c r="J94" s="10" t="str">
        <f t="shared" si="5"/>
        <v>sum_amount47_creditcardrepayments</v>
      </c>
      <c r="K94" s="15">
        <v>0.0896517342573973</v>
      </c>
      <c r="M94" t="s">
        <v>96</v>
      </c>
      <c r="O94" s="2" t="str">
        <f t="shared" si="6"/>
        <v>max_amount29_creditcardrepayments</v>
      </c>
      <c r="P94" t="s">
        <v>370</v>
      </c>
    </row>
    <row r="95" spans="1:16">
      <c r="A95" s="8" t="s">
        <v>108</v>
      </c>
      <c r="B95" s="8">
        <v>239801</v>
      </c>
      <c r="C95" s="8">
        <v>0</v>
      </c>
      <c r="D95" s="8">
        <v>139660</v>
      </c>
      <c r="E95" s="8">
        <v>100141</v>
      </c>
      <c r="F95" s="9">
        <v>0.417600427020738</v>
      </c>
      <c r="G95" s="1" t="str">
        <f t="shared" si="4"/>
        <v>creditcardrepayments</v>
      </c>
      <c r="H95" s="16" t="s">
        <v>240</v>
      </c>
      <c r="I95" s="10" t="str">
        <f t="shared" si="7"/>
        <v>avg_amount23_creditcardrepayments</v>
      </c>
      <c r="J95" s="10" t="str">
        <f t="shared" si="5"/>
        <v>avg_amount47_creditcardrepayments</v>
      </c>
      <c r="K95" s="15">
        <v>0.0896517342573973</v>
      </c>
      <c r="M95" t="s">
        <v>99</v>
      </c>
      <c r="O95" s="2" t="str">
        <f t="shared" si="6"/>
        <v>min_amount29_creditcardrepayments</v>
      </c>
      <c r="P95" t="s">
        <v>371</v>
      </c>
    </row>
    <row r="96" spans="1:16">
      <c r="A96" s="8" t="s">
        <v>110</v>
      </c>
      <c r="B96" s="8">
        <v>239801</v>
      </c>
      <c r="C96" s="8">
        <v>0</v>
      </c>
      <c r="D96" s="8">
        <v>139660</v>
      </c>
      <c r="E96" s="8">
        <v>100141</v>
      </c>
      <c r="F96" s="9">
        <v>0.417600427020738</v>
      </c>
      <c r="G96" s="1" t="str">
        <f t="shared" si="4"/>
        <v>creditcardrepayments</v>
      </c>
      <c r="H96" s="16" t="s">
        <v>243</v>
      </c>
      <c r="I96" s="10" t="str">
        <f t="shared" si="7"/>
        <v>max_amount23_creditcardrepayments</v>
      </c>
      <c r="J96" s="10" t="str">
        <f t="shared" si="5"/>
        <v>max_amount47_creditcardrepayments</v>
      </c>
      <c r="K96" s="15">
        <v>0.0896517342573973</v>
      </c>
      <c r="M96" t="s">
        <v>102</v>
      </c>
      <c r="O96" s="2" t="str">
        <f t="shared" si="6"/>
        <v>sum_cnt29_creditcardrepayments</v>
      </c>
      <c r="P96" t="s">
        <v>377</v>
      </c>
    </row>
    <row r="97" spans="1:16">
      <c r="A97" s="8" t="s">
        <v>113</v>
      </c>
      <c r="B97" s="8">
        <v>239801</v>
      </c>
      <c r="C97" s="8">
        <v>0</v>
      </c>
      <c r="D97" s="8">
        <v>139660</v>
      </c>
      <c r="E97" s="8">
        <v>100141</v>
      </c>
      <c r="F97" s="9">
        <v>0.417600427020738</v>
      </c>
      <c r="G97" s="1" t="str">
        <f t="shared" si="4"/>
        <v>creditcardrepayments</v>
      </c>
      <c r="H97" s="16" t="s">
        <v>246</v>
      </c>
      <c r="I97" s="10" t="str">
        <f t="shared" si="7"/>
        <v>min_amount23_creditcardrepayments</v>
      </c>
      <c r="J97" s="10" t="str">
        <f t="shared" si="5"/>
        <v>min_amount47_creditcardrepayments</v>
      </c>
      <c r="K97" s="15">
        <v>0.0896517342573973</v>
      </c>
      <c r="M97" t="s">
        <v>230</v>
      </c>
      <c r="O97" s="2" t="str">
        <f t="shared" si="6"/>
        <v>sum_amount10_creditcardrepayments</v>
      </c>
      <c r="P97" t="s">
        <v>231</v>
      </c>
    </row>
    <row r="98" spans="1:16">
      <c r="A98" s="8" t="s">
        <v>116</v>
      </c>
      <c r="B98" s="8">
        <v>239801</v>
      </c>
      <c r="C98" s="8">
        <v>0</v>
      </c>
      <c r="D98" s="8">
        <v>139660</v>
      </c>
      <c r="E98" s="8">
        <v>100141</v>
      </c>
      <c r="F98" s="9">
        <v>0.417600427020738</v>
      </c>
      <c r="G98" s="1" t="str">
        <f t="shared" si="4"/>
        <v>creditcardrepayments</v>
      </c>
      <c r="H98" s="16" t="s">
        <v>252</v>
      </c>
      <c r="I98" s="10" t="str">
        <f t="shared" si="7"/>
        <v>sum_cnt23_creditcardrepayments</v>
      </c>
      <c r="J98" s="10" t="str">
        <f>LEFT(A98,3)&amp;"_cnt"&amp;RIGHT(H98,LEN(H98)-7)</f>
        <v>sum_cnt47_creditcardrepayments</v>
      </c>
      <c r="K98" s="15">
        <v>0.0896517342573973</v>
      </c>
      <c r="M98" t="s">
        <v>234</v>
      </c>
      <c r="O98" s="2" t="str">
        <f t="shared" si="6"/>
        <v>avg_amount10_creditcardrepayments</v>
      </c>
      <c r="P98" t="s">
        <v>235</v>
      </c>
    </row>
    <row r="99" spans="1:16">
      <c r="A99" s="8" t="s">
        <v>267</v>
      </c>
      <c r="B99" s="8">
        <v>239801</v>
      </c>
      <c r="C99" s="8">
        <v>0</v>
      </c>
      <c r="D99" s="8">
        <v>139854</v>
      </c>
      <c r="E99" s="8">
        <v>99947</v>
      </c>
      <c r="F99" s="9">
        <v>0.416791422888145</v>
      </c>
      <c r="G99" s="1" t="str">
        <f t="shared" si="4"/>
        <v>creditcardrepayments</v>
      </c>
      <c r="H99" s="16" t="s">
        <v>268</v>
      </c>
      <c r="I99" s="10" t="str">
        <f t="shared" si="7"/>
        <v>sum_amount16_creditcardrepayments</v>
      </c>
      <c r="J99" s="10" t="str">
        <f t="shared" si="5"/>
        <v>sum_amount49_creditcardrepayments</v>
      </c>
      <c r="K99" s="15">
        <v>0.0891408882457718</v>
      </c>
      <c r="M99" t="s">
        <v>238</v>
      </c>
      <c r="O99" s="2" t="str">
        <f t="shared" si="6"/>
        <v>max_amount10_creditcardrepayments</v>
      </c>
      <c r="P99" t="s">
        <v>239</v>
      </c>
    </row>
    <row r="100" spans="1:16">
      <c r="A100" s="8" t="s">
        <v>255</v>
      </c>
      <c r="B100" s="8">
        <v>239801</v>
      </c>
      <c r="C100" s="8">
        <v>0</v>
      </c>
      <c r="D100" s="8">
        <v>139854</v>
      </c>
      <c r="E100" s="8">
        <v>99947</v>
      </c>
      <c r="F100" s="9">
        <v>0.416791422888145</v>
      </c>
      <c r="G100" s="1" t="str">
        <f t="shared" si="4"/>
        <v>creditcardrepayments</v>
      </c>
      <c r="H100" s="16" t="s">
        <v>256</v>
      </c>
      <c r="I100" s="10" t="str">
        <f t="shared" si="7"/>
        <v>avg_amount16_creditcardrepayments</v>
      </c>
      <c r="J100" s="10" t="str">
        <f t="shared" si="5"/>
        <v>avg_amount49_creditcardrepayments</v>
      </c>
      <c r="K100" s="15">
        <v>0.0891408882457718</v>
      </c>
      <c r="M100" t="s">
        <v>241</v>
      </c>
      <c r="O100" s="2" t="str">
        <f t="shared" si="6"/>
        <v>min_amount10_creditcardrepayments</v>
      </c>
      <c r="P100" t="s">
        <v>242</v>
      </c>
    </row>
    <row r="101" spans="1:16">
      <c r="A101" s="8" t="s">
        <v>259</v>
      </c>
      <c r="B101" s="8">
        <v>239801</v>
      </c>
      <c r="C101" s="8">
        <v>0</v>
      </c>
      <c r="D101" s="8">
        <v>139854</v>
      </c>
      <c r="E101" s="8">
        <v>99947</v>
      </c>
      <c r="F101" s="9">
        <v>0.416791422888145</v>
      </c>
      <c r="G101" s="1" t="str">
        <f t="shared" si="4"/>
        <v>creditcardrepayments</v>
      </c>
      <c r="H101" s="16" t="s">
        <v>260</v>
      </c>
      <c r="I101" s="10" t="str">
        <f t="shared" si="7"/>
        <v>max_amount16_creditcardrepayments</v>
      </c>
      <c r="J101" s="10" t="str">
        <f t="shared" si="5"/>
        <v>max_amount49_creditcardrepayments</v>
      </c>
      <c r="K101" s="15">
        <v>0.0891408882457718</v>
      </c>
      <c r="M101" t="s">
        <v>244</v>
      </c>
      <c r="O101" s="2" t="str">
        <f t="shared" si="6"/>
        <v>sum_cnt10_creditcardrepayments</v>
      </c>
      <c r="P101" t="s">
        <v>245</v>
      </c>
    </row>
    <row r="102" spans="1:16">
      <c r="A102" s="8" t="s">
        <v>263</v>
      </c>
      <c r="B102" s="8">
        <v>239801</v>
      </c>
      <c r="C102" s="8">
        <v>0</v>
      </c>
      <c r="D102" s="8">
        <v>139854</v>
      </c>
      <c r="E102" s="8">
        <v>99947</v>
      </c>
      <c r="F102" s="9">
        <v>0.416791422888145</v>
      </c>
      <c r="G102" s="1" t="str">
        <f t="shared" si="4"/>
        <v>creditcardrepayments</v>
      </c>
      <c r="H102" s="16" t="s">
        <v>264</v>
      </c>
      <c r="I102" s="10" t="str">
        <f t="shared" si="7"/>
        <v>min_amount16_creditcardrepayments</v>
      </c>
      <c r="J102" s="10" t="str">
        <f t="shared" si="5"/>
        <v>min_amount49_creditcardrepayments</v>
      </c>
      <c r="K102" s="15">
        <v>0.0891408882457718</v>
      </c>
      <c r="M102" t="s">
        <v>392</v>
      </c>
      <c r="O102" s="2" t="str">
        <f t="shared" si="6"/>
        <v>sum_amount30_creditcardrepayments</v>
      </c>
      <c r="P102" t="s">
        <v>393</v>
      </c>
    </row>
    <row r="103" spans="1:16">
      <c r="A103" s="8" t="s">
        <v>271</v>
      </c>
      <c r="B103" s="8">
        <v>239801</v>
      </c>
      <c r="C103" s="8">
        <v>0</v>
      </c>
      <c r="D103" s="8">
        <v>139854</v>
      </c>
      <c r="E103" s="8">
        <v>99947</v>
      </c>
      <c r="F103" s="9">
        <v>0.416791422888145</v>
      </c>
      <c r="G103" s="1" t="str">
        <f t="shared" si="4"/>
        <v>creditcardrepayments</v>
      </c>
      <c r="H103" s="16" t="s">
        <v>272</v>
      </c>
      <c r="I103" s="10" t="str">
        <f t="shared" si="7"/>
        <v>sum_cnt16_creditcardrepayments</v>
      </c>
      <c r="J103" s="10" t="str">
        <f>LEFT(A103,3)&amp;"_cnt"&amp;RIGHT(H103,LEN(H103)-7)</f>
        <v>sum_cnt49_creditcardrepayments</v>
      </c>
      <c r="K103" s="15">
        <v>0.0891408882457718</v>
      </c>
      <c r="M103" t="s">
        <v>384</v>
      </c>
      <c r="O103" s="2" t="str">
        <f t="shared" si="6"/>
        <v>avg_amount30_creditcardrepayments</v>
      </c>
      <c r="P103" t="s">
        <v>385</v>
      </c>
    </row>
    <row r="104" spans="1:16">
      <c r="A104" s="8" t="s">
        <v>287</v>
      </c>
      <c r="B104" s="8">
        <v>239801</v>
      </c>
      <c r="C104" s="8">
        <v>0</v>
      </c>
      <c r="D104" s="8">
        <v>140067</v>
      </c>
      <c r="E104" s="8">
        <v>99734</v>
      </c>
      <c r="F104" s="9">
        <v>0.41590318639205</v>
      </c>
      <c r="G104" s="1" t="str">
        <f t="shared" si="4"/>
        <v>creditcardrepayments</v>
      </c>
      <c r="H104" s="16" t="s">
        <v>288</v>
      </c>
      <c r="I104" s="10" t="str">
        <f t="shared" si="7"/>
        <v>sum_amount24_creditcardrepayments</v>
      </c>
      <c r="J104" s="10" t="str">
        <f t="shared" si="5"/>
        <v>sum_amount51_creditcardrepayments</v>
      </c>
      <c r="K104" s="15">
        <v>0.0883903846235174</v>
      </c>
      <c r="M104" t="s">
        <v>386</v>
      </c>
      <c r="O104" s="2" t="str">
        <f t="shared" si="6"/>
        <v>max_amount30_creditcardrepayments</v>
      </c>
      <c r="P104" t="s">
        <v>387</v>
      </c>
    </row>
    <row r="105" spans="1:16">
      <c r="A105" s="8" t="s">
        <v>275</v>
      </c>
      <c r="B105" s="8">
        <v>239801</v>
      </c>
      <c r="C105" s="8">
        <v>0</v>
      </c>
      <c r="D105" s="8">
        <v>140067</v>
      </c>
      <c r="E105" s="8">
        <v>99734</v>
      </c>
      <c r="F105" s="9">
        <v>0.41590318639205</v>
      </c>
      <c r="G105" s="1" t="str">
        <f t="shared" si="4"/>
        <v>creditcardrepayments</v>
      </c>
      <c r="H105" s="16" t="s">
        <v>276</v>
      </c>
      <c r="I105" s="10" t="str">
        <f t="shared" si="7"/>
        <v>avg_amount24_creditcardrepayments</v>
      </c>
      <c r="J105" s="10" t="str">
        <f t="shared" si="5"/>
        <v>avg_amount51_creditcardrepayments</v>
      </c>
      <c r="K105" s="15">
        <v>0.0883903846235174</v>
      </c>
      <c r="M105" t="s">
        <v>388</v>
      </c>
      <c r="O105" s="2" t="str">
        <f t="shared" si="6"/>
        <v>min_amount30_creditcardrepayments</v>
      </c>
      <c r="P105" t="s">
        <v>389</v>
      </c>
    </row>
    <row r="106" spans="1:16">
      <c r="A106" s="8" t="s">
        <v>279</v>
      </c>
      <c r="B106" s="8">
        <v>239801</v>
      </c>
      <c r="C106" s="8">
        <v>0</v>
      </c>
      <c r="D106" s="8">
        <v>140067</v>
      </c>
      <c r="E106" s="8">
        <v>99734</v>
      </c>
      <c r="F106" s="9">
        <v>0.41590318639205</v>
      </c>
      <c r="G106" s="1" t="str">
        <f t="shared" si="4"/>
        <v>creditcardrepayments</v>
      </c>
      <c r="H106" s="16" t="s">
        <v>280</v>
      </c>
      <c r="I106" s="10" t="str">
        <f t="shared" si="7"/>
        <v>max_amount24_creditcardrepayments</v>
      </c>
      <c r="J106" s="10" t="str">
        <f t="shared" si="5"/>
        <v>max_amount51_creditcardrepayments</v>
      </c>
      <c r="K106" s="15">
        <v>0.0883903846235174</v>
      </c>
      <c r="M106" t="s">
        <v>396</v>
      </c>
      <c r="O106" s="2" t="str">
        <f t="shared" si="6"/>
        <v>sum_cnt30_creditcardrepayments</v>
      </c>
      <c r="P106" t="s">
        <v>397</v>
      </c>
    </row>
    <row r="107" spans="1:16">
      <c r="A107" s="8" t="s">
        <v>283</v>
      </c>
      <c r="B107" s="8">
        <v>239801</v>
      </c>
      <c r="C107" s="8">
        <v>0</v>
      </c>
      <c r="D107" s="8">
        <v>140067</v>
      </c>
      <c r="E107" s="8">
        <v>99734</v>
      </c>
      <c r="F107" s="9">
        <v>0.41590318639205</v>
      </c>
      <c r="G107" s="1" t="str">
        <f t="shared" si="4"/>
        <v>creditcardrepayments</v>
      </c>
      <c r="H107" s="16" t="s">
        <v>284</v>
      </c>
      <c r="I107" s="10" t="str">
        <f t="shared" si="7"/>
        <v>min_amount24_creditcardrepayments</v>
      </c>
      <c r="J107" s="10" t="str">
        <f t="shared" si="5"/>
        <v>min_amount51_creditcardrepayments</v>
      </c>
      <c r="K107" s="15">
        <v>0.0883903846235174</v>
      </c>
      <c r="M107" t="s">
        <v>175</v>
      </c>
      <c r="O107" s="2" t="str">
        <f t="shared" si="6"/>
        <v>sum_amount10_creditcardrepayments</v>
      </c>
      <c r="P107" t="s">
        <v>176</v>
      </c>
    </row>
    <row r="108" spans="1:16">
      <c r="A108" s="8" t="s">
        <v>291</v>
      </c>
      <c r="B108" s="8">
        <v>239801</v>
      </c>
      <c r="C108" s="8">
        <v>0</v>
      </c>
      <c r="D108" s="8">
        <v>140067</v>
      </c>
      <c r="E108" s="8">
        <v>99734</v>
      </c>
      <c r="F108" s="9">
        <v>0.41590318639205</v>
      </c>
      <c r="G108" s="1" t="str">
        <f t="shared" si="4"/>
        <v>creditcardrepayments</v>
      </c>
      <c r="H108" s="16" t="s">
        <v>292</v>
      </c>
      <c r="I108" s="10" t="str">
        <f t="shared" si="7"/>
        <v>sum_cnt24_creditcardrepayments</v>
      </c>
      <c r="J108" s="10" t="str">
        <f>LEFT(A108,3)&amp;"_cnt"&amp;RIGHT(H108,LEN(H108)-7)</f>
        <v>sum_cnt51_creditcardrepayments</v>
      </c>
      <c r="K108" s="15">
        <v>0.0883903846235174</v>
      </c>
      <c r="M108" t="s">
        <v>179</v>
      </c>
      <c r="O108" s="2" t="str">
        <f t="shared" si="6"/>
        <v>avg_amount10_creditcardrepayments</v>
      </c>
      <c r="P108" t="s">
        <v>180</v>
      </c>
    </row>
    <row r="109" spans="1:16">
      <c r="A109" s="8" t="s">
        <v>307</v>
      </c>
      <c r="B109" s="8">
        <v>239801</v>
      </c>
      <c r="C109" s="8">
        <v>0</v>
      </c>
      <c r="D109" s="8">
        <v>140901</v>
      </c>
      <c r="E109" s="8">
        <v>98900</v>
      </c>
      <c r="F109" s="9">
        <v>0.412425302646778</v>
      </c>
      <c r="G109" s="1" t="str">
        <f t="shared" si="4"/>
        <v>creditcardrepayments</v>
      </c>
      <c r="H109" s="16" t="s">
        <v>308</v>
      </c>
      <c r="I109" s="10" t="str">
        <f t="shared" si="7"/>
        <v>sum_amount15_creditcardrepayments</v>
      </c>
      <c r="J109" s="10" t="str">
        <f t="shared" si="5"/>
        <v>sum_amount39_creditcardrepayments</v>
      </c>
      <c r="K109" s="15">
        <v>0.0881657547882102</v>
      </c>
      <c r="M109" t="s">
        <v>183</v>
      </c>
      <c r="O109" s="2" t="str">
        <f t="shared" si="6"/>
        <v>max_amount10_creditcardrepayments</v>
      </c>
      <c r="P109" t="s">
        <v>184</v>
      </c>
    </row>
    <row r="110" spans="1:16">
      <c r="A110" s="8" t="s">
        <v>295</v>
      </c>
      <c r="B110" s="8">
        <v>239801</v>
      </c>
      <c r="C110" s="8">
        <v>0</v>
      </c>
      <c r="D110" s="8">
        <v>140901</v>
      </c>
      <c r="E110" s="8">
        <v>98900</v>
      </c>
      <c r="F110" s="9">
        <v>0.412425302646778</v>
      </c>
      <c r="G110" s="1" t="str">
        <f t="shared" si="4"/>
        <v>creditcardrepayments</v>
      </c>
      <c r="H110" s="16" t="s">
        <v>296</v>
      </c>
      <c r="I110" s="10" t="str">
        <f t="shared" si="7"/>
        <v>avg_amount15_creditcardrepayments</v>
      </c>
      <c r="J110" s="10" t="str">
        <f t="shared" si="5"/>
        <v>avg_amount39_creditcardrepayments</v>
      </c>
      <c r="K110" s="15">
        <v>0.0881657547882102</v>
      </c>
      <c r="M110" t="s">
        <v>187</v>
      </c>
      <c r="O110" s="2" t="str">
        <f t="shared" si="6"/>
        <v>min_amount10_creditcardrepayments</v>
      </c>
      <c r="P110" t="s">
        <v>188</v>
      </c>
    </row>
    <row r="111" spans="1:16">
      <c r="A111" s="8" t="s">
        <v>299</v>
      </c>
      <c r="B111" s="8">
        <v>239801</v>
      </c>
      <c r="C111" s="8">
        <v>0</v>
      </c>
      <c r="D111" s="8">
        <v>140901</v>
      </c>
      <c r="E111" s="8">
        <v>98900</v>
      </c>
      <c r="F111" s="9">
        <v>0.412425302646778</v>
      </c>
      <c r="G111" s="1" t="str">
        <f t="shared" si="4"/>
        <v>creditcardrepayments</v>
      </c>
      <c r="H111" s="16" t="s">
        <v>300</v>
      </c>
      <c r="I111" s="10" t="str">
        <f t="shared" si="7"/>
        <v>max_amount15_creditcardrepayments</v>
      </c>
      <c r="J111" s="10" t="str">
        <f t="shared" si="5"/>
        <v>max_amount39_creditcardrepayments</v>
      </c>
      <c r="K111" s="15">
        <v>0.0881657547882102</v>
      </c>
      <c r="M111" t="s">
        <v>191</v>
      </c>
      <c r="O111" s="2" t="str">
        <f t="shared" si="6"/>
        <v>sum_cnt9_creditcardrepayments</v>
      </c>
      <c r="P111" t="s">
        <v>192</v>
      </c>
    </row>
    <row r="112" spans="1:16">
      <c r="A112" s="8" t="s">
        <v>303</v>
      </c>
      <c r="B112" s="8">
        <v>239801</v>
      </c>
      <c r="C112" s="8">
        <v>0</v>
      </c>
      <c r="D112" s="8">
        <v>140901</v>
      </c>
      <c r="E112" s="8">
        <v>98900</v>
      </c>
      <c r="F112" s="9">
        <v>0.412425302646778</v>
      </c>
      <c r="G112" s="1" t="str">
        <f t="shared" si="4"/>
        <v>creditcardrepayments</v>
      </c>
      <c r="H112" s="16" t="s">
        <v>304</v>
      </c>
      <c r="I112" s="10" t="str">
        <f t="shared" si="7"/>
        <v>min_amount15_creditcardrepayments</v>
      </c>
      <c r="J112" s="10" t="str">
        <f t="shared" si="5"/>
        <v>min_amount39_creditcardrepayments</v>
      </c>
      <c r="K112" s="15">
        <v>0.0881657547882102</v>
      </c>
      <c r="M112" t="s">
        <v>420</v>
      </c>
      <c r="O112" s="2" t="str">
        <f t="shared" si="6"/>
        <v>sum_amount31_creditcardrepayments</v>
      </c>
      <c r="P112" t="s">
        <v>421</v>
      </c>
    </row>
    <row r="113" spans="1:16">
      <c r="A113" s="8" t="s">
        <v>311</v>
      </c>
      <c r="B113" s="8">
        <v>239801</v>
      </c>
      <c r="C113" s="8">
        <v>0</v>
      </c>
      <c r="D113" s="8">
        <v>140901</v>
      </c>
      <c r="E113" s="8">
        <v>98900</v>
      </c>
      <c r="F113" s="9">
        <v>0.412425302646778</v>
      </c>
      <c r="G113" s="1" t="str">
        <f t="shared" si="4"/>
        <v>creditcardrepayments</v>
      </c>
      <c r="H113" s="16" t="s">
        <v>312</v>
      </c>
      <c r="I113" s="10" t="str">
        <f t="shared" si="7"/>
        <v>sum_cnt15_creditcardrepayments</v>
      </c>
      <c r="J113" s="10" t="str">
        <f>LEFT(A113,3)&amp;"_cnt"&amp;RIGHT(H113,LEN(H113)-7)</f>
        <v>sum_cnt39_creditcardrepayments</v>
      </c>
      <c r="K113" s="15">
        <v>0.0881657547882102</v>
      </c>
      <c r="M113" t="s">
        <v>410</v>
      </c>
      <c r="O113" s="2" t="str">
        <f t="shared" si="6"/>
        <v>avg_amount31_creditcardrepayments</v>
      </c>
      <c r="P113" t="s">
        <v>411</v>
      </c>
    </row>
    <row r="114" spans="1:16">
      <c r="A114" s="8" t="s">
        <v>196</v>
      </c>
      <c r="B114" s="8">
        <v>239801</v>
      </c>
      <c r="C114" s="8">
        <v>0</v>
      </c>
      <c r="D114" s="8">
        <v>141818</v>
      </c>
      <c r="E114" s="8">
        <v>97983</v>
      </c>
      <c r="F114" s="9">
        <v>0.408601298576737</v>
      </c>
      <c r="G114" s="1" t="str">
        <f t="shared" si="4"/>
        <v>creditcardrepayments</v>
      </c>
      <c r="H114" s="16" t="s">
        <v>324</v>
      </c>
      <c r="I114" s="10" t="str">
        <f t="shared" si="7"/>
        <v>sum_amount25_creditcardrepayments</v>
      </c>
      <c r="J114" s="10" t="str">
        <f t="shared" si="5"/>
        <v>sum_amount48_creditcardrepayments</v>
      </c>
      <c r="K114" s="15">
        <v>0.0879016868776148</v>
      </c>
      <c r="M114" t="s">
        <v>414</v>
      </c>
      <c r="O114" s="2" t="str">
        <f t="shared" si="6"/>
        <v>max_amount31_creditcardrepayments</v>
      </c>
      <c r="P114" t="s">
        <v>415</v>
      </c>
    </row>
    <row r="115" spans="1:16">
      <c r="A115" s="8" t="s">
        <v>200</v>
      </c>
      <c r="B115" s="8">
        <v>239801</v>
      </c>
      <c r="C115" s="8">
        <v>0</v>
      </c>
      <c r="D115" s="8">
        <v>141818</v>
      </c>
      <c r="E115" s="8">
        <v>97983</v>
      </c>
      <c r="F115" s="9">
        <v>0.408601298576737</v>
      </c>
      <c r="G115" s="1" t="str">
        <f t="shared" si="4"/>
        <v>creditcardrepayments</v>
      </c>
      <c r="H115" s="16" t="s">
        <v>315</v>
      </c>
      <c r="I115" s="10" t="str">
        <f t="shared" si="7"/>
        <v>avg_amount25_creditcardrepayments</v>
      </c>
      <c r="J115" s="10" t="str">
        <f t="shared" si="5"/>
        <v>avg_amount48_creditcardrepayments</v>
      </c>
      <c r="K115" s="15">
        <v>0.0879016868776148</v>
      </c>
      <c r="M115" t="s">
        <v>418</v>
      </c>
      <c r="O115" s="2" t="str">
        <f t="shared" si="6"/>
        <v>min_amount31_creditcardrepayments</v>
      </c>
      <c r="P115" t="s">
        <v>419</v>
      </c>
    </row>
    <row r="116" spans="1:16">
      <c r="A116" s="8" t="s">
        <v>204</v>
      </c>
      <c r="B116" s="8">
        <v>239801</v>
      </c>
      <c r="C116" s="8">
        <v>0</v>
      </c>
      <c r="D116" s="8">
        <v>141818</v>
      </c>
      <c r="E116" s="8">
        <v>97983</v>
      </c>
      <c r="F116" s="9">
        <v>0.408601298576737</v>
      </c>
      <c r="G116" s="1" t="str">
        <f t="shared" si="4"/>
        <v>creditcardrepayments</v>
      </c>
      <c r="H116" s="16" t="s">
        <v>318</v>
      </c>
      <c r="I116" s="10" t="str">
        <f t="shared" si="7"/>
        <v>max_amount25_creditcardrepayments</v>
      </c>
      <c r="J116" s="10" t="str">
        <f t="shared" si="5"/>
        <v>max_amount48_creditcardrepayments</v>
      </c>
      <c r="K116" s="15">
        <v>0.0879016868776148</v>
      </c>
      <c r="M116" t="s">
        <v>422</v>
      </c>
      <c r="O116" s="2" t="str">
        <f t="shared" si="6"/>
        <v>sum_cnt31_creditcardrepayments</v>
      </c>
      <c r="P116" t="s">
        <v>423</v>
      </c>
    </row>
    <row r="117" spans="1:16">
      <c r="A117" s="8" t="s">
        <v>207</v>
      </c>
      <c r="B117" s="8">
        <v>239801</v>
      </c>
      <c r="C117" s="8">
        <v>0</v>
      </c>
      <c r="D117" s="8">
        <v>141818</v>
      </c>
      <c r="E117" s="8">
        <v>97983</v>
      </c>
      <c r="F117" s="9">
        <v>0.408601298576737</v>
      </c>
      <c r="G117" s="1" t="str">
        <f t="shared" si="4"/>
        <v>creditcardrepayments</v>
      </c>
      <c r="H117" s="16" t="s">
        <v>321</v>
      </c>
      <c r="I117" s="10" t="str">
        <f t="shared" si="7"/>
        <v>min_amount25_creditcardrepayments</v>
      </c>
      <c r="J117" s="10" t="str">
        <f t="shared" si="5"/>
        <v>min_amount48_creditcardrepayments</v>
      </c>
      <c r="K117" s="15">
        <v>0.0879016868776148</v>
      </c>
      <c r="M117" t="s">
        <v>212</v>
      </c>
      <c r="O117" s="2" t="str">
        <f t="shared" si="6"/>
        <v>sum_amount8_creditcardrepayments</v>
      </c>
      <c r="P117" t="s">
        <v>213</v>
      </c>
    </row>
    <row r="118" spans="1:16">
      <c r="A118" s="8" t="s">
        <v>210</v>
      </c>
      <c r="B118" s="8">
        <v>239801</v>
      </c>
      <c r="C118" s="8">
        <v>0</v>
      </c>
      <c r="D118" s="8">
        <v>141818</v>
      </c>
      <c r="E118" s="8">
        <v>97983</v>
      </c>
      <c r="F118" s="9">
        <v>0.408601298576737</v>
      </c>
      <c r="G118" s="1" t="str">
        <f t="shared" si="4"/>
        <v>creditcardrepayments</v>
      </c>
      <c r="H118" s="16" t="s">
        <v>327</v>
      </c>
      <c r="I118" s="10" t="str">
        <f t="shared" si="7"/>
        <v>sum_cnt25_creditcardrepayments</v>
      </c>
      <c r="J118" s="10" t="str">
        <f>LEFT(A118,3)&amp;"_cnt"&amp;RIGHT(H118,LEN(H118)-7)</f>
        <v>sum_cnt48_creditcardrepayments</v>
      </c>
      <c r="K118" s="15">
        <v>0.0879016868776148</v>
      </c>
      <c r="M118" t="s">
        <v>215</v>
      </c>
      <c r="O118" s="2" t="str">
        <f t="shared" si="6"/>
        <v>avg_amount10_creditcardrepayments</v>
      </c>
      <c r="P118" t="s">
        <v>216</v>
      </c>
    </row>
    <row r="119" spans="1:16">
      <c r="A119" s="8" t="s">
        <v>305</v>
      </c>
      <c r="B119" s="8">
        <v>239801</v>
      </c>
      <c r="C119" s="8">
        <v>0</v>
      </c>
      <c r="D119" s="8">
        <v>142420</v>
      </c>
      <c r="E119" s="8">
        <v>97381</v>
      </c>
      <c r="F119" s="9">
        <v>0.406090883691061</v>
      </c>
      <c r="G119" s="1" t="str">
        <f t="shared" si="4"/>
        <v>creditcardrepayments</v>
      </c>
      <c r="H119" s="16" t="s">
        <v>306</v>
      </c>
      <c r="I119" s="10" t="str">
        <f t="shared" si="7"/>
        <v>sum_amount14_creditcardrepayments</v>
      </c>
      <c r="J119" s="10" t="str">
        <f t="shared" si="5"/>
        <v>sum_amount53_creditcardrepayments</v>
      </c>
      <c r="K119" s="15">
        <v>0.0870781293842281</v>
      </c>
      <c r="M119" t="s">
        <v>218</v>
      </c>
      <c r="O119" s="2" t="str">
        <f t="shared" si="6"/>
        <v>max_amount10_creditcardrepayments</v>
      </c>
      <c r="P119" t="s">
        <v>219</v>
      </c>
    </row>
    <row r="120" spans="1:16">
      <c r="A120" s="8" t="s">
        <v>309</v>
      </c>
      <c r="B120" s="8">
        <v>239801</v>
      </c>
      <c r="C120" s="8">
        <v>0</v>
      </c>
      <c r="D120" s="8">
        <v>142420</v>
      </c>
      <c r="E120" s="8">
        <v>97381</v>
      </c>
      <c r="F120" s="9">
        <v>0.406090883691061</v>
      </c>
      <c r="G120" s="1" t="str">
        <f t="shared" si="4"/>
        <v>creditcardrepayments</v>
      </c>
      <c r="H120" s="16" t="s">
        <v>310</v>
      </c>
      <c r="I120" s="10" t="str">
        <f t="shared" si="7"/>
        <v>avg_amount14_creditcardrepayments</v>
      </c>
      <c r="J120" s="10" t="str">
        <f t="shared" si="5"/>
        <v>avg_amount53_creditcardrepayments</v>
      </c>
      <c r="K120" s="15">
        <v>0.0870781293842281</v>
      </c>
      <c r="M120" t="s">
        <v>222</v>
      </c>
      <c r="O120" s="2" t="str">
        <f t="shared" si="6"/>
        <v>min_amount10_creditcardrepayments</v>
      </c>
      <c r="P120" t="s">
        <v>223</v>
      </c>
    </row>
    <row r="121" spans="1:16">
      <c r="A121" s="8" t="s">
        <v>313</v>
      </c>
      <c r="B121" s="8">
        <v>239801</v>
      </c>
      <c r="C121" s="8">
        <v>0</v>
      </c>
      <c r="D121" s="8">
        <v>142420</v>
      </c>
      <c r="E121" s="8">
        <v>97381</v>
      </c>
      <c r="F121" s="9">
        <v>0.406090883691061</v>
      </c>
      <c r="G121" s="1" t="str">
        <f t="shared" si="4"/>
        <v>creditcardrepayments</v>
      </c>
      <c r="H121" s="16" t="s">
        <v>314</v>
      </c>
      <c r="I121" s="10" t="str">
        <f t="shared" si="7"/>
        <v>max_amount14_creditcardrepayments</v>
      </c>
      <c r="J121" s="10" t="str">
        <f t="shared" si="5"/>
        <v>max_amount53_creditcardrepayments</v>
      </c>
      <c r="K121" s="15">
        <v>0.0870781293842281</v>
      </c>
      <c r="M121" t="s">
        <v>226</v>
      </c>
      <c r="O121" s="2" t="str">
        <f t="shared" si="6"/>
        <v>sum_cnt10_creditcardrepayments</v>
      </c>
      <c r="P121" t="s">
        <v>227</v>
      </c>
    </row>
    <row r="122" spans="1:16">
      <c r="A122" s="8" t="s">
        <v>316</v>
      </c>
      <c r="B122" s="8">
        <v>239801</v>
      </c>
      <c r="C122" s="8">
        <v>0</v>
      </c>
      <c r="D122" s="8">
        <v>142420</v>
      </c>
      <c r="E122" s="8">
        <v>97381</v>
      </c>
      <c r="F122" s="9">
        <v>0.406090883691061</v>
      </c>
      <c r="G122" s="1" t="str">
        <f t="shared" si="4"/>
        <v>creditcardrepayments</v>
      </c>
      <c r="H122" s="16" t="s">
        <v>317</v>
      </c>
      <c r="I122" s="10" t="str">
        <f t="shared" si="7"/>
        <v>min_amount14_creditcardrepayments</v>
      </c>
      <c r="J122" s="10" t="str">
        <f t="shared" si="5"/>
        <v>min_amount53_creditcardrepayments</v>
      </c>
      <c r="K122" s="15">
        <v>0.0870781293842281</v>
      </c>
      <c r="M122" t="s">
        <v>156</v>
      </c>
      <c r="O122" s="2" t="str">
        <f t="shared" si="6"/>
        <v>sum_amount32_creditcardrepayments</v>
      </c>
      <c r="P122" t="s">
        <v>437</v>
      </c>
    </row>
    <row r="123" spans="1:16">
      <c r="A123" s="8" t="s">
        <v>319</v>
      </c>
      <c r="B123" s="8">
        <v>239801</v>
      </c>
      <c r="C123" s="8">
        <v>0</v>
      </c>
      <c r="D123" s="8">
        <v>142420</v>
      </c>
      <c r="E123" s="8">
        <v>97381</v>
      </c>
      <c r="F123" s="9">
        <v>0.406090883691061</v>
      </c>
      <c r="G123" s="1" t="str">
        <f t="shared" si="4"/>
        <v>creditcardrepayments</v>
      </c>
      <c r="H123" s="16" t="s">
        <v>320</v>
      </c>
      <c r="I123" s="8" t="s">
        <v>319</v>
      </c>
      <c r="J123" s="10" t="str">
        <f>LEFT(A123,3)&amp;"_cnt"&amp;RIGHT(H123,LEN(H123)-7)</f>
        <v>sum_cnt53_creditcardrepayments</v>
      </c>
      <c r="K123" s="15">
        <v>0.0870781293842281</v>
      </c>
      <c r="M123" t="s">
        <v>160</v>
      </c>
      <c r="O123" s="2" t="str">
        <f t="shared" si="6"/>
        <v>avg_amount32_creditcardrepayments</v>
      </c>
      <c r="P123" t="s">
        <v>430</v>
      </c>
    </row>
    <row r="124" spans="1:16">
      <c r="A124" s="8" t="s">
        <v>340</v>
      </c>
      <c r="B124" s="8">
        <v>239801</v>
      </c>
      <c r="C124" s="8">
        <v>0</v>
      </c>
      <c r="D124" s="8">
        <v>143054</v>
      </c>
      <c r="E124" s="8">
        <v>96747</v>
      </c>
      <c r="F124" s="9">
        <v>0.403447024824751</v>
      </c>
      <c r="G124" s="1" t="str">
        <f t="shared" si="4"/>
        <v>creditcardrepayments</v>
      </c>
      <c r="H124" s="16" t="s">
        <v>341</v>
      </c>
      <c r="I124" s="10" t="str">
        <f t="shared" si="7"/>
        <v>sum_amount26_creditcardrepayments</v>
      </c>
      <c r="J124" s="10" t="str">
        <f t="shared" si="5"/>
        <v>sum_amount50_creditcardrepayments</v>
      </c>
      <c r="K124" s="15">
        <v>0.0860605090226153</v>
      </c>
      <c r="M124" t="s">
        <v>164</v>
      </c>
      <c r="O124" s="2" t="str">
        <f t="shared" si="6"/>
        <v>max_amount32_creditcardrepayments</v>
      </c>
      <c r="P124" t="s">
        <v>433</v>
      </c>
    </row>
    <row r="125" spans="1:16">
      <c r="A125" s="8" t="s">
        <v>334</v>
      </c>
      <c r="B125" s="8">
        <v>239801</v>
      </c>
      <c r="C125" s="8">
        <v>0</v>
      </c>
      <c r="D125" s="8">
        <v>143054</v>
      </c>
      <c r="E125" s="8">
        <v>96747</v>
      </c>
      <c r="F125" s="9">
        <v>0.403447024824751</v>
      </c>
      <c r="G125" s="1" t="str">
        <f t="shared" si="4"/>
        <v>creditcardrepayments</v>
      </c>
      <c r="H125" s="16" t="s">
        <v>335</v>
      </c>
      <c r="I125" s="10" t="str">
        <f t="shared" si="7"/>
        <v>avg_amount26_creditcardrepayments</v>
      </c>
      <c r="J125" s="10" t="str">
        <f t="shared" si="5"/>
        <v>avg_amount50_creditcardrepayments</v>
      </c>
      <c r="K125" s="15">
        <v>0.0860605090226153</v>
      </c>
      <c r="M125" t="s">
        <v>168</v>
      </c>
      <c r="O125" s="2" t="str">
        <f t="shared" si="6"/>
        <v>min_amount32_creditcardrepayments</v>
      </c>
      <c r="P125" t="s">
        <v>436</v>
      </c>
    </row>
    <row r="126" spans="1:16">
      <c r="A126" s="8" t="s">
        <v>336</v>
      </c>
      <c r="B126" s="8">
        <v>239801</v>
      </c>
      <c r="C126" s="8">
        <v>0</v>
      </c>
      <c r="D126" s="8">
        <v>143054</v>
      </c>
      <c r="E126" s="8">
        <v>96747</v>
      </c>
      <c r="F126" s="9">
        <v>0.403447024824751</v>
      </c>
      <c r="G126" s="1" t="str">
        <f t="shared" si="4"/>
        <v>creditcardrepayments</v>
      </c>
      <c r="H126" s="16" t="s">
        <v>337</v>
      </c>
      <c r="I126" s="10" t="str">
        <f t="shared" si="7"/>
        <v>max_amount26_creditcardrepayments</v>
      </c>
      <c r="J126" s="10" t="str">
        <f t="shared" si="5"/>
        <v>max_amount50_creditcardrepayments</v>
      </c>
      <c r="K126" s="15">
        <v>0.0860605090226153</v>
      </c>
      <c r="M126" t="s">
        <v>172</v>
      </c>
      <c r="O126" s="2" t="str">
        <f t="shared" si="6"/>
        <v>sum_cnt32_creditcardrepayments</v>
      </c>
      <c r="P126" t="s">
        <v>438</v>
      </c>
    </row>
    <row r="127" spans="1:16">
      <c r="A127" s="8" t="s">
        <v>338</v>
      </c>
      <c r="B127" s="8">
        <v>239801</v>
      </c>
      <c r="C127" s="8">
        <v>0</v>
      </c>
      <c r="D127" s="8">
        <v>143054</v>
      </c>
      <c r="E127" s="8">
        <v>96747</v>
      </c>
      <c r="F127" s="9">
        <v>0.403447024824751</v>
      </c>
      <c r="G127" s="1" t="str">
        <f t="shared" si="4"/>
        <v>creditcardrepayments</v>
      </c>
      <c r="H127" s="16" t="s">
        <v>339</v>
      </c>
      <c r="I127" s="10" t="str">
        <f t="shared" si="7"/>
        <v>min_amount26_creditcardrepayments</v>
      </c>
      <c r="J127" s="10" t="str">
        <f t="shared" si="5"/>
        <v>min_amount50_creditcardrepayments</v>
      </c>
      <c r="K127" s="15">
        <v>0.0860605090226153</v>
      </c>
      <c r="M127" t="s">
        <v>155</v>
      </c>
      <c r="O127" s="2" t="str">
        <f t="shared" si="6"/>
        <v>sum_amount10_creditcardrepayments</v>
      </c>
      <c r="P127" t="s">
        <v>156</v>
      </c>
    </row>
    <row r="128" spans="1:16">
      <c r="A128" s="8" t="s">
        <v>342</v>
      </c>
      <c r="B128" s="8">
        <v>239801</v>
      </c>
      <c r="C128" s="8">
        <v>0</v>
      </c>
      <c r="D128" s="8">
        <v>143054</v>
      </c>
      <c r="E128" s="8">
        <v>96747</v>
      </c>
      <c r="F128" s="9">
        <v>0.403447024824751</v>
      </c>
      <c r="G128" s="1" t="str">
        <f t="shared" si="4"/>
        <v>creditcardrepayments</v>
      </c>
      <c r="H128" s="16" t="s">
        <v>343</v>
      </c>
      <c r="I128" s="10" t="str">
        <f t="shared" si="7"/>
        <v>sum_cnt26_creditcardrepayments</v>
      </c>
      <c r="J128" s="10" t="str">
        <f>LEFT(A128,3)&amp;"_cnt"&amp;RIGHT(H128,LEN(H128)-7)</f>
        <v>sum_cnt50_creditcardrepayments</v>
      </c>
      <c r="K128" s="15">
        <v>0.0860605090226153</v>
      </c>
      <c r="M128" t="s">
        <v>159</v>
      </c>
      <c r="O128" s="2" t="str">
        <f t="shared" si="6"/>
        <v>avg_amount7_creditcardrepayments</v>
      </c>
      <c r="P128" t="s">
        <v>160</v>
      </c>
    </row>
    <row r="129" spans="1:16">
      <c r="A129" s="8" t="s">
        <v>322</v>
      </c>
      <c r="B129" s="8">
        <v>239801</v>
      </c>
      <c r="C129" s="8">
        <v>0</v>
      </c>
      <c r="D129" s="8">
        <v>144304</v>
      </c>
      <c r="E129" s="8">
        <v>95497</v>
      </c>
      <c r="F129" s="9">
        <v>0.398234369331237</v>
      </c>
      <c r="G129" s="1" t="str">
        <f t="shared" si="4"/>
        <v>creditcardrepayments</v>
      </c>
      <c r="H129" s="16" t="s">
        <v>323</v>
      </c>
      <c r="I129" s="10" t="str">
        <f t="shared" si="7"/>
        <v>sum_amount13_creditcardrepayments</v>
      </c>
      <c r="J129" s="10" t="str">
        <f t="shared" si="5"/>
        <v>sum_amount54_creditcardrepayments</v>
      </c>
      <c r="K129" s="15">
        <v>0.0855854621616255</v>
      </c>
      <c r="M129" t="s">
        <v>163</v>
      </c>
      <c r="O129" s="2" t="str">
        <f t="shared" si="6"/>
        <v>max_amount10_creditcardrepayments</v>
      </c>
      <c r="P129" t="s">
        <v>164</v>
      </c>
    </row>
    <row r="130" spans="1:16">
      <c r="A130" s="8" t="s">
        <v>325</v>
      </c>
      <c r="B130" s="8">
        <v>239801</v>
      </c>
      <c r="C130" s="8">
        <v>0</v>
      </c>
      <c r="D130" s="8">
        <v>144304</v>
      </c>
      <c r="E130" s="8">
        <v>95497</v>
      </c>
      <c r="F130" s="9">
        <v>0.398234369331237</v>
      </c>
      <c r="G130" s="1" t="str">
        <f t="shared" ref="G130:G193" si="8">MID(A130,FIND("_",A130,5)+1,LEN(A130)-FIND("_",A130,5))</f>
        <v>creditcardrepayments</v>
      </c>
      <c r="H130" s="16" t="s">
        <v>326</v>
      </c>
      <c r="I130" s="10" t="str">
        <f t="shared" si="7"/>
        <v>avg_amount13_creditcardrepayments</v>
      </c>
      <c r="J130" s="10" t="str">
        <f t="shared" si="5"/>
        <v>avg_amount54_creditcardrepayments</v>
      </c>
      <c r="K130" s="15">
        <v>0.0855854621616255</v>
      </c>
      <c r="M130" t="s">
        <v>167</v>
      </c>
      <c r="O130" s="2" t="str">
        <f t="shared" si="6"/>
        <v>min_amount10_creditcardrepayments</v>
      </c>
      <c r="P130" t="s">
        <v>168</v>
      </c>
    </row>
    <row r="131" spans="1:16">
      <c r="A131" s="8" t="s">
        <v>328</v>
      </c>
      <c r="B131" s="8">
        <v>239801</v>
      </c>
      <c r="C131" s="8">
        <v>0</v>
      </c>
      <c r="D131" s="8">
        <v>144304</v>
      </c>
      <c r="E131" s="8">
        <v>95497</v>
      </c>
      <c r="F131" s="9">
        <v>0.398234369331237</v>
      </c>
      <c r="G131" s="1" t="str">
        <f t="shared" si="8"/>
        <v>creditcardrepayments</v>
      </c>
      <c r="H131" s="16" t="s">
        <v>329</v>
      </c>
      <c r="I131" s="10" t="str">
        <f t="shared" si="7"/>
        <v>max_amount13_creditcardrepayments</v>
      </c>
      <c r="J131" s="10" t="str">
        <f t="shared" ref="J131:J194" si="9">LEFT(A131,3)&amp;RIGHT(H131,LEN(H131)-3)</f>
        <v>max_amount54_creditcardrepayments</v>
      </c>
      <c r="K131" s="15">
        <v>0.0855854621616255</v>
      </c>
      <c r="M131" t="s">
        <v>171</v>
      </c>
      <c r="O131" s="2" t="str">
        <f t="shared" ref="O131:O194" si="10">VLOOKUP(M131,A:J,9,FALSE)</f>
        <v>sum_cnt10_creditcardrepayments</v>
      </c>
      <c r="P131" t="s">
        <v>172</v>
      </c>
    </row>
    <row r="132" spans="1:16">
      <c r="A132" s="8" t="s">
        <v>330</v>
      </c>
      <c r="B132" s="8">
        <v>239801</v>
      </c>
      <c r="C132" s="8">
        <v>0</v>
      </c>
      <c r="D132" s="8">
        <v>144304</v>
      </c>
      <c r="E132" s="8">
        <v>95497</v>
      </c>
      <c r="F132" s="9">
        <v>0.398234369331237</v>
      </c>
      <c r="G132" s="1" t="str">
        <f t="shared" si="8"/>
        <v>creditcardrepayments</v>
      </c>
      <c r="H132" s="16" t="s">
        <v>331</v>
      </c>
      <c r="I132" s="10" t="str">
        <f t="shared" si="7"/>
        <v>min_amount13_creditcardrepayments</v>
      </c>
      <c r="J132" s="10" t="str">
        <f t="shared" si="9"/>
        <v>min_amount54_creditcardrepayments</v>
      </c>
      <c r="K132" s="15">
        <v>0.0855854621616255</v>
      </c>
      <c r="M132" t="s">
        <v>213</v>
      </c>
      <c r="O132" s="2" t="str">
        <f t="shared" si="10"/>
        <v>sum_amount33_creditcardrepayments</v>
      </c>
      <c r="P132" t="s">
        <v>392</v>
      </c>
    </row>
    <row r="133" spans="1:16">
      <c r="A133" s="8" t="s">
        <v>332</v>
      </c>
      <c r="B133" s="8">
        <v>239801</v>
      </c>
      <c r="C133" s="8">
        <v>0</v>
      </c>
      <c r="D133" s="8">
        <v>144304</v>
      </c>
      <c r="E133" s="8">
        <v>95497</v>
      </c>
      <c r="F133" s="9">
        <v>0.398234369331237</v>
      </c>
      <c r="G133" s="1" t="str">
        <f t="shared" si="8"/>
        <v>creditcardrepayments</v>
      </c>
      <c r="H133" s="16" t="s">
        <v>333</v>
      </c>
      <c r="I133" s="8" t="s">
        <v>332</v>
      </c>
      <c r="J133" s="10" t="str">
        <f>LEFT(A133,3)&amp;"_cnt"&amp;RIGHT(H133,LEN(H133)-7)</f>
        <v>sum_cnt54_creditcardrepayments</v>
      </c>
      <c r="K133" s="15">
        <v>0.0855854621616255</v>
      </c>
      <c r="M133" t="s">
        <v>216</v>
      </c>
      <c r="O133" s="2" t="str">
        <f t="shared" si="10"/>
        <v>avg_amount33_creditcardrepayments</v>
      </c>
      <c r="P133" t="s">
        <v>384</v>
      </c>
    </row>
    <row r="134" spans="1:16">
      <c r="A134" s="8" t="s">
        <v>352</v>
      </c>
      <c r="B134" s="8">
        <v>239801</v>
      </c>
      <c r="C134" s="8">
        <v>0</v>
      </c>
      <c r="D134" s="8">
        <v>144376</v>
      </c>
      <c r="E134" s="8">
        <v>95425</v>
      </c>
      <c r="F134" s="9">
        <v>0.397934120374811</v>
      </c>
      <c r="G134" s="1" t="str">
        <f t="shared" si="8"/>
        <v>creditcardrepayments</v>
      </c>
      <c r="H134" s="16" t="s">
        <v>353</v>
      </c>
      <c r="I134" s="10" t="str">
        <f t="shared" si="7"/>
        <v>sum_amount27_creditcardrepayments</v>
      </c>
      <c r="J134" s="10" t="str">
        <f t="shared" si="9"/>
        <v>sum_amount37_creditcardrepayments</v>
      </c>
      <c r="K134" s="15">
        <v>0.0836686733533055</v>
      </c>
      <c r="M134" t="s">
        <v>219</v>
      </c>
      <c r="O134" s="2" t="str">
        <f t="shared" si="10"/>
        <v>max_amount33_creditcardrepayments</v>
      </c>
      <c r="P134" t="s">
        <v>386</v>
      </c>
    </row>
    <row r="135" spans="1:16">
      <c r="A135" s="8" t="s">
        <v>344</v>
      </c>
      <c r="B135" s="8">
        <v>239801</v>
      </c>
      <c r="C135" s="8">
        <v>0</v>
      </c>
      <c r="D135" s="8">
        <v>144376</v>
      </c>
      <c r="E135" s="8">
        <v>95425</v>
      </c>
      <c r="F135" s="9">
        <v>0.397934120374811</v>
      </c>
      <c r="G135" s="1" t="str">
        <f t="shared" si="8"/>
        <v>creditcardrepayments</v>
      </c>
      <c r="H135" s="16" t="s">
        <v>345</v>
      </c>
      <c r="I135" s="10" t="str">
        <f t="shared" si="7"/>
        <v>avg_amount27_creditcardrepayments</v>
      </c>
      <c r="J135" s="10" t="str">
        <f t="shared" si="9"/>
        <v>avg_amount37_creditcardrepayments</v>
      </c>
      <c r="K135" s="15">
        <v>0.0836686733533055</v>
      </c>
      <c r="M135" t="s">
        <v>223</v>
      </c>
      <c r="O135" s="2" t="str">
        <f t="shared" si="10"/>
        <v>min_amount33_creditcardrepayments</v>
      </c>
      <c r="P135" t="s">
        <v>388</v>
      </c>
    </row>
    <row r="136" spans="1:16">
      <c r="A136" s="8" t="s">
        <v>346</v>
      </c>
      <c r="B136" s="8">
        <v>239801</v>
      </c>
      <c r="C136" s="8">
        <v>0</v>
      </c>
      <c r="D136" s="8">
        <v>144376</v>
      </c>
      <c r="E136" s="8">
        <v>95425</v>
      </c>
      <c r="F136" s="9">
        <v>0.397934120374811</v>
      </c>
      <c r="G136" s="1" t="str">
        <f t="shared" si="8"/>
        <v>creditcardrepayments</v>
      </c>
      <c r="H136" s="16" t="s">
        <v>347</v>
      </c>
      <c r="I136" s="10" t="str">
        <f t="shared" si="7"/>
        <v>max_amount27_creditcardrepayments</v>
      </c>
      <c r="J136" s="10" t="str">
        <f t="shared" si="9"/>
        <v>max_amount37_creditcardrepayments</v>
      </c>
      <c r="K136" s="15">
        <v>0.0836686733533055</v>
      </c>
      <c r="M136" t="s">
        <v>227</v>
      </c>
      <c r="O136" s="2" t="str">
        <f t="shared" si="10"/>
        <v>sum_cnt33_creditcardrepayments</v>
      </c>
      <c r="P136" t="s">
        <v>396</v>
      </c>
    </row>
    <row r="137" spans="1:16">
      <c r="A137" s="8" t="s">
        <v>348</v>
      </c>
      <c r="B137" s="8">
        <v>239801</v>
      </c>
      <c r="C137" s="8">
        <v>0</v>
      </c>
      <c r="D137" s="8">
        <v>144376</v>
      </c>
      <c r="E137" s="8">
        <v>95425</v>
      </c>
      <c r="F137" s="9">
        <v>0.397934120374811</v>
      </c>
      <c r="G137" s="1" t="str">
        <f t="shared" si="8"/>
        <v>creditcardrepayments</v>
      </c>
      <c r="H137" s="16" t="s">
        <v>349</v>
      </c>
      <c r="I137" s="10" t="str">
        <f t="shared" si="7"/>
        <v>min_amount27_creditcardrepayments</v>
      </c>
      <c r="J137" s="10" t="str">
        <f t="shared" si="9"/>
        <v>min_amount37_creditcardrepayments</v>
      </c>
      <c r="K137" s="15">
        <v>0.0836686733533055</v>
      </c>
      <c r="M137" t="s">
        <v>536</v>
      </c>
      <c r="O137" s="2" t="str">
        <f t="shared" si="10"/>
        <v>sum_amount17_enquiryfee</v>
      </c>
      <c r="P137" t="s">
        <v>537</v>
      </c>
    </row>
    <row r="138" spans="1:16">
      <c r="A138" s="8" t="s">
        <v>356</v>
      </c>
      <c r="B138" s="8">
        <v>239801</v>
      </c>
      <c r="C138" s="8">
        <v>0</v>
      </c>
      <c r="D138" s="8">
        <v>144376</v>
      </c>
      <c r="E138" s="8">
        <v>95425</v>
      </c>
      <c r="F138" s="9">
        <v>0.397934120374811</v>
      </c>
      <c r="G138" s="1" t="str">
        <f t="shared" si="8"/>
        <v>creditcardrepayments</v>
      </c>
      <c r="H138" s="16" t="s">
        <v>357</v>
      </c>
      <c r="I138" s="10" t="str">
        <f t="shared" si="7"/>
        <v>sum_cnt27_creditcardrepayments</v>
      </c>
      <c r="J138" s="10" t="str">
        <f>LEFT(A138,3)&amp;"_cnt"&amp;RIGHT(H138,LEN(H138)-7)</f>
        <v>sum_cnt37_creditcardrepayments</v>
      </c>
      <c r="K138" s="15">
        <v>0.0836686733533055</v>
      </c>
      <c r="M138" t="s">
        <v>538</v>
      </c>
      <c r="O138" s="2" t="str">
        <f t="shared" si="10"/>
        <v>avg_amount17_enquiryfee</v>
      </c>
      <c r="P138" t="s">
        <v>539</v>
      </c>
    </row>
    <row r="139" spans="1:16">
      <c r="A139" s="8" t="s">
        <v>265</v>
      </c>
      <c r="B139" s="8">
        <v>239801</v>
      </c>
      <c r="C139" s="8">
        <v>0</v>
      </c>
      <c r="D139" s="8">
        <v>145656</v>
      </c>
      <c r="E139" s="8">
        <v>94145</v>
      </c>
      <c r="F139" s="9">
        <v>0.392596361149453</v>
      </c>
      <c r="G139" s="1" t="str">
        <f t="shared" si="8"/>
        <v>creditcardrepayments</v>
      </c>
      <c r="H139" s="16" t="s">
        <v>266</v>
      </c>
      <c r="I139" s="10" t="str">
        <f t="shared" si="7"/>
        <v>sum_amount12_creditcardrepayments</v>
      </c>
      <c r="J139" s="10" t="str">
        <f t="shared" si="9"/>
        <v>sum_amount38_creditcardrepayments</v>
      </c>
      <c r="K139" s="15">
        <v>0.0834827734782189</v>
      </c>
      <c r="M139" t="s">
        <v>540</v>
      </c>
      <c r="O139" s="2" t="str">
        <f t="shared" si="10"/>
        <v>max_amount17_enquiryfee</v>
      </c>
      <c r="P139" t="s">
        <v>541</v>
      </c>
    </row>
    <row r="140" spans="1:16">
      <c r="A140" s="8" t="s">
        <v>269</v>
      </c>
      <c r="B140" s="8">
        <v>239801</v>
      </c>
      <c r="C140" s="8">
        <v>0</v>
      </c>
      <c r="D140" s="8">
        <v>145656</v>
      </c>
      <c r="E140" s="8">
        <v>94145</v>
      </c>
      <c r="F140" s="9">
        <v>0.392596361149453</v>
      </c>
      <c r="G140" s="1" t="str">
        <f t="shared" si="8"/>
        <v>creditcardrepayments</v>
      </c>
      <c r="H140" s="16" t="s">
        <v>270</v>
      </c>
      <c r="I140" s="10" t="str">
        <f t="shared" si="7"/>
        <v>avg_amount12_creditcardrepayments</v>
      </c>
      <c r="J140" s="10" t="str">
        <f t="shared" si="9"/>
        <v>avg_amount38_creditcardrepayments</v>
      </c>
      <c r="K140" s="15">
        <v>0.0834827734782189</v>
      </c>
      <c r="M140" t="s">
        <v>544</v>
      </c>
      <c r="O140" s="2" t="str">
        <f t="shared" si="10"/>
        <v>sum_cnt17_enquiryfee</v>
      </c>
      <c r="P140" t="s">
        <v>28</v>
      </c>
    </row>
    <row r="141" spans="1:16">
      <c r="A141" s="8" t="s">
        <v>273</v>
      </c>
      <c r="B141" s="8">
        <v>239801</v>
      </c>
      <c r="C141" s="8">
        <v>0</v>
      </c>
      <c r="D141" s="8">
        <v>145656</v>
      </c>
      <c r="E141" s="8">
        <v>94145</v>
      </c>
      <c r="F141" s="9">
        <v>0.392596361149453</v>
      </c>
      <c r="G141" s="1" t="str">
        <f t="shared" si="8"/>
        <v>creditcardrepayments</v>
      </c>
      <c r="H141" s="16" t="s">
        <v>274</v>
      </c>
      <c r="I141" s="10" t="str">
        <f t="shared" si="7"/>
        <v>max_amount12_creditcardrepayments</v>
      </c>
      <c r="J141" s="10" t="str">
        <f t="shared" si="9"/>
        <v>max_amount38_creditcardrepayments</v>
      </c>
      <c r="K141" s="15">
        <v>0.0834827734782189</v>
      </c>
      <c r="M141" t="s">
        <v>542</v>
      </c>
      <c r="O141" s="2" t="str">
        <f t="shared" si="10"/>
        <v>min_amount17_enquiryfee</v>
      </c>
      <c r="P141" t="s">
        <v>543</v>
      </c>
    </row>
    <row r="142" spans="1:16">
      <c r="A142" s="8" t="s">
        <v>277</v>
      </c>
      <c r="B142" s="8">
        <v>239801</v>
      </c>
      <c r="C142" s="8">
        <v>0</v>
      </c>
      <c r="D142" s="8">
        <v>145656</v>
      </c>
      <c r="E142" s="8">
        <v>94145</v>
      </c>
      <c r="F142" s="9">
        <v>0.392596361149453</v>
      </c>
      <c r="G142" s="1" t="str">
        <f t="shared" si="8"/>
        <v>creditcardrepayments</v>
      </c>
      <c r="H142" s="16" t="s">
        <v>278</v>
      </c>
      <c r="I142" s="10" t="str">
        <f t="shared" si="7"/>
        <v>min_amount12_creditcardrepayments</v>
      </c>
      <c r="J142" s="10" t="str">
        <f t="shared" si="9"/>
        <v>min_amount38_creditcardrepayments</v>
      </c>
      <c r="K142" s="15">
        <v>0.0834827734782189</v>
      </c>
      <c r="M142" t="s">
        <v>135</v>
      </c>
      <c r="O142" s="2" t="str">
        <f t="shared" si="10"/>
        <v>sum_amount10_creditcardrepayments</v>
      </c>
      <c r="P142" t="s">
        <v>136</v>
      </c>
    </row>
    <row r="143" spans="1:16">
      <c r="A143" s="8" t="s">
        <v>281</v>
      </c>
      <c r="B143" s="8">
        <v>239801</v>
      </c>
      <c r="C143" s="8">
        <v>0</v>
      </c>
      <c r="D143" s="8">
        <v>145656</v>
      </c>
      <c r="E143" s="8">
        <v>94145</v>
      </c>
      <c r="F143" s="9">
        <v>0.392596361149453</v>
      </c>
      <c r="G143" s="1" t="str">
        <f t="shared" si="8"/>
        <v>creditcardrepayments</v>
      </c>
      <c r="H143" s="16" t="s">
        <v>282</v>
      </c>
      <c r="I143" s="10" t="str">
        <f t="shared" ref="I143:I206" si="11">VLOOKUP(A143,H:H,1,FALSE)</f>
        <v>sum_cnt12_creditcardrepayments</v>
      </c>
      <c r="J143" s="10" t="str">
        <f>LEFT(A143,3)&amp;"_cnt"&amp;RIGHT(H143,LEN(H143)-7)</f>
        <v>sum_cnt38_creditcardrepayments</v>
      </c>
      <c r="K143" s="15">
        <v>0.0834827734782189</v>
      </c>
      <c r="M143" t="s">
        <v>139</v>
      </c>
      <c r="O143" s="2" t="str">
        <f t="shared" si="10"/>
        <v>avg_amount7_creditcardrepayments</v>
      </c>
      <c r="P143" t="s">
        <v>140</v>
      </c>
    </row>
    <row r="144" spans="1:16">
      <c r="A144" s="8" t="s">
        <v>119</v>
      </c>
      <c r="B144" s="8">
        <v>239801</v>
      </c>
      <c r="C144" s="8">
        <v>0</v>
      </c>
      <c r="D144" s="8">
        <v>146118</v>
      </c>
      <c r="E144" s="8">
        <v>93683</v>
      </c>
      <c r="F144" s="9">
        <v>0.390669763679051</v>
      </c>
      <c r="G144" s="1" t="str">
        <f t="shared" si="8"/>
        <v>creditcardrepayments</v>
      </c>
      <c r="H144" s="16" t="s">
        <v>367</v>
      </c>
      <c r="I144" s="10" t="str">
        <f t="shared" si="11"/>
        <v>sum_amount28_creditcardrepayments</v>
      </c>
      <c r="J144" s="10" t="str">
        <f t="shared" si="9"/>
        <v>sum_amount36_creditcardrepayments</v>
      </c>
      <c r="K144" s="15">
        <v>0.0808747660146861</v>
      </c>
      <c r="M144" t="s">
        <v>143</v>
      </c>
      <c r="O144" s="2" t="str">
        <f t="shared" si="10"/>
        <v>max_amount6_creditcardrepayments</v>
      </c>
      <c r="P144" t="s">
        <v>144</v>
      </c>
    </row>
    <row r="145" spans="1:16">
      <c r="A145" s="8" t="s">
        <v>122</v>
      </c>
      <c r="B145" s="8">
        <v>239801</v>
      </c>
      <c r="C145" s="8">
        <v>0</v>
      </c>
      <c r="D145" s="8">
        <v>146118</v>
      </c>
      <c r="E145" s="8">
        <v>93683</v>
      </c>
      <c r="F145" s="9">
        <v>0.390669763679051</v>
      </c>
      <c r="G145" s="1" t="str">
        <f t="shared" si="8"/>
        <v>creditcardrepayments</v>
      </c>
      <c r="H145" s="16" t="s">
        <v>364</v>
      </c>
      <c r="I145" s="10" t="str">
        <f t="shared" si="11"/>
        <v>avg_amount28_creditcardrepayments</v>
      </c>
      <c r="J145" s="10" t="str">
        <f t="shared" si="9"/>
        <v>avg_amount36_creditcardrepayments</v>
      </c>
      <c r="K145" s="15">
        <v>0.0808747660146861</v>
      </c>
      <c r="M145" t="s">
        <v>147</v>
      </c>
      <c r="O145" s="2" t="str">
        <f t="shared" si="10"/>
        <v>min_amount10_creditcardrepayments</v>
      </c>
      <c r="P145" t="s">
        <v>148</v>
      </c>
    </row>
    <row r="146" spans="1:16">
      <c r="A146" s="8" t="s">
        <v>124</v>
      </c>
      <c r="B146" s="8">
        <v>239801</v>
      </c>
      <c r="C146" s="8">
        <v>0</v>
      </c>
      <c r="D146" s="8">
        <v>146118</v>
      </c>
      <c r="E146" s="8">
        <v>93683</v>
      </c>
      <c r="F146" s="9">
        <v>0.390669763679051</v>
      </c>
      <c r="G146" s="1" t="str">
        <f t="shared" si="8"/>
        <v>creditcardrepayments</v>
      </c>
      <c r="H146" s="16" t="s">
        <v>365</v>
      </c>
      <c r="I146" s="10" t="str">
        <f t="shared" si="11"/>
        <v>max_amount28_creditcardrepayments</v>
      </c>
      <c r="J146" s="10" t="str">
        <f t="shared" si="9"/>
        <v>max_amount36_creditcardrepayments</v>
      </c>
      <c r="K146" s="15">
        <v>0.0808747660146861</v>
      </c>
      <c r="M146" t="s">
        <v>151</v>
      </c>
      <c r="O146" s="2" t="str">
        <f t="shared" si="10"/>
        <v>sum_cnt10_creditcardrepayments</v>
      </c>
      <c r="P146" t="s">
        <v>152</v>
      </c>
    </row>
    <row r="147" spans="1:16">
      <c r="A147" s="8" t="s">
        <v>128</v>
      </c>
      <c r="B147" s="8">
        <v>239801</v>
      </c>
      <c r="C147" s="8">
        <v>0</v>
      </c>
      <c r="D147" s="8">
        <v>146118</v>
      </c>
      <c r="E147" s="8">
        <v>93683</v>
      </c>
      <c r="F147" s="9">
        <v>0.390669763679051</v>
      </c>
      <c r="G147" s="1" t="str">
        <f t="shared" si="8"/>
        <v>creditcardrepayments</v>
      </c>
      <c r="H147" s="16" t="s">
        <v>366</v>
      </c>
      <c r="I147" s="10" t="str">
        <f t="shared" si="11"/>
        <v>min_amount28_creditcardrepayments</v>
      </c>
      <c r="J147" s="10" t="str">
        <f t="shared" si="9"/>
        <v>min_amount36_creditcardrepayments</v>
      </c>
      <c r="K147" s="15">
        <v>0.0808747660146861</v>
      </c>
      <c r="M147" t="s">
        <v>527</v>
      </c>
      <c r="O147" s="2" t="str">
        <f t="shared" si="10"/>
        <v>sum_amount16_enquiryfee</v>
      </c>
      <c r="P147" t="s">
        <v>528</v>
      </c>
    </row>
    <row r="148" spans="1:16">
      <c r="A148" s="8" t="s">
        <v>132</v>
      </c>
      <c r="B148" s="8">
        <v>239801</v>
      </c>
      <c r="C148" s="8">
        <v>0</v>
      </c>
      <c r="D148" s="8">
        <v>146118</v>
      </c>
      <c r="E148" s="8">
        <v>93683</v>
      </c>
      <c r="F148" s="9">
        <v>0.390669763679051</v>
      </c>
      <c r="G148" s="1" t="str">
        <f t="shared" si="8"/>
        <v>creditcardrepayments</v>
      </c>
      <c r="H148" s="16" t="s">
        <v>368</v>
      </c>
      <c r="I148" s="10" t="str">
        <f t="shared" si="11"/>
        <v>sum_cnt28_creditcardrepayments</v>
      </c>
      <c r="J148" s="10" t="str">
        <f>LEFT(A148,3)&amp;"_cnt"&amp;RIGHT(H148,LEN(H148)-7)</f>
        <v>sum_cnt36_creditcardrepayments</v>
      </c>
      <c r="K148" s="15">
        <v>0.0808747660146861</v>
      </c>
      <c r="M148" t="s">
        <v>529</v>
      </c>
      <c r="O148" s="2" t="str">
        <f t="shared" si="10"/>
        <v>avg_amount16_enquiryfee</v>
      </c>
      <c r="P148" t="s">
        <v>530</v>
      </c>
    </row>
    <row r="149" spans="1:16">
      <c r="A149" s="8" t="s">
        <v>247</v>
      </c>
      <c r="B149" s="8">
        <v>239801</v>
      </c>
      <c r="C149" s="8">
        <v>0</v>
      </c>
      <c r="D149" s="8">
        <v>147742</v>
      </c>
      <c r="E149" s="8">
        <v>92059</v>
      </c>
      <c r="F149" s="9">
        <v>0.383897481661878</v>
      </c>
      <c r="G149" s="1" t="str">
        <f t="shared" si="8"/>
        <v>creditcardrepayments</v>
      </c>
      <c r="H149" s="16" t="s">
        <v>248</v>
      </c>
      <c r="I149" s="10" t="str">
        <f t="shared" si="11"/>
        <v>sum_amount11_creditcardrepayments</v>
      </c>
      <c r="J149" s="10" t="str">
        <f t="shared" si="9"/>
        <v>sum_amount52_creditcardrepayments</v>
      </c>
      <c r="K149" s="15">
        <v>0.0801026058732834</v>
      </c>
      <c r="M149" t="s">
        <v>531</v>
      </c>
      <c r="O149" s="2" t="str">
        <f t="shared" si="10"/>
        <v>max_amount16_enquiryfee</v>
      </c>
      <c r="P149" t="s">
        <v>532</v>
      </c>
    </row>
    <row r="150" spans="1:16">
      <c r="A150" s="8" t="s">
        <v>250</v>
      </c>
      <c r="B150" s="8">
        <v>239801</v>
      </c>
      <c r="C150" s="8">
        <v>0</v>
      </c>
      <c r="D150" s="8">
        <v>147742</v>
      </c>
      <c r="E150" s="8">
        <v>92059</v>
      </c>
      <c r="F150" s="9">
        <v>0.383897481661878</v>
      </c>
      <c r="G150" s="1" t="str">
        <f t="shared" si="8"/>
        <v>creditcardrepayments</v>
      </c>
      <c r="H150" s="16" t="s">
        <v>251</v>
      </c>
      <c r="I150" s="10" t="str">
        <f t="shared" si="11"/>
        <v>avg_amount11_creditcardrepayments</v>
      </c>
      <c r="J150" s="10" t="str">
        <f t="shared" si="9"/>
        <v>avg_amount52_creditcardrepayments</v>
      </c>
      <c r="K150" s="15">
        <v>0.0801026058732834</v>
      </c>
      <c r="M150" t="s">
        <v>534</v>
      </c>
      <c r="O150" s="2" t="str">
        <f t="shared" si="10"/>
        <v>sum_cnt16_enquiryfee</v>
      </c>
      <c r="P150" t="s">
        <v>535</v>
      </c>
    </row>
    <row r="151" spans="1:16">
      <c r="A151" s="8" t="s">
        <v>253</v>
      </c>
      <c r="B151" s="8">
        <v>239801</v>
      </c>
      <c r="C151" s="8">
        <v>0</v>
      </c>
      <c r="D151" s="8">
        <v>147742</v>
      </c>
      <c r="E151" s="8">
        <v>92059</v>
      </c>
      <c r="F151" s="9">
        <v>0.383897481661878</v>
      </c>
      <c r="G151" s="1" t="str">
        <f t="shared" si="8"/>
        <v>creditcardrepayments</v>
      </c>
      <c r="H151" s="16" t="s">
        <v>254</v>
      </c>
      <c r="I151" s="10" t="str">
        <f t="shared" si="11"/>
        <v>max_amount11_creditcardrepayments</v>
      </c>
      <c r="J151" s="10" t="str">
        <f t="shared" si="9"/>
        <v>max_amount52_creditcardrepayments</v>
      </c>
      <c r="K151" s="15">
        <v>0.0801026058732834</v>
      </c>
      <c r="M151" t="s">
        <v>533</v>
      </c>
      <c r="O151" s="2" t="str">
        <f t="shared" si="10"/>
        <v>min_amount16_enquiryfee</v>
      </c>
      <c r="P151" t="s">
        <v>50</v>
      </c>
    </row>
    <row r="152" spans="1:16">
      <c r="A152" s="8" t="s">
        <v>257</v>
      </c>
      <c r="B152" s="8">
        <v>239801</v>
      </c>
      <c r="C152" s="8">
        <v>0</v>
      </c>
      <c r="D152" s="8">
        <v>147742</v>
      </c>
      <c r="E152" s="8">
        <v>92059</v>
      </c>
      <c r="F152" s="9">
        <v>0.383897481661878</v>
      </c>
      <c r="G152" s="1" t="str">
        <f t="shared" si="8"/>
        <v>creditcardrepayments</v>
      </c>
      <c r="H152" s="16" t="s">
        <v>258</v>
      </c>
      <c r="I152" s="10" t="str">
        <f t="shared" si="11"/>
        <v>min_amount11_creditcardrepayments</v>
      </c>
      <c r="J152" s="10" t="str">
        <f t="shared" si="9"/>
        <v>min_amount52_creditcardrepayments</v>
      </c>
      <c r="K152" s="15">
        <v>0.0801026058732834</v>
      </c>
      <c r="M152" t="s">
        <v>501</v>
      </c>
      <c r="O152" s="2" t="str">
        <f t="shared" si="10"/>
        <v>sum_amount18_enquiryfee</v>
      </c>
      <c r="P152" t="s">
        <v>550</v>
      </c>
    </row>
    <row r="153" spans="1:16">
      <c r="A153" s="8" t="s">
        <v>261</v>
      </c>
      <c r="B153" s="8">
        <v>239801</v>
      </c>
      <c r="C153" s="8">
        <v>0</v>
      </c>
      <c r="D153" s="8">
        <v>147742</v>
      </c>
      <c r="E153" s="8">
        <v>92059</v>
      </c>
      <c r="F153" s="9">
        <v>0.383897481661878</v>
      </c>
      <c r="G153" s="1" t="str">
        <f t="shared" si="8"/>
        <v>creditcardrepayments</v>
      </c>
      <c r="H153" s="16" t="s">
        <v>262</v>
      </c>
      <c r="I153" s="10" t="str">
        <f t="shared" si="11"/>
        <v>sum_cnt11_creditcardrepayments</v>
      </c>
      <c r="J153" s="10" t="str">
        <f>LEFT(A153,3)&amp;"_cnt"&amp;RIGHT(H153,LEN(H153)-7)</f>
        <v>sum_cnt52_creditcardrepayments</v>
      </c>
      <c r="K153" s="15">
        <v>0.0801026058732834</v>
      </c>
      <c r="M153" t="s">
        <v>495</v>
      </c>
      <c r="O153" s="2" t="str">
        <f t="shared" si="10"/>
        <v>avg_amount18_enquiryfee</v>
      </c>
      <c r="P153" t="s">
        <v>551</v>
      </c>
    </row>
    <row r="154" spans="1:16">
      <c r="A154" s="8" t="s">
        <v>90</v>
      </c>
      <c r="B154" s="8">
        <v>239801</v>
      </c>
      <c r="C154" s="8">
        <v>0</v>
      </c>
      <c r="D154" s="8">
        <v>147900</v>
      </c>
      <c r="E154" s="8">
        <v>91901</v>
      </c>
      <c r="F154" s="9">
        <v>0.383238602007498</v>
      </c>
      <c r="G154" s="1" t="str">
        <f t="shared" si="8"/>
        <v>creditcardrepayments</v>
      </c>
      <c r="H154" s="16" t="s">
        <v>374</v>
      </c>
      <c r="I154" s="10" t="str">
        <f t="shared" si="11"/>
        <v>sum_amount29_creditcardrepayments</v>
      </c>
      <c r="J154" s="10" t="str">
        <f t="shared" si="9"/>
        <v>sum_amount55_creditcardrepayments</v>
      </c>
      <c r="K154" s="15">
        <v>0.0798771105640048</v>
      </c>
      <c r="M154" t="s">
        <v>498</v>
      </c>
      <c r="O154" s="2" t="str">
        <f t="shared" si="10"/>
        <v>max_amount18_enquiryfee</v>
      </c>
      <c r="P154" t="s">
        <v>552</v>
      </c>
    </row>
    <row r="155" spans="1:16">
      <c r="A155" s="8" t="s">
        <v>93</v>
      </c>
      <c r="B155" s="8">
        <v>239801</v>
      </c>
      <c r="C155" s="8">
        <v>0</v>
      </c>
      <c r="D155" s="8">
        <v>147900</v>
      </c>
      <c r="E155" s="8">
        <v>91901</v>
      </c>
      <c r="F155" s="9">
        <v>0.383238602007498</v>
      </c>
      <c r="G155" s="1" t="str">
        <f t="shared" si="8"/>
        <v>creditcardrepayments</v>
      </c>
      <c r="H155" s="16" t="s">
        <v>369</v>
      </c>
      <c r="I155" s="10" t="str">
        <f t="shared" si="11"/>
        <v>avg_amount29_creditcardrepayments</v>
      </c>
      <c r="J155" s="10" t="str">
        <f t="shared" si="9"/>
        <v>avg_amount55_creditcardrepayments</v>
      </c>
      <c r="K155" s="15">
        <v>0.0798771105640048</v>
      </c>
      <c r="M155" t="s">
        <v>504</v>
      </c>
      <c r="O155" s="2" t="str">
        <f t="shared" si="10"/>
        <v>sum_cnt18_enquiryfee</v>
      </c>
      <c r="P155" t="s">
        <v>504</v>
      </c>
    </row>
    <row r="156" spans="1:16">
      <c r="A156" s="8" t="s">
        <v>96</v>
      </c>
      <c r="B156" s="8">
        <v>239801</v>
      </c>
      <c r="C156" s="8">
        <v>0</v>
      </c>
      <c r="D156" s="8">
        <v>147900</v>
      </c>
      <c r="E156" s="8">
        <v>91901</v>
      </c>
      <c r="F156" s="9">
        <v>0.383238602007498</v>
      </c>
      <c r="G156" s="1" t="str">
        <f t="shared" si="8"/>
        <v>creditcardrepayments</v>
      </c>
      <c r="H156" s="16" t="s">
        <v>370</v>
      </c>
      <c r="I156" s="10" t="str">
        <f t="shared" si="11"/>
        <v>max_amount29_creditcardrepayments</v>
      </c>
      <c r="J156" s="10" t="str">
        <f t="shared" si="9"/>
        <v>max_amount55_creditcardrepayments</v>
      </c>
      <c r="K156" s="15">
        <v>0.0798771105640048</v>
      </c>
      <c r="M156" t="s">
        <v>554</v>
      </c>
      <c r="O156" s="2" t="str">
        <f t="shared" si="10"/>
        <v>min_amount18_enquiryfee</v>
      </c>
      <c r="P156" t="s">
        <v>555</v>
      </c>
    </row>
    <row r="157" spans="1:16">
      <c r="A157" s="8" t="s">
        <v>99</v>
      </c>
      <c r="B157" s="8">
        <v>239801</v>
      </c>
      <c r="C157" s="8">
        <v>0</v>
      </c>
      <c r="D157" s="8">
        <v>147900</v>
      </c>
      <c r="E157" s="8">
        <v>91901</v>
      </c>
      <c r="F157" s="9">
        <v>0.383238602007498</v>
      </c>
      <c r="G157" s="1" t="str">
        <f t="shared" si="8"/>
        <v>creditcardrepayments</v>
      </c>
      <c r="H157" s="16" t="s">
        <v>371</v>
      </c>
      <c r="I157" s="10" t="str">
        <f t="shared" si="11"/>
        <v>min_amount29_creditcardrepayments</v>
      </c>
      <c r="J157" s="10" t="str">
        <f t="shared" si="9"/>
        <v>min_amount55_creditcardrepayments</v>
      </c>
      <c r="K157" s="15">
        <v>0.0798771105640048</v>
      </c>
      <c r="M157" t="s">
        <v>421</v>
      </c>
      <c r="O157" s="2" t="str">
        <f t="shared" si="10"/>
        <v>sum_amount34_creditcardrepayments</v>
      </c>
      <c r="P157" t="s">
        <v>420</v>
      </c>
    </row>
    <row r="158" spans="1:16">
      <c r="A158" s="8" t="s">
        <v>102</v>
      </c>
      <c r="B158" s="8">
        <v>239801</v>
      </c>
      <c r="C158" s="8">
        <v>0</v>
      </c>
      <c r="D158" s="8">
        <v>147900</v>
      </c>
      <c r="E158" s="8">
        <v>91901</v>
      </c>
      <c r="F158" s="9">
        <v>0.383238602007498</v>
      </c>
      <c r="G158" s="1" t="str">
        <f t="shared" si="8"/>
        <v>creditcardrepayments</v>
      </c>
      <c r="H158" s="16" t="s">
        <v>377</v>
      </c>
      <c r="I158" s="10" t="str">
        <f t="shared" si="11"/>
        <v>sum_cnt29_creditcardrepayments</v>
      </c>
      <c r="J158" s="10" t="str">
        <f>LEFT(A158,3)&amp;"_cnt"&amp;RIGHT(H158,LEN(H158)-7)</f>
        <v>sum_cnt55_creditcardrepayments</v>
      </c>
      <c r="K158" s="15">
        <v>0.0798771105640048</v>
      </c>
      <c r="M158" t="s">
        <v>411</v>
      </c>
      <c r="O158" s="2" t="str">
        <f t="shared" si="10"/>
        <v>avg_amount34_creditcardrepayments</v>
      </c>
      <c r="P158" t="s">
        <v>410</v>
      </c>
    </row>
    <row r="159" spans="1:16">
      <c r="A159" s="8" t="s">
        <v>230</v>
      </c>
      <c r="B159" s="8">
        <v>239801</v>
      </c>
      <c r="C159" s="8">
        <v>0</v>
      </c>
      <c r="D159" s="8">
        <v>149557</v>
      </c>
      <c r="E159" s="8">
        <v>90244</v>
      </c>
      <c r="F159" s="9">
        <v>0.376328705885297</v>
      </c>
      <c r="G159" s="1" t="str">
        <f t="shared" si="8"/>
        <v>creditcardrepayments</v>
      </c>
      <c r="H159" s="16" t="s">
        <v>231</v>
      </c>
      <c r="I159" s="10" t="str">
        <f t="shared" si="11"/>
        <v>sum_amount10_creditcardrepayments</v>
      </c>
      <c r="J159" s="10" t="str">
        <f t="shared" si="9"/>
        <v>sum_amount40_creditcardrepayments</v>
      </c>
      <c r="K159" s="15">
        <v>0.0794677807152533</v>
      </c>
      <c r="M159" t="s">
        <v>415</v>
      </c>
      <c r="O159" s="2" t="str">
        <f t="shared" si="10"/>
        <v>max_amount34_creditcardrepayments</v>
      </c>
      <c r="P159" t="s">
        <v>414</v>
      </c>
    </row>
    <row r="160" spans="1:16">
      <c r="A160" s="8" t="s">
        <v>234</v>
      </c>
      <c r="B160" s="8">
        <v>239801</v>
      </c>
      <c r="C160" s="8">
        <v>0</v>
      </c>
      <c r="D160" s="8">
        <v>149557</v>
      </c>
      <c r="E160" s="8">
        <v>90244</v>
      </c>
      <c r="F160" s="9">
        <v>0.376328705885297</v>
      </c>
      <c r="G160" s="1" t="str">
        <f t="shared" si="8"/>
        <v>creditcardrepayments</v>
      </c>
      <c r="H160" s="16" t="s">
        <v>235</v>
      </c>
      <c r="I160" s="10" t="str">
        <f t="shared" si="11"/>
        <v>avg_amount10_creditcardrepayments</v>
      </c>
      <c r="J160" s="10" t="str">
        <f t="shared" si="9"/>
        <v>avg_amount40_creditcardrepayments</v>
      </c>
      <c r="K160" s="15">
        <v>0.0794677807152533</v>
      </c>
      <c r="M160" t="s">
        <v>419</v>
      </c>
      <c r="O160" s="2" t="str">
        <f t="shared" si="10"/>
        <v>min_amount34_creditcardrepayments</v>
      </c>
      <c r="P160" t="s">
        <v>418</v>
      </c>
    </row>
    <row r="161" spans="1:16">
      <c r="A161" s="8" t="s">
        <v>238</v>
      </c>
      <c r="B161" s="8">
        <v>239801</v>
      </c>
      <c r="C161" s="8">
        <v>0</v>
      </c>
      <c r="D161" s="8">
        <v>149557</v>
      </c>
      <c r="E161" s="8">
        <v>90244</v>
      </c>
      <c r="F161" s="9">
        <v>0.376328705885297</v>
      </c>
      <c r="G161" s="1" t="str">
        <f t="shared" si="8"/>
        <v>creditcardrepayments</v>
      </c>
      <c r="H161" s="16" t="s">
        <v>239</v>
      </c>
      <c r="I161" s="10" t="str">
        <f t="shared" si="11"/>
        <v>max_amount10_creditcardrepayments</v>
      </c>
      <c r="J161" s="10" t="str">
        <f t="shared" si="9"/>
        <v>max_amount40_creditcardrepayments</v>
      </c>
      <c r="K161" s="15">
        <v>0.0794677807152533</v>
      </c>
      <c r="M161" t="s">
        <v>423</v>
      </c>
      <c r="O161" s="2" t="str">
        <f t="shared" si="10"/>
        <v>sum_cnt34_creditcardrepayments</v>
      </c>
      <c r="P161" t="s">
        <v>422</v>
      </c>
    </row>
    <row r="162" spans="1:16">
      <c r="A162" s="8" t="s">
        <v>241</v>
      </c>
      <c r="B162" s="8">
        <v>239801</v>
      </c>
      <c r="C162" s="8">
        <v>0</v>
      </c>
      <c r="D162" s="8">
        <v>149557</v>
      </c>
      <c r="E162" s="8">
        <v>90244</v>
      </c>
      <c r="F162" s="9">
        <v>0.376328705885297</v>
      </c>
      <c r="G162" s="1" t="str">
        <f t="shared" si="8"/>
        <v>creditcardrepayments</v>
      </c>
      <c r="H162" s="16" t="s">
        <v>242</v>
      </c>
      <c r="I162" s="10" t="str">
        <f t="shared" si="11"/>
        <v>min_amount10_creditcardrepayments</v>
      </c>
      <c r="J162" s="10" t="str">
        <f t="shared" si="9"/>
        <v>min_amount40_creditcardrepayments</v>
      </c>
      <c r="K162" s="15">
        <v>0.0794677807152533</v>
      </c>
      <c r="M162" t="s">
        <v>517</v>
      </c>
      <c r="O162" s="2" t="str">
        <f t="shared" si="10"/>
        <v>sum_amount15_enquiryfee</v>
      </c>
      <c r="P162" t="s">
        <v>518</v>
      </c>
    </row>
    <row r="163" spans="1:16">
      <c r="A163" s="8" t="s">
        <v>244</v>
      </c>
      <c r="B163" s="8">
        <v>239801</v>
      </c>
      <c r="C163" s="8">
        <v>0</v>
      </c>
      <c r="D163" s="8">
        <v>149557</v>
      </c>
      <c r="E163" s="8">
        <v>90244</v>
      </c>
      <c r="F163" s="9">
        <v>0.376328705885297</v>
      </c>
      <c r="G163" s="1" t="str">
        <f t="shared" si="8"/>
        <v>creditcardrepayments</v>
      </c>
      <c r="H163" s="16" t="s">
        <v>245</v>
      </c>
      <c r="I163" s="8" t="s">
        <v>244</v>
      </c>
      <c r="J163" s="10" t="str">
        <f>LEFT(A163,3)&amp;"_cnt"&amp;RIGHT(H163,LEN(H163)-7)</f>
        <v>sum_cnt40_creditcardrepayments</v>
      </c>
      <c r="K163" s="15">
        <v>0.0794677807152533</v>
      </c>
      <c r="M163" t="s">
        <v>519</v>
      </c>
      <c r="O163" s="2" t="str">
        <f t="shared" si="10"/>
        <v>avg_amount15_enquiryfee</v>
      </c>
      <c r="P163" t="s">
        <v>520</v>
      </c>
    </row>
    <row r="164" spans="1:16">
      <c r="A164" s="8" t="s">
        <v>392</v>
      </c>
      <c r="B164" s="8">
        <v>239801</v>
      </c>
      <c r="C164" s="8">
        <v>0</v>
      </c>
      <c r="D164" s="8">
        <v>150068</v>
      </c>
      <c r="E164" s="8">
        <v>89733</v>
      </c>
      <c r="F164" s="9">
        <v>0.374197772319548</v>
      </c>
      <c r="G164" s="1" t="str">
        <f t="shared" si="8"/>
        <v>creditcardrepayments</v>
      </c>
      <c r="H164" s="16" t="s">
        <v>393</v>
      </c>
      <c r="I164" s="10" t="str">
        <f t="shared" si="11"/>
        <v>sum_amount30_creditcardrepayments</v>
      </c>
      <c r="J164" s="10" t="str">
        <f t="shared" si="9"/>
        <v>sum_amount35_creditcardrepayments</v>
      </c>
      <c r="K164" s="15">
        <v>0.0793560558934893</v>
      </c>
      <c r="M164" t="s">
        <v>521</v>
      </c>
      <c r="O164" s="2" t="str">
        <f t="shared" si="10"/>
        <v>max_amount15_enquiryfee</v>
      </c>
      <c r="P164" t="s">
        <v>522</v>
      </c>
    </row>
    <row r="165" spans="1:16">
      <c r="A165" s="8" t="s">
        <v>384</v>
      </c>
      <c r="B165" s="8">
        <v>239801</v>
      </c>
      <c r="C165" s="8">
        <v>0</v>
      </c>
      <c r="D165" s="8">
        <v>150068</v>
      </c>
      <c r="E165" s="8">
        <v>89733</v>
      </c>
      <c r="F165" s="9">
        <v>0.374197772319548</v>
      </c>
      <c r="G165" s="1" t="str">
        <f t="shared" si="8"/>
        <v>creditcardrepayments</v>
      </c>
      <c r="H165" s="16" t="s">
        <v>385</v>
      </c>
      <c r="I165" s="10" t="str">
        <f t="shared" si="11"/>
        <v>avg_amount30_creditcardrepayments</v>
      </c>
      <c r="J165" s="10" t="str">
        <f t="shared" si="9"/>
        <v>avg_amount35_creditcardrepayments</v>
      </c>
      <c r="K165" s="15">
        <v>0.0793560558934893</v>
      </c>
      <c r="M165" t="s">
        <v>523</v>
      </c>
      <c r="O165" s="2" t="str">
        <f t="shared" si="10"/>
        <v>sum_cnt15_enquiryfee</v>
      </c>
      <c r="P165" t="s">
        <v>523</v>
      </c>
    </row>
    <row r="166" spans="1:16">
      <c r="A166" s="8" t="s">
        <v>386</v>
      </c>
      <c r="B166" s="8">
        <v>239801</v>
      </c>
      <c r="C166" s="8">
        <v>0</v>
      </c>
      <c r="D166" s="8">
        <v>150068</v>
      </c>
      <c r="E166" s="8">
        <v>89733</v>
      </c>
      <c r="F166" s="9">
        <v>0.374197772319548</v>
      </c>
      <c r="G166" s="1" t="str">
        <f t="shared" si="8"/>
        <v>creditcardrepayments</v>
      </c>
      <c r="H166" s="16" t="s">
        <v>387</v>
      </c>
      <c r="I166" s="10" t="str">
        <f t="shared" si="11"/>
        <v>max_amount30_creditcardrepayments</v>
      </c>
      <c r="J166" s="10" t="str">
        <f t="shared" si="9"/>
        <v>max_amount35_creditcardrepayments</v>
      </c>
      <c r="K166" s="15">
        <v>0.0793560558934893</v>
      </c>
      <c r="M166" t="s">
        <v>525</v>
      </c>
      <c r="O166" s="2" t="str">
        <f t="shared" si="10"/>
        <v>min_amount15_enquiryfee</v>
      </c>
      <c r="P166" t="s">
        <v>526</v>
      </c>
    </row>
    <row r="167" spans="1:16">
      <c r="A167" s="8" t="s">
        <v>388</v>
      </c>
      <c r="B167" s="8">
        <v>239801</v>
      </c>
      <c r="C167" s="8">
        <v>0</v>
      </c>
      <c r="D167" s="8">
        <v>150068</v>
      </c>
      <c r="E167" s="8">
        <v>89733</v>
      </c>
      <c r="F167" s="9">
        <v>0.374197772319548</v>
      </c>
      <c r="G167" s="1" t="str">
        <f t="shared" si="8"/>
        <v>creditcardrepayments</v>
      </c>
      <c r="H167" s="16" t="s">
        <v>389</v>
      </c>
      <c r="I167" s="10" t="str">
        <f t="shared" si="11"/>
        <v>min_amount30_creditcardrepayments</v>
      </c>
      <c r="J167" s="10" t="str">
        <f t="shared" si="9"/>
        <v>min_amount35_creditcardrepayments</v>
      </c>
      <c r="K167" s="15">
        <v>0.0793560558934893</v>
      </c>
      <c r="M167" t="s">
        <v>547</v>
      </c>
      <c r="O167" s="2" t="str">
        <f t="shared" si="10"/>
        <v>sum_amount19_enquiryfee</v>
      </c>
      <c r="P167" t="s">
        <v>556</v>
      </c>
    </row>
    <row r="168" spans="1:16">
      <c r="A168" s="8" t="s">
        <v>396</v>
      </c>
      <c r="B168" s="8">
        <v>239801</v>
      </c>
      <c r="C168" s="8">
        <v>0</v>
      </c>
      <c r="D168" s="8">
        <v>150068</v>
      </c>
      <c r="E168" s="8">
        <v>89733</v>
      </c>
      <c r="F168" s="9">
        <v>0.374197772319548</v>
      </c>
      <c r="G168" s="1" t="str">
        <f t="shared" si="8"/>
        <v>creditcardrepayments</v>
      </c>
      <c r="H168" s="16" t="s">
        <v>397</v>
      </c>
      <c r="I168" s="10" t="str">
        <f t="shared" si="11"/>
        <v>sum_cnt30_creditcardrepayments</v>
      </c>
      <c r="J168" s="10" t="str">
        <f>LEFT(A168,3)&amp;"_cnt"&amp;RIGHT(H168,LEN(H168)-7)</f>
        <v>sum_cnt35_creditcardrepayments</v>
      </c>
      <c r="K168" s="15">
        <v>0.0793560558934893</v>
      </c>
      <c r="M168" t="s">
        <v>545</v>
      </c>
      <c r="O168" s="2" t="str">
        <f t="shared" si="10"/>
        <v>avg_amount19_enquiryfee</v>
      </c>
      <c r="P168" t="s">
        <v>557</v>
      </c>
    </row>
    <row r="169" spans="1:16">
      <c r="A169" s="8" t="s">
        <v>175</v>
      </c>
      <c r="B169" s="8">
        <v>239801</v>
      </c>
      <c r="C169" s="8">
        <v>0</v>
      </c>
      <c r="D169" s="8">
        <v>151996</v>
      </c>
      <c r="E169" s="8">
        <v>87805</v>
      </c>
      <c r="F169" s="9">
        <v>0.366157772486353</v>
      </c>
      <c r="G169" s="1" t="str">
        <f t="shared" si="8"/>
        <v>creditcardrepayments</v>
      </c>
      <c r="H169" s="16" t="s">
        <v>176</v>
      </c>
      <c r="I169" s="10" t="s">
        <v>230</v>
      </c>
      <c r="J169" s="10" t="str">
        <f t="shared" si="9"/>
        <v>sum_amount56_creditcardrepayments</v>
      </c>
      <c r="K169" s="15">
        <v>0.0791061502842443</v>
      </c>
      <c r="M169" t="s">
        <v>546</v>
      </c>
      <c r="O169" s="2" t="str">
        <f t="shared" si="10"/>
        <v>max_amount19_enquiryfee</v>
      </c>
      <c r="P169" t="s">
        <v>558</v>
      </c>
    </row>
    <row r="170" spans="1:16">
      <c r="A170" s="8" t="s">
        <v>179</v>
      </c>
      <c r="B170" s="8">
        <v>239801</v>
      </c>
      <c r="C170" s="8">
        <v>0</v>
      </c>
      <c r="D170" s="8">
        <v>151996</v>
      </c>
      <c r="E170" s="8">
        <v>87805</v>
      </c>
      <c r="F170" s="9">
        <v>0.366157772486353</v>
      </c>
      <c r="G170" s="1" t="str">
        <f t="shared" si="8"/>
        <v>creditcardrepayments</v>
      </c>
      <c r="H170" s="16" t="s">
        <v>180</v>
      </c>
      <c r="I170" s="10" t="s">
        <v>234</v>
      </c>
      <c r="J170" s="10" t="str">
        <f t="shared" si="9"/>
        <v>avg_amount56_creditcardrepayments</v>
      </c>
      <c r="K170" s="15">
        <v>0.0791061502842443</v>
      </c>
      <c r="M170" t="s">
        <v>548</v>
      </c>
      <c r="O170" s="2" t="str">
        <f t="shared" si="10"/>
        <v>sum_cnt19_enquiryfee</v>
      </c>
      <c r="P170" t="s">
        <v>548</v>
      </c>
    </row>
    <row r="171" spans="1:16">
      <c r="A171" s="8" t="s">
        <v>183</v>
      </c>
      <c r="B171" s="8">
        <v>239801</v>
      </c>
      <c r="C171" s="8">
        <v>0</v>
      </c>
      <c r="D171" s="8">
        <v>151996</v>
      </c>
      <c r="E171" s="8">
        <v>87805</v>
      </c>
      <c r="F171" s="9">
        <v>0.366157772486353</v>
      </c>
      <c r="G171" s="1" t="str">
        <f t="shared" si="8"/>
        <v>creditcardrepayments</v>
      </c>
      <c r="H171" s="16" t="s">
        <v>184</v>
      </c>
      <c r="I171" s="10" t="s">
        <v>238</v>
      </c>
      <c r="J171" s="10" t="str">
        <f t="shared" si="9"/>
        <v>max_amount56_creditcardrepayments</v>
      </c>
      <c r="K171" s="15">
        <v>0.0791061502842443</v>
      </c>
      <c r="M171" t="s">
        <v>549</v>
      </c>
      <c r="O171" s="2" t="str">
        <f t="shared" si="10"/>
        <v>min_amount19_enquiryfee</v>
      </c>
      <c r="P171" t="s">
        <v>559</v>
      </c>
    </row>
    <row r="172" spans="1:16">
      <c r="A172" s="8" t="s">
        <v>187</v>
      </c>
      <c r="B172" s="8">
        <v>239801</v>
      </c>
      <c r="C172" s="8">
        <v>0</v>
      </c>
      <c r="D172" s="8">
        <v>151996</v>
      </c>
      <c r="E172" s="8">
        <v>87805</v>
      </c>
      <c r="F172" s="9">
        <v>0.366157772486353</v>
      </c>
      <c r="G172" s="1" t="str">
        <f t="shared" si="8"/>
        <v>creditcardrepayments</v>
      </c>
      <c r="H172" s="16" t="s">
        <v>188</v>
      </c>
      <c r="I172" s="10" t="s">
        <v>241</v>
      </c>
      <c r="J172" s="10" t="str">
        <f t="shared" si="9"/>
        <v>min_amount56_creditcardrepayments</v>
      </c>
      <c r="K172" s="15">
        <v>0.0791061502842443</v>
      </c>
      <c r="M172" t="s">
        <v>72</v>
      </c>
      <c r="O172" s="2" t="str">
        <f t="shared" si="10"/>
        <v>sum_amount20_enquiryfee</v>
      </c>
      <c r="P172" t="s">
        <v>561</v>
      </c>
    </row>
    <row r="173" spans="1:16">
      <c r="A173" s="8" t="s">
        <v>191</v>
      </c>
      <c r="B173" s="8">
        <v>239801</v>
      </c>
      <c r="C173" s="8">
        <v>0</v>
      </c>
      <c r="D173" s="8">
        <v>151996</v>
      </c>
      <c r="E173" s="8">
        <v>87805</v>
      </c>
      <c r="F173" s="9">
        <v>0.366157772486353</v>
      </c>
      <c r="G173" s="1" t="str">
        <f t="shared" si="8"/>
        <v>creditcardrepayments</v>
      </c>
      <c r="H173" s="16" t="s">
        <v>192</v>
      </c>
      <c r="I173" s="10" t="str">
        <f t="shared" si="11"/>
        <v>sum_cnt9_creditcardrepayments</v>
      </c>
      <c r="J173" s="10" t="str">
        <f>LEFT(A173,3)&amp;"_cnt"&amp;RIGHT(H173,LEN(H173)-7)</f>
        <v>sum_cnt56_creditcardrepayments</v>
      </c>
      <c r="K173" s="15">
        <v>0.0791061502842443</v>
      </c>
      <c r="M173" t="s">
        <v>562</v>
      </c>
      <c r="O173" s="2" t="str">
        <f t="shared" si="10"/>
        <v>avg_amount20_enquiryfee</v>
      </c>
      <c r="P173" t="s">
        <v>563</v>
      </c>
    </row>
    <row r="174" spans="1:16">
      <c r="A174" s="8" t="s">
        <v>420</v>
      </c>
      <c r="B174" s="8">
        <v>239801</v>
      </c>
      <c r="C174" s="8">
        <v>0</v>
      </c>
      <c r="D174" s="8">
        <v>152527</v>
      </c>
      <c r="E174" s="8">
        <v>87274</v>
      </c>
      <c r="F174" s="9">
        <v>0.363943436432709</v>
      </c>
      <c r="G174" s="1" t="str">
        <f t="shared" si="8"/>
        <v>creditcardrepayments</v>
      </c>
      <c r="H174" s="16" t="s">
        <v>421</v>
      </c>
      <c r="I174" s="10" t="str">
        <f t="shared" si="11"/>
        <v>sum_amount31_creditcardrepayments</v>
      </c>
      <c r="J174" s="10" t="str">
        <f t="shared" si="9"/>
        <v>sum_amount34_creditcardrepayments</v>
      </c>
      <c r="K174" s="15">
        <v>0.0777949572175563</v>
      </c>
      <c r="M174" t="s">
        <v>80</v>
      </c>
      <c r="O174" s="2" t="str">
        <f t="shared" si="10"/>
        <v>max_amount20_enquiryfee</v>
      </c>
      <c r="P174" t="s">
        <v>564</v>
      </c>
    </row>
    <row r="175" spans="1:16">
      <c r="A175" s="8" t="s">
        <v>410</v>
      </c>
      <c r="B175" s="8">
        <v>239801</v>
      </c>
      <c r="C175" s="8">
        <v>0</v>
      </c>
      <c r="D175" s="8">
        <v>152527</v>
      </c>
      <c r="E175" s="8">
        <v>87274</v>
      </c>
      <c r="F175" s="9">
        <v>0.363943436432709</v>
      </c>
      <c r="G175" s="1" t="str">
        <f t="shared" si="8"/>
        <v>creditcardrepayments</v>
      </c>
      <c r="H175" s="16" t="s">
        <v>411</v>
      </c>
      <c r="I175" s="10" t="str">
        <f t="shared" si="11"/>
        <v>avg_amount31_creditcardrepayments</v>
      </c>
      <c r="J175" s="10" t="str">
        <f t="shared" si="9"/>
        <v>avg_amount34_creditcardrepayments</v>
      </c>
      <c r="K175" s="15">
        <v>0.0777949572175563</v>
      </c>
      <c r="M175" t="s">
        <v>87</v>
      </c>
      <c r="O175" s="2" t="str">
        <f t="shared" si="10"/>
        <v>sum_cnt20_enquiryfee</v>
      </c>
      <c r="P175" t="s">
        <v>87</v>
      </c>
    </row>
    <row r="176" spans="1:16">
      <c r="A176" s="8" t="s">
        <v>414</v>
      </c>
      <c r="B176" s="8">
        <v>239801</v>
      </c>
      <c r="C176" s="8">
        <v>0</v>
      </c>
      <c r="D176" s="8">
        <v>152527</v>
      </c>
      <c r="E176" s="8">
        <v>87274</v>
      </c>
      <c r="F176" s="9">
        <v>0.363943436432709</v>
      </c>
      <c r="G176" s="1" t="str">
        <f t="shared" si="8"/>
        <v>creditcardrepayments</v>
      </c>
      <c r="H176" s="16" t="s">
        <v>415</v>
      </c>
      <c r="I176" s="10" t="str">
        <f t="shared" si="11"/>
        <v>max_amount31_creditcardrepayments</v>
      </c>
      <c r="J176" s="10" t="str">
        <f t="shared" si="9"/>
        <v>max_amount34_creditcardrepayments</v>
      </c>
      <c r="K176" s="15">
        <v>0.0777949572175563</v>
      </c>
      <c r="M176" t="s">
        <v>84</v>
      </c>
      <c r="O176" s="2" t="str">
        <f t="shared" si="10"/>
        <v>min_amount20_enquiryfee</v>
      </c>
      <c r="P176" t="s">
        <v>565</v>
      </c>
    </row>
    <row r="177" spans="1:16">
      <c r="A177" s="8" t="s">
        <v>418</v>
      </c>
      <c r="B177" s="8">
        <v>239801</v>
      </c>
      <c r="C177" s="8">
        <v>0</v>
      </c>
      <c r="D177" s="8">
        <v>152527</v>
      </c>
      <c r="E177" s="8">
        <v>87274</v>
      </c>
      <c r="F177" s="9">
        <v>0.363943436432709</v>
      </c>
      <c r="G177" s="1" t="str">
        <f t="shared" si="8"/>
        <v>creditcardrepayments</v>
      </c>
      <c r="H177" s="16" t="s">
        <v>419</v>
      </c>
      <c r="I177" s="10" t="str">
        <f t="shared" si="11"/>
        <v>min_amount31_creditcardrepayments</v>
      </c>
      <c r="J177" s="10" t="str">
        <f t="shared" si="9"/>
        <v>min_amount34_creditcardrepayments</v>
      </c>
      <c r="K177" s="15">
        <v>0.0777949572175563</v>
      </c>
      <c r="M177" t="s">
        <v>507</v>
      </c>
      <c r="O177" s="2" t="str">
        <f t="shared" si="10"/>
        <v>sum_amount14_enquiryfee</v>
      </c>
      <c r="P177" t="s">
        <v>508</v>
      </c>
    </row>
    <row r="178" spans="1:16">
      <c r="A178" s="8" t="s">
        <v>422</v>
      </c>
      <c r="B178" s="8">
        <v>239801</v>
      </c>
      <c r="C178" s="8">
        <v>0</v>
      </c>
      <c r="D178" s="8">
        <v>152527</v>
      </c>
      <c r="E178" s="8">
        <v>87274</v>
      </c>
      <c r="F178" s="9">
        <v>0.363943436432709</v>
      </c>
      <c r="G178" s="1" t="str">
        <f t="shared" si="8"/>
        <v>creditcardrepayments</v>
      </c>
      <c r="H178" s="16" t="s">
        <v>423</v>
      </c>
      <c r="I178" s="10" t="str">
        <f t="shared" si="11"/>
        <v>sum_cnt31_creditcardrepayments</v>
      </c>
      <c r="J178" s="10" t="str">
        <f>LEFT(A178,3)&amp;"_cnt"&amp;RIGHT(H178,LEN(H178)-7)</f>
        <v>sum_cnt34_creditcardrepayments</v>
      </c>
      <c r="K178" s="15">
        <v>0.0777949572175563</v>
      </c>
      <c r="M178" t="s">
        <v>509</v>
      </c>
      <c r="O178" s="2" t="str">
        <f t="shared" si="10"/>
        <v>avg_amount14_enquiryfee</v>
      </c>
      <c r="P178" t="s">
        <v>510</v>
      </c>
    </row>
    <row r="179" spans="1:16">
      <c r="A179" s="8" t="s">
        <v>212</v>
      </c>
      <c r="B179" s="8">
        <v>239801</v>
      </c>
      <c r="C179" s="8">
        <v>0</v>
      </c>
      <c r="D179" s="8">
        <v>154639</v>
      </c>
      <c r="E179" s="8">
        <v>85162</v>
      </c>
      <c r="F179" s="9">
        <v>0.355136133710869</v>
      </c>
      <c r="G179" s="1" t="str">
        <f t="shared" si="8"/>
        <v>creditcardrepayments</v>
      </c>
      <c r="H179" s="16" t="s">
        <v>213</v>
      </c>
      <c r="I179" s="10" t="str">
        <f t="shared" si="11"/>
        <v>sum_amount8_creditcardrepayments</v>
      </c>
      <c r="J179" s="10" t="str">
        <f t="shared" si="9"/>
        <v>sum_amount33_creditcardrepayments</v>
      </c>
      <c r="K179" s="15">
        <v>0.0771390066266785</v>
      </c>
      <c r="M179" t="s">
        <v>511</v>
      </c>
      <c r="O179" s="2" t="str">
        <f t="shared" si="10"/>
        <v>max_amount14_enquiryfee</v>
      </c>
      <c r="P179" t="s">
        <v>512</v>
      </c>
    </row>
    <row r="180" spans="1:16">
      <c r="A180" s="8" t="s">
        <v>215</v>
      </c>
      <c r="B180" s="8">
        <v>239801</v>
      </c>
      <c r="C180" s="8">
        <v>0</v>
      </c>
      <c r="D180" s="8">
        <v>154639</v>
      </c>
      <c r="E180" s="8">
        <v>85162</v>
      </c>
      <c r="F180" s="9">
        <v>0.355136133710869</v>
      </c>
      <c r="G180" s="1" t="str">
        <f t="shared" si="8"/>
        <v>creditcardrepayments</v>
      </c>
      <c r="H180" s="16" t="s">
        <v>216</v>
      </c>
      <c r="I180" s="10" t="s">
        <v>234</v>
      </c>
      <c r="J180" s="10" t="str">
        <f t="shared" si="9"/>
        <v>avg_amount33_creditcardrepayments</v>
      </c>
      <c r="K180" s="15">
        <v>0.0771390066266785</v>
      </c>
      <c r="M180" t="s">
        <v>515</v>
      </c>
      <c r="O180" s="2" t="str">
        <f t="shared" si="10"/>
        <v>sum_cnt14_enquiryfee</v>
      </c>
      <c r="P180" t="s">
        <v>515</v>
      </c>
    </row>
    <row r="181" spans="1:16">
      <c r="A181" s="8" t="s">
        <v>218</v>
      </c>
      <c r="B181" s="8">
        <v>239801</v>
      </c>
      <c r="C181" s="8">
        <v>0</v>
      </c>
      <c r="D181" s="8">
        <v>154639</v>
      </c>
      <c r="E181" s="8">
        <v>85162</v>
      </c>
      <c r="F181" s="9">
        <v>0.355136133710869</v>
      </c>
      <c r="G181" s="1" t="str">
        <f t="shared" si="8"/>
        <v>creditcardrepayments</v>
      </c>
      <c r="H181" s="16" t="s">
        <v>219</v>
      </c>
      <c r="I181" s="10" t="s">
        <v>238</v>
      </c>
      <c r="J181" s="10" t="str">
        <f t="shared" si="9"/>
        <v>max_amount33_creditcardrepayments</v>
      </c>
      <c r="K181" s="15">
        <v>0.0771390066266785</v>
      </c>
      <c r="M181" t="s">
        <v>513</v>
      </c>
      <c r="O181" s="2" t="str">
        <f t="shared" si="10"/>
        <v>min_amount14_enquiryfee</v>
      </c>
      <c r="P181" t="s">
        <v>514</v>
      </c>
    </row>
    <row r="182" spans="1:16">
      <c r="A182" s="8" t="s">
        <v>222</v>
      </c>
      <c r="B182" s="8">
        <v>239801</v>
      </c>
      <c r="C182" s="8">
        <v>0</v>
      </c>
      <c r="D182" s="8">
        <v>154639</v>
      </c>
      <c r="E182" s="8">
        <v>85162</v>
      </c>
      <c r="F182" s="9">
        <v>0.355136133710869</v>
      </c>
      <c r="G182" s="1" t="str">
        <f t="shared" si="8"/>
        <v>creditcardrepayments</v>
      </c>
      <c r="H182" s="16" t="s">
        <v>223</v>
      </c>
      <c r="I182" s="10" t="s">
        <v>241</v>
      </c>
      <c r="J182" s="10" t="str">
        <f t="shared" si="9"/>
        <v>min_amount33_creditcardrepayments</v>
      </c>
      <c r="K182" s="15">
        <v>0.0771390066266785</v>
      </c>
      <c r="M182" t="s">
        <v>286</v>
      </c>
      <c r="O182" s="2" t="str">
        <f t="shared" si="10"/>
        <v>sum_amount21_enquiryfee</v>
      </c>
      <c r="P182" t="s">
        <v>567</v>
      </c>
    </row>
    <row r="183" spans="1:16">
      <c r="A183" s="8" t="s">
        <v>226</v>
      </c>
      <c r="B183" s="8">
        <v>239801</v>
      </c>
      <c r="C183" s="8">
        <v>0</v>
      </c>
      <c r="D183" s="8">
        <v>154639</v>
      </c>
      <c r="E183" s="8">
        <v>85162</v>
      </c>
      <c r="F183" s="9">
        <v>0.355136133710869</v>
      </c>
      <c r="G183" s="1" t="str">
        <f t="shared" si="8"/>
        <v>creditcardrepayments</v>
      </c>
      <c r="H183" s="16" t="s">
        <v>227</v>
      </c>
      <c r="I183" s="8" t="s">
        <v>244</v>
      </c>
      <c r="J183" s="10" t="str">
        <f>LEFT(A183,3)&amp;"_cnt"&amp;RIGHT(H183,LEN(H183)-7)</f>
        <v>sum_cnt33_creditcardrepayments</v>
      </c>
      <c r="K183" s="15">
        <v>0.0771390066266785</v>
      </c>
      <c r="M183" t="s">
        <v>76</v>
      </c>
      <c r="O183" s="2" t="str">
        <f t="shared" si="10"/>
        <v>avg_amount21_enquiryfee</v>
      </c>
      <c r="P183" t="s">
        <v>568</v>
      </c>
    </row>
    <row r="184" spans="1:16">
      <c r="A184" s="8" t="s">
        <v>156</v>
      </c>
      <c r="B184" s="8">
        <v>239801</v>
      </c>
      <c r="C184" s="8">
        <v>0</v>
      </c>
      <c r="D184" s="8">
        <v>154640</v>
      </c>
      <c r="E184" s="8">
        <v>85161</v>
      </c>
      <c r="F184" s="9">
        <v>0.355131963586474</v>
      </c>
      <c r="G184" s="1" t="str">
        <f t="shared" si="8"/>
        <v>creditcardrepayments</v>
      </c>
      <c r="H184" s="16" t="s">
        <v>437</v>
      </c>
      <c r="I184" s="10" t="str">
        <f t="shared" si="11"/>
        <v>sum_amount32_creditcardrepayments</v>
      </c>
      <c r="J184" s="10" t="str">
        <f t="shared" si="9"/>
        <v>sum_amount57_creditcardrepayments</v>
      </c>
      <c r="K184" s="15">
        <v>0.0764857508070299</v>
      </c>
      <c r="M184" t="s">
        <v>294</v>
      </c>
      <c r="O184" s="2" t="str">
        <f t="shared" si="10"/>
        <v>max_amount21_enquiryfee</v>
      </c>
      <c r="P184" t="s">
        <v>569</v>
      </c>
    </row>
    <row r="185" spans="1:16">
      <c r="A185" s="8" t="s">
        <v>160</v>
      </c>
      <c r="B185" s="8">
        <v>239801</v>
      </c>
      <c r="C185" s="8">
        <v>0</v>
      </c>
      <c r="D185" s="8">
        <v>154640</v>
      </c>
      <c r="E185" s="8">
        <v>85161</v>
      </c>
      <c r="F185" s="9">
        <v>0.355131963586474</v>
      </c>
      <c r="G185" s="1" t="str">
        <f t="shared" si="8"/>
        <v>creditcardrepayments</v>
      </c>
      <c r="H185" s="16" t="s">
        <v>430</v>
      </c>
      <c r="I185" s="10" t="str">
        <f t="shared" si="11"/>
        <v>avg_amount32_creditcardrepayments</v>
      </c>
      <c r="J185" s="10" t="str">
        <f t="shared" si="9"/>
        <v>avg_amount57_creditcardrepayments</v>
      </c>
      <c r="K185" s="15">
        <v>0.0764857508070299</v>
      </c>
      <c r="M185" t="s">
        <v>302</v>
      </c>
      <c r="O185" s="2" t="str">
        <f t="shared" si="10"/>
        <v>sum_cnt21_enquiryfee</v>
      </c>
      <c r="P185" t="s">
        <v>302</v>
      </c>
    </row>
    <row r="186" spans="1:16">
      <c r="A186" s="8" t="s">
        <v>164</v>
      </c>
      <c r="B186" s="8">
        <v>239801</v>
      </c>
      <c r="C186" s="8">
        <v>0</v>
      </c>
      <c r="D186" s="8">
        <v>154640</v>
      </c>
      <c r="E186" s="8">
        <v>85161</v>
      </c>
      <c r="F186" s="9">
        <v>0.355131963586474</v>
      </c>
      <c r="G186" s="1" t="str">
        <f t="shared" si="8"/>
        <v>creditcardrepayments</v>
      </c>
      <c r="H186" s="16" t="s">
        <v>433</v>
      </c>
      <c r="I186" s="10" t="str">
        <f t="shared" si="11"/>
        <v>max_amount32_creditcardrepayments</v>
      </c>
      <c r="J186" s="10" t="str">
        <f t="shared" si="9"/>
        <v>max_amount57_creditcardrepayments</v>
      </c>
      <c r="K186" s="15">
        <v>0.0764857508070299</v>
      </c>
      <c r="M186" t="s">
        <v>298</v>
      </c>
      <c r="O186" s="2" t="str">
        <f t="shared" si="10"/>
        <v>min_amount21_enquiryfee</v>
      </c>
      <c r="P186" t="s">
        <v>571</v>
      </c>
    </row>
    <row r="187" spans="1:16">
      <c r="A187" s="8" t="s">
        <v>168</v>
      </c>
      <c r="B187" s="8">
        <v>239801</v>
      </c>
      <c r="C187" s="8">
        <v>0</v>
      </c>
      <c r="D187" s="8">
        <v>154640</v>
      </c>
      <c r="E187" s="8">
        <v>85161</v>
      </c>
      <c r="F187" s="9">
        <v>0.355131963586474</v>
      </c>
      <c r="G187" s="1" t="str">
        <f t="shared" si="8"/>
        <v>creditcardrepayments</v>
      </c>
      <c r="H187" s="16" t="s">
        <v>436</v>
      </c>
      <c r="I187" s="10" t="str">
        <f t="shared" si="11"/>
        <v>min_amount32_creditcardrepayments</v>
      </c>
      <c r="J187" s="10" t="str">
        <f t="shared" si="9"/>
        <v>min_amount57_creditcardrepayments</v>
      </c>
      <c r="K187" s="15">
        <v>0.0764857508070299</v>
      </c>
      <c r="M187" t="s">
        <v>494</v>
      </c>
      <c r="O187" s="2" t="str">
        <f t="shared" si="10"/>
        <v>sum_amount13_enquiryfee</v>
      </c>
      <c r="P187" t="s">
        <v>496</v>
      </c>
    </row>
    <row r="188" spans="1:16">
      <c r="A188" s="8" t="s">
        <v>172</v>
      </c>
      <c r="B188" s="8">
        <v>239801</v>
      </c>
      <c r="C188" s="8">
        <v>0</v>
      </c>
      <c r="D188" s="8">
        <v>154640</v>
      </c>
      <c r="E188" s="8">
        <v>85161</v>
      </c>
      <c r="F188" s="9">
        <v>0.355131963586474</v>
      </c>
      <c r="G188" s="1" t="str">
        <f t="shared" si="8"/>
        <v>creditcardrepayments</v>
      </c>
      <c r="H188" s="16" t="s">
        <v>438</v>
      </c>
      <c r="I188" s="10" t="str">
        <f t="shared" si="11"/>
        <v>sum_cnt32_creditcardrepayments</v>
      </c>
      <c r="J188" s="10" t="str">
        <f>LEFT(A188,3)&amp;"_cnt"&amp;RIGHT(H188,LEN(H188)-7)</f>
        <v>sum_cnt57_creditcardrepayments</v>
      </c>
      <c r="K188" s="15">
        <v>0.0764857508070299</v>
      </c>
      <c r="M188" t="s">
        <v>497</v>
      </c>
      <c r="O188" s="2" t="str">
        <f t="shared" si="10"/>
        <v>avg_amount13_enquiryfee</v>
      </c>
      <c r="P188" t="s">
        <v>499</v>
      </c>
    </row>
    <row r="189" spans="1:16">
      <c r="A189" s="8" t="s">
        <v>155</v>
      </c>
      <c r="B189" s="8">
        <v>239801</v>
      </c>
      <c r="C189" s="8">
        <v>0</v>
      </c>
      <c r="D189" s="8">
        <v>157286</v>
      </c>
      <c r="E189" s="8">
        <v>82515</v>
      </c>
      <c r="F189" s="9">
        <v>0.344097814437805</v>
      </c>
      <c r="G189" s="1" t="str">
        <f t="shared" si="8"/>
        <v>creditcardrepayments</v>
      </c>
      <c r="H189" s="16" t="s">
        <v>156</v>
      </c>
      <c r="I189" s="8" t="s">
        <v>230</v>
      </c>
      <c r="J189" s="10" t="str">
        <f t="shared" si="9"/>
        <v>sum_amount32_creditcardrepayments</v>
      </c>
      <c r="K189" s="15">
        <v>0.0747106243519395</v>
      </c>
      <c r="M189" t="s">
        <v>500</v>
      </c>
      <c r="O189" s="2" t="str">
        <f t="shared" si="10"/>
        <v>max_amount13_enquiryfee</v>
      </c>
      <c r="P189" t="s">
        <v>502</v>
      </c>
    </row>
    <row r="190" spans="1:16">
      <c r="A190" s="8" t="s">
        <v>159</v>
      </c>
      <c r="B190" s="8">
        <v>239801</v>
      </c>
      <c r="C190" s="8">
        <v>0</v>
      </c>
      <c r="D190" s="8">
        <v>157286</v>
      </c>
      <c r="E190" s="8">
        <v>82515</v>
      </c>
      <c r="F190" s="9">
        <v>0.344097814437805</v>
      </c>
      <c r="G190" s="1" t="str">
        <f t="shared" si="8"/>
        <v>creditcardrepayments</v>
      </c>
      <c r="H190" s="16" t="s">
        <v>160</v>
      </c>
      <c r="I190" s="10" t="str">
        <f t="shared" si="11"/>
        <v>avg_amount7_creditcardrepayments</v>
      </c>
      <c r="J190" s="10" t="str">
        <f t="shared" si="9"/>
        <v>avg_amount32_creditcardrepayments</v>
      </c>
      <c r="K190" s="15">
        <v>0.0747106243519395</v>
      </c>
      <c r="M190" t="s">
        <v>505</v>
      </c>
      <c r="O190" s="2" t="str">
        <f t="shared" si="10"/>
        <v>sum_cnt13_enquiryfee</v>
      </c>
      <c r="P190" t="s">
        <v>505</v>
      </c>
    </row>
    <row r="191" spans="1:16">
      <c r="A191" s="8" t="s">
        <v>163</v>
      </c>
      <c r="B191" s="8">
        <v>239801</v>
      </c>
      <c r="C191" s="8">
        <v>0</v>
      </c>
      <c r="D191" s="8">
        <v>157286</v>
      </c>
      <c r="E191" s="8">
        <v>82515</v>
      </c>
      <c r="F191" s="9">
        <v>0.344097814437805</v>
      </c>
      <c r="G191" s="1" t="str">
        <f t="shared" si="8"/>
        <v>creditcardrepayments</v>
      </c>
      <c r="H191" s="16" t="s">
        <v>164</v>
      </c>
      <c r="I191" s="10" t="s">
        <v>238</v>
      </c>
      <c r="J191" s="10" t="str">
        <f t="shared" si="9"/>
        <v>max_amount32_creditcardrepayments</v>
      </c>
      <c r="K191" s="15">
        <v>0.0747106243519395</v>
      </c>
      <c r="M191" t="s">
        <v>503</v>
      </c>
      <c r="O191" s="2" t="str">
        <f t="shared" si="10"/>
        <v>min_amount13_enquiryfee</v>
      </c>
      <c r="P191" t="s">
        <v>648</v>
      </c>
    </row>
    <row r="192" spans="1:16">
      <c r="A192" s="8" t="s">
        <v>167</v>
      </c>
      <c r="B192" s="8">
        <v>239801</v>
      </c>
      <c r="C192" s="8">
        <v>0</v>
      </c>
      <c r="D192" s="8">
        <v>157286</v>
      </c>
      <c r="E192" s="8">
        <v>82515</v>
      </c>
      <c r="F192" s="9">
        <v>0.344097814437805</v>
      </c>
      <c r="G192" s="1" t="str">
        <f t="shared" si="8"/>
        <v>creditcardrepayments</v>
      </c>
      <c r="H192" s="16" t="s">
        <v>168</v>
      </c>
      <c r="I192" s="10" t="s">
        <v>241</v>
      </c>
      <c r="J192" s="10" t="str">
        <f t="shared" si="9"/>
        <v>min_amount32_creditcardrepayments</v>
      </c>
      <c r="K192" s="15">
        <v>0.0747106243519395</v>
      </c>
      <c r="M192" t="s">
        <v>572</v>
      </c>
      <c r="O192" s="2" t="str">
        <f t="shared" si="10"/>
        <v>sum_amount22_enquiryfee</v>
      </c>
      <c r="P192" t="s">
        <v>573</v>
      </c>
    </row>
    <row r="193" spans="1:16">
      <c r="A193" s="8" t="s">
        <v>171</v>
      </c>
      <c r="B193" s="8">
        <v>239801</v>
      </c>
      <c r="C193" s="8">
        <v>0</v>
      </c>
      <c r="D193" s="8">
        <v>157286</v>
      </c>
      <c r="E193" s="8">
        <v>82515</v>
      </c>
      <c r="F193" s="9">
        <v>0.344097814437805</v>
      </c>
      <c r="G193" s="1" t="str">
        <f t="shared" si="8"/>
        <v>creditcardrepayments</v>
      </c>
      <c r="H193" s="16" t="s">
        <v>172</v>
      </c>
      <c r="I193" s="8" t="s">
        <v>244</v>
      </c>
      <c r="J193" s="10" t="str">
        <f>LEFT(A193,3)&amp;"_cnt"&amp;RIGHT(H193,LEN(H193)-7)</f>
        <v>sum_cnt32_creditcardrepayments</v>
      </c>
      <c r="K193" s="15">
        <v>0.0747106243519395</v>
      </c>
      <c r="M193" t="s">
        <v>290</v>
      </c>
      <c r="O193" s="2" t="str">
        <f t="shared" si="10"/>
        <v>avg_amount22_enquiryfee</v>
      </c>
      <c r="P193" t="s">
        <v>487</v>
      </c>
    </row>
    <row r="194" spans="1:16">
      <c r="A194" s="8" t="s">
        <v>213</v>
      </c>
      <c r="B194" s="8">
        <v>239801</v>
      </c>
      <c r="C194" s="8">
        <v>0</v>
      </c>
      <c r="D194" s="8">
        <v>157498</v>
      </c>
      <c r="E194" s="8">
        <v>82303</v>
      </c>
      <c r="F194" s="9">
        <v>0.343213748066105</v>
      </c>
      <c r="G194" s="1" t="str">
        <f t="shared" ref="G194:G257" si="12">MID(A194,FIND("_",A194,5)+1,LEN(A194)-FIND("_",A194,5))</f>
        <v>creditcardrepayments</v>
      </c>
      <c r="H194" s="16" t="s">
        <v>392</v>
      </c>
      <c r="I194" s="10" t="str">
        <f t="shared" si="11"/>
        <v>sum_amount33_creditcardrepayments</v>
      </c>
      <c r="J194" s="10" t="str">
        <f t="shared" si="9"/>
        <v>sum_amount30_creditcardrepayments</v>
      </c>
      <c r="K194" s="15">
        <v>0.0735566328302405</v>
      </c>
      <c r="M194" t="s">
        <v>574</v>
      </c>
      <c r="O194" s="2" t="str">
        <f t="shared" si="10"/>
        <v>max_amount22_enquiryfee</v>
      </c>
      <c r="P194" t="s">
        <v>575</v>
      </c>
    </row>
    <row r="195" spans="1:16">
      <c r="A195" s="8" t="s">
        <v>216</v>
      </c>
      <c r="B195" s="8">
        <v>239801</v>
      </c>
      <c r="C195" s="8">
        <v>0</v>
      </c>
      <c r="D195" s="8">
        <v>157498</v>
      </c>
      <c r="E195" s="8">
        <v>82303</v>
      </c>
      <c r="F195" s="9">
        <v>0.343213748066105</v>
      </c>
      <c r="G195" s="1" t="str">
        <f t="shared" si="12"/>
        <v>creditcardrepayments</v>
      </c>
      <c r="H195" s="16" t="s">
        <v>384</v>
      </c>
      <c r="I195" s="10" t="str">
        <f t="shared" si="11"/>
        <v>avg_amount33_creditcardrepayments</v>
      </c>
      <c r="J195" s="10" t="str">
        <f t="shared" ref="J195:J258" si="13">LEFT(A195,3)&amp;RIGHT(H195,LEN(H195)-3)</f>
        <v>avg_amount30_creditcardrepayments</v>
      </c>
      <c r="K195" s="15">
        <v>0.0735566328302405</v>
      </c>
      <c r="M195" t="s">
        <v>578</v>
      </c>
      <c r="O195" s="2" t="str">
        <f t="shared" ref="O195:O258" si="14">VLOOKUP(M195,A:J,9,FALSE)</f>
        <v>sum_cnt22_enquiryfee</v>
      </c>
      <c r="P195" t="s">
        <v>578</v>
      </c>
    </row>
    <row r="196" spans="1:16">
      <c r="A196" s="8" t="s">
        <v>219</v>
      </c>
      <c r="B196" s="8">
        <v>239801</v>
      </c>
      <c r="C196" s="8">
        <v>0</v>
      </c>
      <c r="D196" s="8">
        <v>157498</v>
      </c>
      <c r="E196" s="8">
        <v>82303</v>
      </c>
      <c r="F196" s="9">
        <v>0.343213748066105</v>
      </c>
      <c r="G196" s="1" t="str">
        <f t="shared" si="12"/>
        <v>creditcardrepayments</v>
      </c>
      <c r="H196" s="16" t="s">
        <v>386</v>
      </c>
      <c r="I196" s="10" t="str">
        <f t="shared" si="11"/>
        <v>max_amount33_creditcardrepayments</v>
      </c>
      <c r="J196" s="10" t="str">
        <f t="shared" si="13"/>
        <v>max_amount30_creditcardrepayments</v>
      </c>
      <c r="K196" s="15">
        <v>0.0735566328302405</v>
      </c>
      <c r="M196" t="s">
        <v>576</v>
      </c>
      <c r="O196" s="2" t="str">
        <f t="shared" si="14"/>
        <v>min_amount22_enquiryfee</v>
      </c>
      <c r="P196" t="s">
        <v>577</v>
      </c>
    </row>
    <row r="197" spans="1:16">
      <c r="A197" s="8" t="s">
        <v>223</v>
      </c>
      <c r="B197" s="8">
        <v>239801</v>
      </c>
      <c r="C197" s="8">
        <v>0</v>
      </c>
      <c r="D197" s="8">
        <v>157498</v>
      </c>
      <c r="E197" s="8">
        <v>82303</v>
      </c>
      <c r="F197" s="9">
        <v>0.343213748066105</v>
      </c>
      <c r="G197" s="1" t="str">
        <f t="shared" si="12"/>
        <v>creditcardrepayments</v>
      </c>
      <c r="H197" s="16" t="s">
        <v>388</v>
      </c>
      <c r="I197" s="10" t="str">
        <f t="shared" si="11"/>
        <v>min_amount33_creditcardrepayments</v>
      </c>
      <c r="J197" s="10" t="str">
        <f t="shared" si="13"/>
        <v>min_amount30_creditcardrepayments</v>
      </c>
      <c r="K197" s="15">
        <v>0.0735566328302405</v>
      </c>
      <c r="M197" t="s">
        <v>484</v>
      </c>
      <c r="O197" s="2" t="str">
        <f t="shared" si="14"/>
        <v>sum_amount12_enquiryfee</v>
      </c>
      <c r="P197" t="s">
        <v>485</v>
      </c>
    </row>
    <row r="198" spans="1:16">
      <c r="A198" s="8" t="s">
        <v>227</v>
      </c>
      <c r="B198" s="8">
        <v>239801</v>
      </c>
      <c r="C198" s="8">
        <v>0</v>
      </c>
      <c r="D198" s="8">
        <v>157498</v>
      </c>
      <c r="E198" s="8">
        <v>82303</v>
      </c>
      <c r="F198" s="9">
        <v>0.343213748066105</v>
      </c>
      <c r="G198" s="1" t="str">
        <f t="shared" si="12"/>
        <v>creditcardrepayments</v>
      </c>
      <c r="H198" s="16" t="s">
        <v>396</v>
      </c>
      <c r="I198" s="10" t="str">
        <f t="shared" si="11"/>
        <v>sum_cnt33_creditcardrepayments</v>
      </c>
      <c r="J198" s="10" t="str">
        <f>LEFT(A198,3)&amp;"_cnt"&amp;RIGHT(H198,LEN(H198)-7)</f>
        <v>sum_cnt30_creditcardrepayments</v>
      </c>
      <c r="K198" s="15">
        <v>0.0735566328302405</v>
      </c>
      <c r="M198" t="s">
        <v>486</v>
      </c>
      <c r="O198" s="2" t="str">
        <f t="shared" si="14"/>
        <v>avg_amount12_enquiryfee</v>
      </c>
      <c r="P198" t="s">
        <v>582</v>
      </c>
    </row>
    <row r="199" spans="1:16">
      <c r="A199" s="8" t="s">
        <v>135</v>
      </c>
      <c r="B199" s="8">
        <v>239801</v>
      </c>
      <c r="C199" s="8">
        <v>0</v>
      </c>
      <c r="D199" s="8">
        <v>159708</v>
      </c>
      <c r="E199" s="8">
        <v>80093</v>
      </c>
      <c r="F199" s="9">
        <v>0.333997773153573</v>
      </c>
      <c r="G199" s="1" t="str">
        <f t="shared" si="12"/>
        <v>creditcardrepayments</v>
      </c>
      <c r="H199" s="16" t="s">
        <v>136</v>
      </c>
      <c r="I199" s="8" t="s">
        <v>230</v>
      </c>
      <c r="J199" s="10" t="str">
        <f t="shared" si="13"/>
        <v>sum_amount58_creditcardrepayments</v>
      </c>
      <c r="K199" s="15">
        <v>0.0733926058427951</v>
      </c>
      <c r="M199" t="s">
        <v>488</v>
      </c>
      <c r="O199" s="2" t="str">
        <f t="shared" si="14"/>
        <v>max_amount12_enquiryfee</v>
      </c>
      <c r="P199" t="s">
        <v>489</v>
      </c>
    </row>
    <row r="200" spans="1:16">
      <c r="A200" s="8" t="s">
        <v>139</v>
      </c>
      <c r="B200" s="8">
        <v>239801</v>
      </c>
      <c r="C200" s="8">
        <v>0</v>
      </c>
      <c r="D200" s="8">
        <v>159708</v>
      </c>
      <c r="E200" s="8">
        <v>80093</v>
      </c>
      <c r="F200" s="9">
        <v>0.333997773153573</v>
      </c>
      <c r="G200" s="1" t="str">
        <f t="shared" si="12"/>
        <v>creditcardrepayments</v>
      </c>
      <c r="H200" s="16" t="s">
        <v>140</v>
      </c>
      <c r="I200" s="10" t="s">
        <v>159</v>
      </c>
      <c r="J200" s="10" t="str">
        <f t="shared" si="13"/>
        <v>avg_amount58_creditcardrepayments</v>
      </c>
      <c r="K200" s="15">
        <v>0.0733926058427951</v>
      </c>
      <c r="M200" t="s">
        <v>490</v>
      </c>
      <c r="O200" s="2" t="str">
        <f t="shared" si="14"/>
        <v>min_amount12_enquiryfee</v>
      </c>
      <c r="P200" t="s">
        <v>491</v>
      </c>
    </row>
    <row r="201" spans="1:16">
      <c r="A201" s="8" t="s">
        <v>143</v>
      </c>
      <c r="B201" s="8">
        <v>239801</v>
      </c>
      <c r="C201" s="8">
        <v>0</v>
      </c>
      <c r="D201" s="8">
        <v>159708</v>
      </c>
      <c r="E201" s="8">
        <v>80093</v>
      </c>
      <c r="F201" s="9">
        <v>0.333997773153573</v>
      </c>
      <c r="G201" s="1" t="str">
        <f t="shared" si="12"/>
        <v>creditcardrepayments</v>
      </c>
      <c r="H201" s="16" t="s">
        <v>144</v>
      </c>
      <c r="I201" s="10" t="str">
        <f t="shared" si="11"/>
        <v>max_amount6_creditcardrepayments</v>
      </c>
      <c r="J201" s="10" t="str">
        <f t="shared" si="13"/>
        <v>max_amount58_creditcardrepayments</v>
      </c>
      <c r="K201" s="15">
        <v>0.0733926058427951</v>
      </c>
      <c r="M201" t="s">
        <v>492</v>
      </c>
      <c r="O201" s="2" t="str">
        <f t="shared" si="14"/>
        <v>sum_cnt12_enquiryfee</v>
      </c>
      <c r="P201" t="s">
        <v>492</v>
      </c>
    </row>
    <row r="202" spans="1:16">
      <c r="A202" s="8" t="s">
        <v>147</v>
      </c>
      <c r="B202" s="8">
        <v>239801</v>
      </c>
      <c r="C202" s="8">
        <v>0</v>
      </c>
      <c r="D202" s="8">
        <v>159708</v>
      </c>
      <c r="E202" s="8">
        <v>80093</v>
      </c>
      <c r="F202" s="9">
        <v>0.333997773153573</v>
      </c>
      <c r="G202" s="1" t="str">
        <f t="shared" si="12"/>
        <v>creditcardrepayments</v>
      </c>
      <c r="H202" s="16" t="s">
        <v>148</v>
      </c>
      <c r="I202" s="10" t="s">
        <v>241</v>
      </c>
      <c r="J202" s="10" t="str">
        <f t="shared" si="13"/>
        <v>min_amount58_creditcardrepayments</v>
      </c>
      <c r="K202" s="15">
        <v>0.0733926058427951</v>
      </c>
      <c r="M202" t="s">
        <v>393</v>
      </c>
      <c r="O202" s="2" t="str">
        <f t="shared" si="14"/>
        <v>sum_amount35_creditcardrepayments</v>
      </c>
      <c r="P202" t="s">
        <v>464</v>
      </c>
    </row>
    <row r="203" spans="1:16">
      <c r="A203" s="8" t="s">
        <v>151</v>
      </c>
      <c r="B203" s="8">
        <v>239801</v>
      </c>
      <c r="C203" s="8">
        <v>0</v>
      </c>
      <c r="D203" s="8">
        <v>159708</v>
      </c>
      <c r="E203" s="8">
        <v>80093</v>
      </c>
      <c r="F203" s="9">
        <v>0.333997773153573</v>
      </c>
      <c r="G203" s="1" t="str">
        <f t="shared" si="12"/>
        <v>creditcardrepayments</v>
      </c>
      <c r="H203" s="16" t="s">
        <v>152</v>
      </c>
      <c r="I203" s="10" t="s">
        <v>244</v>
      </c>
      <c r="J203" s="10" t="str">
        <f>LEFT(A203,3)&amp;"_cnt"&amp;RIGHT(H203,LEN(H203)-7)</f>
        <v>sum_cnt58_creditcardrepayments</v>
      </c>
      <c r="K203" s="15">
        <v>0.0733926058427951</v>
      </c>
      <c r="M203" t="s">
        <v>385</v>
      </c>
      <c r="O203" s="2" t="str">
        <f t="shared" si="14"/>
        <v>avg_amount35_creditcardrepayments</v>
      </c>
      <c r="P203" t="s">
        <v>459</v>
      </c>
    </row>
    <row r="204" spans="1:16">
      <c r="A204" s="8" t="s">
        <v>421</v>
      </c>
      <c r="B204" s="8">
        <v>239801</v>
      </c>
      <c r="C204" s="8">
        <v>0</v>
      </c>
      <c r="D204" s="8">
        <v>159951</v>
      </c>
      <c r="E204" s="8">
        <v>79850</v>
      </c>
      <c r="F204" s="9">
        <v>0.332984432925634</v>
      </c>
      <c r="G204" s="1" t="str">
        <f t="shared" si="12"/>
        <v>creditcardrepayments</v>
      </c>
      <c r="H204" s="16" t="s">
        <v>420</v>
      </c>
      <c r="I204" s="10" t="str">
        <f t="shared" si="11"/>
        <v>sum_amount34_creditcardrepayments</v>
      </c>
      <c r="J204" s="10" t="str">
        <f t="shared" si="13"/>
        <v>sum_amount31_creditcardrepayments</v>
      </c>
      <c r="K204" s="15">
        <v>0.0728622866668129</v>
      </c>
      <c r="M204" t="s">
        <v>387</v>
      </c>
      <c r="O204" s="2" t="str">
        <f t="shared" si="14"/>
        <v>max_amount35_creditcardrepayments</v>
      </c>
      <c r="P204" t="s">
        <v>460</v>
      </c>
    </row>
    <row r="205" spans="1:16">
      <c r="A205" s="8" t="s">
        <v>411</v>
      </c>
      <c r="B205" s="8">
        <v>239801</v>
      </c>
      <c r="C205" s="8">
        <v>0</v>
      </c>
      <c r="D205" s="8">
        <v>159951</v>
      </c>
      <c r="E205" s="8">
        <v>79850</v>
      </c>
      <c r="F205" s="9">
        <v>0.332984432925634</v>
      </c>
      <c r="G205" s="1" t="str">
        <f t="shared" si="12"/>
        <v>creditcardrepayments</v>
      </c>
      <c r="H205" s="16" t="s">
        <v>410</v>
      </c>
      <c r="I205" s="10" t="str">
        <f t="shared" si="11"/>
        <v>avg_amount34_creditcardrepayments</v>
      </c>
      <c r="J205" s="10" t="str">
        <f t="shared" si="13"/>
        <v>avg_amount31_creditcardrepayments</v>
      </c>
      <c r="K205" s="15">
        <v>0.0728622866668129</v>
      </c>
      <c r="M205" t="s">
        <v>389</v>
      </c>
      <c r="O205" s="2" t="str">
        <f t="shared" si="14"/>
        <v>min_amount35_creditcardrepayments</v>
      </c>
      <c r="P205" t="s">
        <v>461</v>
      </c>
    </row>
    <row r="206" spans="1:16">
      <c r="A206" s="8" t="s">
        <v>415</v>
      </c>
      <c r="B206" s="8">
        <v>239801</v>
      </c>
      <c r="C206" s="8">
        <v>0</v>
      </c>
      <c r="D206" s="8">
        <v>159951</v>
      </c>
      <c r="E206" s="8">
        <v>79850</v>
      </c>
      <c r="F206" s="9">
        <v>0.332984432925634</v>
      </c>
      <c r="G206" s="1" t="str">
        <f t="shared" si="12"/>
        <v>creditcardrepayments</v>
      </c>
      <c r="H206" s="16" t="s">
        <v>414</v>
      </c>
      <c r="I206" s="10" t="str">
        <f t="shared" si="11"/>
        <v>max_amount34_creditcardrepayments</v>
      </c>
      <c r="J206" s="10" t="str">
        <f t="shared" si="13"/>
        <v>max_amount31_creditcardrepayments</v>
      </c>
      <c r="K206" s="15">
        <v>0.0728622866668129</v>
      </c>
      <c r="M206" t="s">
        <v>397</v>
      </c>
      <c r="O206" s="2" t="str">
        <f t="shared" si="14"/>
        <v>sum_cnt35_creditcardrepayments</v>
      </c>
      <c r="P206" t="s">
        <v>467</v>
      </c>
    </row>
    <row r="207" spans="1:16">
      <c r="A207" s="8" t="s">
        <v>419</v>
      </c>
      <c r="B207" s="8">
        <v>239801</v>
      </c>
      <c r="C207" s="8">
        <v>0</v>
      </c>
      <c r="D207" s="8">
        <v>159951</v>
      </c>
      <c r="E207" s="8">
        <v>79850</v>
      </c>
      <c r="F207" s="9">
        <v>0.332984432925634</v>
      </c>
      <c r="G207" s="1" t="str">
        <f t="shared" si="12"/>
        <v>creditcardrepayments</v>
      </c>
      <c r="H207" s="16" t="s">
        <v>418</v>
      </c>
      <c r="I207" s="10" t="str">
        <f t="shared" ref="I207:I270" si="15">VLOOKUP(A207,H:H,1,FALSE)</f>
        <v>min_amount34_creditcardrepayments</v>
      </c>
      <c r="J207" s="10" t="str">
        <f t="shared" si="13"/>
        <v>min_amount31_creditcardrepayments</v>
      </c>
      <c r="K207" s="15">
        <v>0.0728622866668129</v>
      </c>
      <c r="M207" t="s">
        <v>89</v>
      </c>
      <c r="O207" s="2" t="str">
        <f t="shared" si="14"/>
        <v>sum_amount10_creditcardrepayments</v>
      </c>
      <c r="P207" t="s">
        <v>90</v>
      </c>
    </row>
    <row r="208" spans="1:16">
      <c r="A208" s="8" t="s">
        <v>423</v>
      </c>
      <c r="B208" s="8">
        <v>239801</v>
      </c>
      <c r="C208" s="8">
        <v>0</v>
      </c>
      <c r="D208" s="8">
        <v>159951</v>
      </c>
      <c r="E208" s="8">
        <v>79850</v>
      </c>
      <c r="F208" s="9">
        <v>0.332984432925634</v>
      </c>
      <c r="G208" s="1" t="str">
        <f t="shared" si="12"/>
        <v>creditcardrepayments</v>
      </c>
      <c r="H208" s="16" t="s">
        <v>422</v>
      </c>
      <c r="I208" s="10" t="str">
        <f t="shared" si="15"/>
        <v>sum_cnt34_creditcardrepayments</v>
      </c>
      <c r="J208" s="10" t="str">
        <f>LEFT(A208,3)&amp;"_cnt"&amp;RIGHT(H208,LEN(H208)-7)</f>
        <v>sum_cnt31_creditcardrepayments</v>
      </c>
      <c r="K208" s="15">
        <v>0.0728622866668129</v>
      </c>
      <c r="M208" t="s">
        <v>92</v>
      </c>
      <c r="O208" s="2" t="str">
        <f t="shared" si="14"/>
        <v>avg_amount7_creditcardrepayments</v>
      </c>
      <c r="P208" t="s">
        <v>93</v>
      </c>
    </row>
    <row r="209" spans="1:16">
      <c r="A209" s="8" t="s">
        <v>393</v>
      </c>
      <c r="B209" s="8">
        <v>239801</v>
      </c>
      <c r="C209" s="8">
        <v>0</v>
      </c>
      <c r="D209" s="8">
        <v>162531</v>
      </c>
      <c r="E209" s="8">
        <v>77270</v>
      </c>
      <c r="F209" s="9">
        <v>0.322225511987023</v>
      </c>
      <c r="G209" s="1" t="str">
        <f t="shared" si="12"/>
        <v>creditcardrepayments</v>
      </c>
      <c r="H209" s="16" t="s">
        <v>464</v>
      </c>
      <c r="I209" s="10" t="str">
        <f t="shared" si="15"/>
        <v>sum_amount35_creditcardrepayments</v>
      </c>
      <c r="J209" s="10" t="str">
        <f t="shared" si="13"/>
        <v>sum_amount59_creditcardrepayments</v>
      </c>
      <c r="K209" s="15">
        <v>0.0721789359567948</v>
      </c>
      <c r="M209" t="s">
        <v>95</v>
      </c>
      <c r="O209" s="2" t="str">
        <f t="shared" si="14"/>
        <v>max_amount6_creditcardrepayments</v>
      </c>
      <c r="P209" t="s">
        <v>96</v>
      </c>
    </row>
    <row r="210" spans="1:16">
      <c r="A210" s="8" t="s">
        <v>385</v>
      </c>
      <c r="B210" s="8">
        <v>239801</v>
      </c>
      <c r="C210" s="8">
        <v>0</v>
      </c>
      <c r="D210" s="8">
        <v>162531</v>
      </c>
      <c r="E210" s="8">
        <v>77270</v>
      </c>
      <c r="F210" s="9">
        <v>0.322225511987023</v>
      </c>
      <c r="G210" s="1" t="str">
        <f t="shared" si="12"/>
        <v>creditcardrepayments</v>
      </c>
      <c r="H210" s="16" t="s">
        <v>459</v>
      </c>
      <c r="I210" s="10" t="str">
        <f t="shared" si="15"/>
        <v>avg_amount35_creditcardrepayments</v>
      </c>
      <c r="J210" s="10" t="str">
        <f t="shared" si="13"/>
        <v>avg_amount59_creditcardrepayments</v>
      </c>
      <c r="K210" s="15">
        <v>0.0721789359567948</v>
      </c>
      <c r="M210" t="s">
        <v>98</v>
      </c>
      <c r="O210" s="2" t="str">
        <f t="shared" si="14"/>
        <v>min_amount10_creditcardrepayments</v>
      </c>
      <c r="P210" t="s">
        <v>99</v>
      </c>
    </row>
    <row r="211" spans="1:16">
      <c r="A211" s="8" t="s">
        <v>387</v>
      </c>
      <c r="B211" s="8">
        <v>239801</v>
      </c>
      <c r="C211" s="8">
        <v>0</v>
      </c>
      <c r="D211" s="8">
        <v>162531</v>
      </c>
      <c r="E211" s="8">
        <v>77270</v>
      </c>
      <c r="F211" s="9">
        <v>0.322225511987023</v>
      </c>
      <c r="G211" s="1" t="str">
        <f t="shared" si="12"/>
        <v>creditcardrepayments</v>
      </c>
      <c r="H211" s="16" t="s">
        <v>460</v>
      </c>
      <c r="I211" s="10" t="str">
        <f t="shared" si="15"/>
        <v>max_amount35_creditcardrepayments</v>
      </c>
      <c r="J211" s="10" t="str">
        <f t="shared" si="13"/>
        <v>max_amount59_creditcardrepayments</v>
      </c>
      <c r="K211" s="15">
        <v>0.0721789359567948</v>
      </c>
      <c r="M211" t="s">
        <v>101</v>
      </c>
      <c r="O211" s="2" t="str">
        <f t="shared" si="14"/>
        <v>sum_cnt10_creditcardrepayments</v>
      </c>
      <c r="P211" t="s">
        <v>102</v>
      </c>
    </row>
    <row r="212" spans="1:16">
      <c r="A212" s="8" t="s">
        <v>389</v>
      </c>
      <c r="B212" s="8">
        <v>239801</v>
      </c>
      <c r="C212" s="8">
        <v>0</v>
      </c>
      <c r="D212" s="8">
        <v>162531</v>
      </c>
      <c r="E212" s="8">
        <v>77270</v>
      </c>
      <c r="F212" s="9">
        <v>0.322225511987023</v>
      </c>
      <c r="G212" s="1" t="str">
        <f t="shared" si="12"/>
        <v>creditcardrepayments</v>
      </c>
      <c r="H212" s="16" t="s">
        <v>461</v>
      </c>
      <c r="I212" s="10" t="str">
        <f t="shared" si="15"/>
        <v>min_amount35_creditcardrepayments</v>
      </c>
      <c r="J212" s="10" t="str">
        <f t="shared" si="13"/>
        <v>min_amount59_creditcardrepayments</v>
      </c>
      <c r="K212" s="15">
        <v>0.0721789359567948</v>
      </c>
      <c r="M212" t="s">
        <v>351</v>
      </c>
      <c r="O212" s="2" t="str">
        <f t="shared" si="14"/>
        <v>sum_amount23_enquiryfee</v>
      </c>
      <c r="P212" t="s">
        <v>580</v>
      </c>
    </row>
    <row r="213" spans="1:16">
      <c r="A213" s="8" t="s">
        <v>397</v>
      </c>
      <c r="B213" s="8">
        <v>239801</v>
      </c>
      <c r="C213" s="8">
        <v>0</v>
      </c>
      <c r="D213" s="8">
        <v>162531</v>
      </c>
      <c r="E213" s="8">
        <v>77270</v>
      </c>
      <c r="F213" s="9">
        <v>0.322225511987023</v>
      </c>
      <c r="G213" s="1" t="str">
        <f t="shared" si="12"/>
        <v>creditcardrepayments</v>
      </c>
      <c r="H213" s="16" t="s">
        <v>467</v>
      </c>
      <c r="I213" s="10" t="str">
        <f t="shared" si="15"/>
        <v>sum_cnt35_creditcardrepayments</v>
      </c>
      <c r="J213" s="10" t="str">
        <f>LEFT(A213,3)&amp;"_cnt"&amp;RIGHT(H213,LEN(H213)-7)</f>
        <v>sum_cnt59_creditcardrepayments</v>
      </c>
      <c r="K213" s="15">
        <v>0.0721789359567948</v>
      </c>
      <c r="M213" t="s">
        <v>581</v>
      </c>
      <c r="O213" s="2" t="str">
        <f t="shared" si="14"/>
        <v>avg_amount23_enquiryfee</v>
      </c>
      <c r="P213" t="s">
        <v>477</v>
      </c>
    </row>
    <row r="214" spans="1:16">
      <c r="A214" s="8" t="s">
        <v>89</v>
      </c>
      <c r="B214" s="8">
        <v>239801</v>
      </c>
      <c r="C214" s="8">
        <v>0</v>
      </c>
      <c r="D214" s="8">
        <v>162725</v>
      </c>
      <c r="E214" s="8">
        <v>77076</v>
      </c>
      <c r="F214" s="9">
        <v>0.321416507854429</v>
      </c>
      <c r="G214" s="1" t="str">
        <f t="shared" si="12"/>
        <v>creditcardrepayments</v>
      </c>
      <c r="H214" s="16" t="s">
        <v>90</v>
      </c>
      <c r="I214" s="8" t="s">
        <v>230</v>
      </c>
      <c r="J214" s="10" t="str">
        <f t="shared" si="13"/>
        <v>sum_amount29_creditcardrepayments</v>
      </c>
      <c r="K214" s="15">
        <v>0.069985431515979</v>
      </c>
      <c r="M214" t="s">
        <v>359</v>
      </c>
      <c r="O214" s="2" t="str">
        <f t="shared" si="14"/>
        <v>max_amount23_enquiryfee</v>
      </c>
      <c r="P214" t="s">
        <v>583</v>
      </c>
    </row>
    <row r="215" spans="1:16">
      <c r="A215" s="8" t="s">
        <v>92</v>
      </c>
      <c r="B215" s="8">
        <v>239801</v>
      </c>
      <c r="C215" s="8">
        <v>0</v>
      </c>
      <c r="D215" s="8">
        <v>162725</v>
      </c>
      <c r="E215" s="8">
        <v>77076</v>
      </c>
      <c r="F215" s="9">
        <v>0.321416507854429</v>
      </c>
      <c r="G215" s="1" t="str">
        <f t="shared" si="12"/>
        <v>creditcardrepayments</v>
      </c>
      <c r="H215" s="16" t="s">
        <v>93</v>
      </c>
      <c r="I215" s="10" t="s">
        <v>159</v>
      </c>
      <c r="J215" s="10" t="str">
        <f t="shared" si="13"/>
        <v>avg_amount29_creditcardrepayments</v>
      </c>
      <c r="K215" s="15">
        <v>0.069985431515979</v>
      </c>
      <c r="M215" t="s">
        <v>363</v>
      </c>
      <c r="O215" s="2" t="str">
        <f t="shared" si="14"/>
        <v>sum_cnt23_enquiryfee</v>
      </c>
      <c r="P215" t="s">
        <v>363</v>
      </c>
    </row>
    <row r="216" spans="1:16">
      <c r="A216" s="8" t="s">
        <v>95</v>
      </c>
      <c r="B216" s="8">
        <v>239801</v>
      </c>
      <c r="C216" s="8">
        <v>0</v>
      </c>
      <c r="D216" s="8">
        <v>162725</v>
      </c>
      <c r="E216" s="8">
        <v>77076</v>
      </c>
      <c r="F216" s="9">
        <v>0.321416507854429</v>
      </c>
      <c r="G216" s="1" t="str">
        <f t="shared" si="12"/>
        <v>creditcardrepayments</v>
      </c>
      <c r="H216" s="16" t="s">
        <v>96</v>
      </c>
      <c r="I216" s="10" t="s">
        <v>143</v>
      </c>
      <c r="J216" s="10" t="str">
        <f t="shared" si="13"/>
        <v>max_amount29_creditcardrepayments</v>
      </c>
      <c r="K216" s="15">
        <v>0.069985431515979</v>
      </c>
      <c r="M216" t="s">
        <v>361</v>
      </c>
      <c r="O216" s="2" t="str">
        <f t="shared" si="14"/>
        <v>min_amount23_enquiryfee</v>
      </c>
      <c r="P216" t="s">
        <v>584</v>
      </c>
    </row>
    <row r="217" spans="1:16">
      <c r="A217" s="8" t="s">
        <v>98</v>
      </c>
      <c r="B217" s="8">
        <v>239801</v>
      </c>
      <c r="C217" s="8">
        <v>0</v>
      </c>
      <c r="D217" s="8">
        <v>162725</v>
      </c>
      <c r="E217" s="8">
        <v>77076</v>
      </c>
      <c r="F217" s="9">
        <v>0.321416507854429</v>
      </c>
      <c r="G217" s="1" t="str">
        <f t="shared" si="12"/>
        <v>creditcardrepayments</v>
      </c>
      <c r="H217" s="16" t="s">
        <v>99</v>
      </c>
      <c r="I217" s="10" t="s">
        <v>241</v>
      </c>
      <c r="J217" s="10" t="str">
        <f t="shared" si="13"/>
        <v>min_amount29_creditcardrepayments</v>
      </c>
      <c r="K217" s="15">
        <v>0.069985431515979</v>
      </c>
      <c r="M217" t="s">
        <v>474</v>
      </c>
      <c r="O217" s="2" t="str">
        <f t="shared" si="14"/>
        <v>sum_amount11_enquiryfee</v>
      </c>
      <c r="P217" t="s">
        <v>475</v>
      </c>
    </row>
    <row r="218" spans="1:16">
      <c r="A218" s="8" t="s">
        <v>101</v>
      </c>
      <c r="B218" s="8">
        <v>239801</v>
      </c>
      <c r="C218" s="8">
        <v>0</v>
      </c>
      <c r="D218" s="8">
        <v>162725</v>
      </c>
      <c r="E218" s="8">
        <v>77076</v>
      </c>
      <c r="F218" s="9">
        <v>0.321416507854429</v>
      </c>
      <c r="G218" s="1" t="str">
        <f t="shared" si="12"/>
        <v>creditcardrepayments</v>
      </c>
      <c r="H218" s="16" t="s">
        <v>102</v>
      </c>
      <c r="I218" s="10" t="s">
        <v>244</v>
      </c>
      <c r="J218" s="10" t="str">
        <f>LEFT(A218,3)&amp;"_cnt"&amp;RIGHT(H218,LEN(H218)-7)</f>
        <v>sum_cnt29_creditcardrepayments</v>
      </c>
      <c r="K218" s="15">
        <v>0.069985431515979</v>
      </c>
      <c r="M218" t="s">
        <v>476</v>
      </c>
      <c r="O218" s="2" t="str">
        <f t="shared" si="14"/>
        <v>avg_amount11_enquiryfee</v>
      </c>
      <c r="P218" t="s">
        <v>586</v>
      </c>
    </row>
    <row r="219" spans="1:16">
      <c r="A219" s="8" t="s">
        <v>367</v>
      </c>
      <c r="B219" s="8">
        <v>239801</v>
      </c>
      <c r="C219" s="8">
        <v>0</v>
      </c>
      <c r="D219" s="8">
        <v>165140</v>
      </c>
      <c r="E219" s="8">
        <v>74661</v>
      </c>
      <c r="F219" s="9">
        <v>0.311345657440961</v>
      </c>
      <c r="G219" s="1" t="str">
        <f t="shared" si="12"/>
        <v>creditcardrepayments</v>
      </c>
      <c r="H219" s="16" t="s">
        <v>352</v>
      </c>
      <c r="I219" s="10" t="str">
        <f t="shared" si="15"/>
        <v>sum_amount36_creditcardrepayments</v>
      </c>
      <c r="J219" s="10" t="str">
        <f t="shared" si="13"/>
        <v>sum_amount27_creditcardrepayments</v>
      </c>
      <c r="K219" s="15">
        <v>0.0659235457996532</v>
      </c>
      <c r="M219" t="s">
        <v>478</v>
      </c>
      <c r="O219" s="2" t="str">
        <f t="shared" si="14"/>
        <v>max_amount11_enquiryfee</v>
      </c>
      <c r="P219" t="s">
        <v>479</v>
      </c>
    </row>
    <row r="220" spans="1:16">
      <c r="A220" s="8" t="s">
        <v>364</v>
      </c>
      <c r="B220" s="8">
        <v>239801</v>
      </c>
      <c r="C220" s="8">
        <v>0</v>
      </c>
      <c r="D220" s="8">
        <v>165140</v>
      </c>
      <c r="E220" s="8">
        <v>74661</v>
      </c>
      <c r="F220" s="9">
        <v>0.311345657440961</v>
      </c>
      <c r="G220" s="1" t="str">
        <f t="shared" si="12"/>
        <v>creditcardrepayments</v>
      </c>
      <c r="H220" s="16" t="s">
        <v>344</v>
      </c>
      <c r="I220" s="10" t="str">
        <f t="shared" si="15"/>
        <v>avg_amount36_creditcardrepayments</v>
      </c>
      <c r="J220" s="10" t="str">
        <f t="shared" si="13"/>
        <v>avg_amount27_creditcardrepayments</v>
      </c>
      <c r="K220" s="15">
        <v>0.0659235457996532</v>
      </c>
      <c r="M220" t="s">
        <v>480</v>
      </c>
      <c r="O220" s="2" t="str">
        <f t="shared" si="14"/>
        <v>min_amount11_enquiryfee</v>
      </c>
      <c r="P220" t="s">
        <v>481</v>
      </c>
    </row>
    <row r="221" spans="1:16">
      <c r="A221" s="8" t="s">
        <v>365</v>
      </c>
      <c r="B221" s="8">
        <v>239801</v>
      </c>
      <c r="C221" s="8">
        <v>0</v>
      </c>
      <c r="D221" s="8">
        <v>165140</v>
      </c>
      <c r="E221" s="8">
        <v>74661</v>
      </c>
      <c r="F221" s="9">
        <v>0.311345657440961</v>
      </c>
      <c r="G221" s="1" t="str">
        <f t="shared" si="12"/>
        <v>creditcardrepayments</v>
      </c>
      <c r="H221" s="16" t="s">
        <v>346</v>
      </c>
      <c r="I221" s="10" t="str">
        <f t="shared" si="15"/>
        <v>max_amount36_creditcardrepayments</v>
      </c>
      <c r="J221" s="10" t="str">
        <f t="shared" si="13"/>
        <v>max_amount27_creditcardrepayments</v>
      </c>
      <c r="K221" s="15">
        <v>0.0659235457996532</v>
      </c>
      <c r="M221" t="s">
        <v>482</v>
      </c>
      <c r="O221" s="2" t="str">
        <f t="shared" si="14"/>
        <v>sum_cnt11_enquiryfee</v>
      </c>
      <c r="P221" t="s">
        <v>482</v>
      </c>
    </row>
    <row r="222" spans="1:16">
      <c r="A222" s="8" t="s">
        <v>366</v>
      </c>
      <c r="B222" s="8">
        <v>239801</v>
      </c>
      <c r="C222" s="8">
        <v>0</v>
      </c>
      <c r="D222" s="8">
        <v>165140</v>
      </c>
      <c r="E222" s="8">
        <v>74661</v>
      </c>
      <c r="F222" s="9">
        <v>0.311345657440961</v>
      </c>
      <c r="G222" s="1" t="str">
        <f t="shared" si="12"/>
        <v>creditcardrepayments</v>
      </c>
      <c r="H222" s="16" t="s">
        <v>348</v>
      </c>
      <c r="I222" s="10" t="str">
        <f t="shared" si="15"/>
        <v>min_amount36_creditcardrepayments</v>
      </c>
      <c r="J222" s="10" t="str">
        <f t="shared" si="13"/>
        <v>min_amount27_creditcardrepayments</v>
      </c>
      <c r="K222" s="15">
        <v>0.0659235457996532</v>
      </c>
      <c r="M222" t="s">
        <v>589</v>
      </c>
      <c r="O222" s="2" t="str">
        <f t="shared" si="14"/>
        <v>sum_amount24_enquiryfee</v>
      </c>
      <c r="P222" t="s">
        <v>590</v>
      </c>
    </row>
    <row r="223" spans="1:16">
      <c r="A223" s="8" t="s">
        <v>368</v>
      </c>
      <c r="B223" s="8">
        <v>239801</v>
      </c>
      <c r="C223" s="8">
        <v>0</v>
      </c>
      <c r="D223" s="8">
        <v>165140</v>
      </c>
      <c r="E223" s="8">
        <v>74661</v>
      </c>
      <c r="F223" s="9">
        <v>0.311345657440961</v>
      </c>
      <c r="G223" s="1" t="str">
        <f t="shared" si="12"/>
        <v>creditcardrepayments</v>
      </c>
      <c r="H223" s="16" t="s">
        <v>356</v>
      </c>
      <c r="I223" s="10" t="str">
        <f t="shared" si="15"/>
        <v>sum_cnt36_creditcardrepayments</v>
      </c>
      <c r="J223" s="10" t="str">
        <f>LEFT(A223,3)&amp;"_cnt"&amp;RIGHT(H223,LEN(H223)-7)</f>
        <v>sum_cnt27_creditcardrepayments</v>
      </c>
      <c r="K223" s="15">
        <v>0.0659235457996532</v>
      </c>
      <c r="M223" t="s">
        <v>355</v>
      </c>
      <c r="O223" s="2" t="str">
        <f t="shared" si="14"/>
        <v>avg_amount24_enquiryfee</v>
      </c>
      <c r="P223" t="s">
        <v>466</v>
      </c>
    </row>
    <row r="224" spans="1:16">
      <c r="A224" s="8" t="s">
        <v>118</v>
      </c>
      <c r="B224" s="8">
        <v>239801</v>
      </c>
      <c r="C224" s="8">
        <v>0</v>
      </c>
      <c r="D224" s="8">
        <v>165617</v>
      </c>
      <c r="E224" s="8">
        <v>74184</v>
      </c>
      <c r="F224" s="9">
        <v>0.309356508104637</v>
      </c>
      <c r="G224" s="1" t="str">
        <f t="shared" si="12"/>
        <v>creditcardrepayments</v>
      </c>
      <c r="H224" s="16" t="s">
        <v>119</v>
      </c>
      <c r="I224" s="8" t="s">
        <v>230</v>
      </c>
      <c r="J224" s="10" t="str">
        <f t="shared" si="13"/>
        <v>sum_amount28_creditcardrepayments</v>
      </c>
      <c r="K224" s="15">
        <v>0.0616889390164419</v>
      </c>
      <c r="M224" t="s">
        <v>587</v>
      </c>
      <c r="O224" s="2" t="str">
        <f t="shared" si="14"/>
        <v>max_amount24_enquiryfee</v>
      </c>
      <c r="P224" t="s">
        <v>588</v>
      </c>
    </row>
    <row r="225" spans="1:16">
      <c r="A225" s="8" t="s">
        <v>121</v>
      </c>
      <c r="B225" s="8">
        <v>239801</v>
      </c>
      <c r="C225" s="8">
        <v>0</v>
      </c>
      <c r="D225" s="8">
        <v>165617</v>
      </c>
      <c r="E225" s="8">
        <v>74184</v>
      </c>
      <c r="F225" s="9">
        <v>0.309356508104637</v>
      </c>
      <c r="G225" s="1" t="str">
        <f t="shared" si="12"/>
        <v>creditcardrepayments</v>
      </c>
      <c r="H225" s="16" t="s">
        <v>122</v>
      </c>
      <c r="I225" s="10" t="s">
        <v>159</v>
      </c>
      <c r="J225" s="10" t="str">
        <f t="shared" si="13"/>
        <v>avg_amount28_creditcardrepayments</v>
      </c>
      <c r="K225" s="15">
        <v>0.0616889390164419</v>
      </c>
      <c r="M225" t="s">
        <v>591</v>
      </c>
      <c r="O225" s="2" t="str">
        <f t="shared" si="14"/>
        <v>sum_cnt24_enquiryfee</v>
      </c>
      <c r="P225" t="s">
        <v>591</v>
      </c>
    </row>
    <row r="226" spans="1:16">
      <c r="A226" s="8" t="s">
        <v>123</v>
      </c>
      <c r="B226" s="8">
        <v>239801</v>
      </c>
      <c r="C226" s="8">
        <v>0</v>
      </c>
      <c r="D226" s="8">
        <v>165617</v>
      </c>
      <c r="E226" s="8">
        <v>74184</v>
      </c>
      <c r="F226" s="9">
        <v>0.309356508104637</v>
      </c>
      <c r="G226" s="1" t="str">
        <f t="shared" si="12"/>
        <v>creditcardrepayments</v>
      </c>
      <c r="H226" s="16" t="s">
        <v>124</v>
      </c>
      <c r="I226" s="10" t="s">
        <v>143</v>
      </c>
      <c r="J226" s="10" t="str">
        <f t="shared" si="13"/>
        <v>max_amount28_creditcardrepayments</v>
      </c>
      <c r="K226" s="15">
        <v>0.0616889390164419</v>
      </c>
      <c r="M226" t="s">
        <v>593</v>
      </c>
      <c r="O226" s="2" t="str">
        <f t="shared" si="14"/>
        <v>min_amount24_enquiryfee</v>
      </c>
      <c r="P226" t="s">
        <v>594</v>
      </c>
    </row>
    <row r="227" spans="1:16">
      <c r="A227" s="8" t="s">
        <v>127</v>
      </c>
      <c r="B227" s="8">
        <v>239801</v>
      </c>
      <c r="C227" s="8">
        <v>0</v>
      </c>
      <c r="D227" s="8">
        <v>165617</v>
      </c>
      <c r="E227" s="8">
        <v>74184</v>
      </c>
      <c r="F227" s="9">
        <v>0.309356508104637</v>
      </c>
      <c r="G227" s="1" t="str">
        <f t="shared" si="12"/>
        <v>creditcardrepayments</v>
      </c>
      <c r="H227" s="16" t="s">
        <v>128</v>
      </c>
      <c r="I227" s="10" t="s">
        <v>241</v>
      </c>
      <c r="J227" s="10" t="str">
        <f t="shared" si="13"/>
        <v>min_amount28_creditcardrepayments</v>
      </c>
      <c r="K227" s="15">
        <v>0.0616889390164419</v>
      </c>
      <c r="M227" t="s">
        <v>462</v>
      </c>
      <c r="O227" s="2" t="str">
        <f t="shared" si="14"/>
        <v>sum_amount10_enquiryfee</v>
      </c>
      <c r="P227" t="s">
        <v>463</v>
      </c>
    </row>
    <row r="228" spans="1:16">
      <c r="A228" s="8" t="s">
        <v>131</v>
      </c>
      <c r="B228" s="8">
        <v>239801</v>
      </c>
      <c r="C228" s="8">
        <v>0</v>
      </c>
      <c r="D228" s="8">
        <v>165617</v>
      </c>
      <c r="E228" s="8">
        <v>74184</v>
      </c>
      <c r="F228" s="9">
        <v>0.309356508104637</v>
      </c>
      <c r="G228" s="1" t="str">
        <f t="shared" si="12"/>
        <v>creditcardrepayments</v>
      </c>
      <c r="H228" s="16" t="s">
        <v>132</v>
      </c>
      <c r="I228" s="10" t="s">
        <v>244</v>
      </c>
      <c r="J228" s="10" t="str">
        <f>LEFT(A228,3)&amp;"_cnt"&amp;RIGHT(H228,LEN(H228)-7)</f>
        <v>sum_cnt28_creditcardrepayments</v>
      </c>
      <c r="K228" s="15">
        <v>0.0616889390164419</v>
      </c>
      <c r="M228" t="s">
        <v>465</v>
      </c>
      <c r="O228" s="2" t="str">
        <f t="shared" si="14"/>
        <v>avg_amount10_enquiryfee</v>
      </c>
      <c r="P228" t="s">
        <v>452</v>
      </c>
    </row>
    <row r="229" spans="1:16">
      <c r="A229" s="8" t="s">
        <v>353</v>
      </c>
      <c r="B229" s="8">
        <v>239801</v>
      </c>
      <c r="C229" s="8">
        <v>0</v>
      </c>
      <c r="D229" s="8">
        <v>168146</v>
      </c>
      <c r="E229" s="8">
        <v>71655</v>
      </c>
      <c r="F229" s="9">
        <v>0.29881026351016</v>
      </c>
      <c r="G229" s="1" t="str">
        <f t="shared" si="12"/>
        <v>creditcardrepayments</v>
      </c>
      <c r="H229" s="16" t="s">
        <v>340</v>
      </c>
      <c r="I229" s="10" t="str">
        <f t="shared" si="15"/>
        <v>sum_amount37_creditcardrepayments</v>
      </c>
      <c r="J229" s="10" t="str">
        <f t="shared" si="13"/>
        <v>sum_amount26_creditcardrepayments</v>
      </c>
      <c r="K229" s="15">
        <v>0.060083661828241</v>
      </c>
      <c r="M229" t="s">
        <v>468</v>
      </c>
      <c r="O229" s="2" t="str">
        <f t="shared" si="14"/>
        <v>max_amount10_enquiryfee</v>
      </c>
      <c r="P229" t="s">
        <v>469</v>
      </c>
    </row>
    <row r="230" spans="1:16">
      <c r="A230" s="8" t="s">
        <v>345</v>
      </c>
      <c r="B230" s="8">
        <v>239801</v>
      </c>
      <c r="C230" s="8">
        <v>0</v>
      </c>
      <c r="D230" s="8">
        <v>168146</v>
      </c>
      <c r="E230" s="8">
        <v>71655</v>
      </c>
      <c r="F230" s="9">
        <v>0.29881026351016</v>
      </c>
      <c r="G230" s="1" t="str">
        <f t="shared" si="12"/>
        <v>creditcardrepayments</v>
      </c>
      <c r="H230" s="16" t="s">
        <v>334</v>
      </c>
      <c r="I230" s="10" t="str">
        <f t="shared" si="15"/>
        <v>avg_amount37_creditcardrepayments</v>
      </c>
      <c r="J230" s="10" t="str">
        <f t="shared" si="13"/>
        <v>avg_amount26_creditcardrepayments</v>
      </c>
      <c r="K230" s="15">
        <v>0.060083661828241</v>
      </c>
      <c r="M230" t="s">
        <v>472</v>
      </c>
      <c r="O230" s="2" t="str">
        <f t="shared" si="14"/>
        <v>sum_cnt10_enquiryfee</v>
      </c>
      <c r="P230" t="s">
        <v>472</v>
      </c>
    </row>
    <row r="231" spans="1:16">
      <c r="A231" s="8" t="s">
        <v>347</v>
      </c>
      <c r="B231" s="8">
        <v>239801</v>
      </c>
      <c r="C231" s="8">
        <v>0</v>
      </c>
      <c r="D231" s="8">
        <v>168146</v>
      </c>
      <c r="E231" s="8">
        <v>71655</v>
      </c>
      <c r="F231" s="9">
        <v>0.29881026351016</v>
      </c>
      <c r="G231" s="1" t="str">
        <f t="shared" si="12"/>
        <v>creditcardrepayments</v>
      </c>
      <c r="H231" s="16" t="s">
        <v>336</v>
      </c>
      <c r="I231" s="10" t="str">
        <f t="shared" si="15"/>
        <v>max_amount37_creditcardrepayments</v>
      </c>
      <c r="J231" s="10" t="str">
        <f t="shared" si="13"/>
        <v>max_amount26_creditcardrepayments</v>
      </c>
      <c r="K231" s="15">
        <v>0.060083661828241</v>
      </c>
      <c r="M231" t="s">
        <v>470</v>
      </c>
      <c r="O231" s="2" t="str">
        <f t="shared" si="14"/>
        <v>min_amount10_enquiryfee</v>
      </c>
      <c r="P231" t="s">
        <v>471</v>
      </c>
    </row>
    <row r="232" spans="1:16">
      <c r="A232" s="8" t="s">
        <v>349</v>
      </c>
      <c r="B232" s="8">
        <v>239801</v>
      </c>
      <c r="C232" s="8">
        <v>0</v>
      </c>
      <c r="D232" s="8">
        <v>168146</v>
      </c>
      <c r="E232" s="8">
        <v>71655</v>
      </c>
      <c r="F232" s="9">
        <v>0.29881026351016</v>
      </c>
      <c r="G232" s="1" t="str">
        <f t="shared" si="12"/>
        <v>creditcardrepayments</v>
      </c>
      <c r="H232" s="16" t="s">
        <v>338</v>
      </c>
      <c r="I232" s="10" t="str">
        <f t="shared" si="15"/>
        <v>min_amount37_creditcardrepayments</v>
      </c>
      <c r="J232" s="10" t="str">
        <f t="shared" si="13"/>
        <v>min_amount26_creditcardrepayments</v>
      </c>
      <c r="K232" s="15">
        <v>0.060083661828241</v>
      </c>
      <c r="M232" t="s">
        <v>367</v>
      </c>
      <c r="O232" s="2" t="str">
        <f t="shared" si="14"/>
        <v>sum_amount36_creditcardrepayments</v>
      </c>
      <c r="P232" t="s">
        <v>352</v>
      </c>
    </row>
    <row r="233" spans="1:16">
      <c r="A233" s="8" t="s">
        <v>357</v>
      </c>
      <c r="B233" s="8">
        <v>239801</v>
      </c>
      <c r="C233" s="8">
        <v>0</v>
      </c>
      <c r="D233" s="8">
        <v>168146</v>
      </c>
      <c r="E233" s="8">
        <v>71655</v>
      </c>
      <c r="F233" s="9">
        <v>0.29881026351016</v>
      </c>
      <c r="G233" s="1" t="str">
        <f t="shared" si="12"/>
        <v>creditcardrepayments</v>
      </c>
      <c r="H233" s="16" t="s">
        <v>342</v>
      </c>
      <c r="I233" s="10" t="str">
        <f t="shared" si="15"/>
        <v>sum_cnt37_creditcardrepayments</v>
      </c>
      <c r="J233" s="10" t="str">
        <f>LEFT(A233,3)&amp;"_cnt"&amp;RIGHT(H233,LEN(H233)-7)</f>
        <v>sum_cnt26_creditcardrepayments</v>
      </c>
      <c r="K233" s="15">
        <v>0.060083661828241</v>
      </c>
      <c r="M233" t="s">
        <v>364</v>
      </c>
      <c r="O233" s="2" t="str">
        <f t="shared" si="14"/>
        <v>avg_amount36_creditcardrepayments</v>
      </c>
      <c r="P233" t="s">
        <v>344</v>
      </c>
    </row>
    <row r="234" spans="1:16">
      <c r="A234" s="8" t="s">
        <v>195</v>
      </c>
      <c r="B234" s="8">
        <v>239801</v>
      </c>
      <c r="C234" s="8">
        <v>0</v>
      </c>
      <c r="D234" s="8">
        <v>168320</v>
      </c>
      <c r="E234" s="8">
        <v>71481</v>
      </c>
      <c r="F234" s="9">
        <v>0.298084661865463</v>
      </c>
      <c r="G234" s="1" t="str">
        <f t="shared" si="12"/>
        <v>creditcardrepayments</v>
      </c>
      <c r="H234" s="16" t="s">
        <v>196</v>
      </c>
      <c r="I234" s="8" t="s">
        <v>230</v>
      </c>
      <c r="J234" s="10" t="str">
        <f t="shared" si="13"/>
        <v>sum_amount25_creditcardrepayments</v>
      </c>
      <c r="K234" s="15">
        <v>0.0596433716151485</v>
      </c>
      <c r="M234" t="s">
        <v>365</v>
      </c>
      <c r="O234" s="2" t="str">
        <f t="shared" si="14"/>
        <v>max_amount36_creditcardrepayments</v>
      </c>
      <c r="P234" t="s">
        <v>346</v>
      </c>
    </row>
    <row r="235" spans="1:16">
      <c r="A235" s="8" t="s">
        <v>199</v>
      </c>
      <c r="B235" s="8">
        <v>239801</v>
      </c>
      <c r="C235" s="8">
        <v>0</v>
      </c>
      <c r="D235" s="8">
        <v>168320</v>
      </c>
      <c r="E235" s="8">
        <v>71481</v>
      </c>
      <c r="F235" s="9">
        <v>0.298084661865463</v>
      </c>
      <c r="G235" s="1" t="str">
        <f t="shared" si="12"/>
        <v>creditcardrepayments</v>
      </c>
      <c r="H235" s="16" t="s">
        <v>200</v>
      </c>
      <c r="I235" s="10" t="s">
        <v>159</v>
      </c>
      <c r="J235" s="10" t="str">
        <f t="shared" si="13"/>
        <v>avg_amount25_creditcardrepayments</v>
      </c>
      <c r="K235" s="15">
        <v>0.0596433716151485</v>
      </c>
      <c r="M235" t="s">
        <v>366</v>
      </c>
      <c r="O235" s="2" t="str">
        <f t="shared" si="14"/>
        <v>min_amount36_creditcardrepayments</v>
      </c>
      <c r="P235" t="s">
        <v>348</v>
      </c>
    </row>
    <row r="236" spans="1:16">
      <c r="A236" s="8" t="s">
        <v>203</v>
      </c>
      <c r="B236" s="8">
        <v>239801</v>
      </c>
      <c r="C236" s="8">
        <v>0</v>
      </c>
      <c r="D236" s="8">
        <v>168320</v>
      </c>
      <c r="E236" s="8">
        <v>71481</v>
      </c>
      <c r="F236" s="9">
        <v>0.298084661865463</v>
      </c>
      <c r="G236" s="1" t="str">
        <f t="shared" si="12"/>
        <v>creditcardrepayments</v>
      </c>
      <c r="H236" s="16" t="s">
        <v>204</v>
      </c>
      <c r="I236" s="10" t="s">
        <v>143</v>
      </c>
      <c r="J236" s="10" t="str">
        <f t="shared" si="13"/>
        <v>max_amount25_creditcardrepayments</v>
      </c>
      <c r="K236" s="15">
        <v>0.0596433716151485</v>
      </c>
      <c r="M236" t="s">
        <v>368</v>
      </c>
      <c r="O236" s="2" t="str">
        <f t="shared" si="14"/>
        <v>sum_cnt36_creditcardrepayments</v>
      </c>
      <c r="P236" t="s">
        <v>356</v>
      </c>
    </row>
    <row r="237" spans="1:16">
      <c r="A237" s="8" t="s">
        <v>206</v>
      </c>
      <c r="B237" s="8">
        <v>239801</v>
      </c>
      <c r="C237" s="8">
        <v>0</v>
      </c>
      <c r="D237" s="8">
        <v>168320</v>
      </c>
      <c r="E237" s="8">
        <v>71481</v>
      </c>
      <c r="F237" s="9">
        <v>0.298084661865463</v>
      </c>
      <c r="G237" s="1" t="str">
        <f t="shared" si="12"/>
        <v>creditcardrepayments</v>
      </c>
      <c r="H237" s="16" t="s">
        <v>207</v>
      </c>
      <c r="I237" s="10" t="s">
        <v>241</v>
      </c>
      <c r="J237" s="10" t="str">
        <f t="shared" si="13"/>
        <v>min_amount25_creditcardrepayments</v>
      </c>
      <c r="K237" s="15">
        <v>0.0596433716151485</v>
      </c>
      <c r="M237" t="s">
        <v>118</v>
      </c>
      <c r="O237" s="2" t="str">
        <f t="shared" si="14"/>
        <v>sum_amount10_creditcardrepayments</v>
      </c>
      <c r="P237" t="s">
        <v>119</v>
      </c>
    </row>
    <row r="238" spans="1:16">
      <c r="A238" s="8" t="s">
        <v>209</v>
      </c>
      <c r="B238" s="8">
        <v>239801</v>
      </c>
      <c r="C238" s="8">
        <v>0</v>
      </c>
      <c r="D238" s="8">
        <v>168320</v>
      </c>
      <c r="E238" s="8">
        <v>71481</v>
      </c>
      <c r="F238" s="9">
        <v>0.298084661865463</v>
      </c>
      <c r="G238" s="1" t="str">
        <f t="shared" si="12"/>
        <v>creditcardrepayments</v>
      </c>
      <c r="H238" s="16" t="s">
        <v>210</v>
      </c>
      <c r="I238" s="10" t="s">
        <v>244</v>
      </c>
      <c r="J238" s="10" t="str">
        <f>LEFT(A238,3)&amp;"_cnt"&amp;RIGHT(H238,LEN(H238)-7)</f>
        <v>sum_cnt25_creditcardrepayments</v>
      </c>
      <c r="K238" s="15">
        <v>0.0596433716151485</v>
      </c>
      <c r="M238" t="s">
        <v>121</v>
      </c>
      <c r="O238" s="2" t="str">
        <f t="shared" si="14"/>
        <v>avg_amount7_creditcardrepayments</v>
      </c>
      <c r="P238" t="s">
        <v>122</v>
      </c>
    </row>
    <row r="239" spans="1:16">
      <c r="A239" s="8" t="s">
        <v>266</v>
      </c>
      <c r="B239" s="8">
        <v>239801</v>
      </c>
      <c r="C239" s="8">
        <v>0</v>
      </c>
      <c r="D239" s="8">
        <v>171054</v>
      </c>
      <c r="E239" s="8">
        <v>68747</v>
      </c>
      <c r="F239" s="9">
        <v>0.286683541770051</v>
      </c>
      <c r="G239" s="1" t="str">
        <f t="shared" si="12"/>
        <v>creditcardrepayments</v>
      </c>
      <c r="H239" s="16" t="s">
        <v>287</v>
      </c>
      <c r="I239" s="10" t="str">
        <f t="shared" si="15"/>
        <v>sum_amount38_creditcardrepayments</v>
      </c>
      <c r="J239" s="10" t="str">
        <f t="shared" si="13"/>
        <v>sum_amount24_creditcardrepayments</v>
      </c>
      <c r="K239" s="15">
        <v>0.0563151914580866</v>
      </c>
      <c r="M239" t="s">
        <v>123</v>
      </c>
      <c r="O239" s="2" t="str">
        <f t="shared" si="14"/>
        <v>max_amount6_creditcardrepayments</v>
      </c>
      <c r="P239" t="s">
        <v>124</v>
      </c>
    </row>
    <row r="240" spans="1:16">
      <c r="A240" s="8" t="s">
        <v>270</v>
      </c>
      <c r="B240" s="8">
        <v>239801</v>
      </c>
      <c r="C240" s="8">
        <v>0</v>
      </c>
      <c r="D240" s="8">
        <v>171054</v>
      </c>
      <c r="E240" s="8">
        <v>68747</v>
      </c>
      <c r="F240" s="9">
        <v>0.286683541770051</v>
      </c>
      <c r="G240" s="1" t="str">
        <f t="shared" si="12"/>
        <v>creditcardrepayments</v>
      </c>
      <c r="H240" s="16" t="s">
        <v>275</v>
      </c>
      <c r="I240" s="10" t="str">
        <f t="shared" si="15"/>
        <v>avg_amount38_creditcardrepayments</v>
      </c>
      <c r="J240" s="10" t="str">
        <f t="shared" si="13"/>
        <v>avg_amount24_creditcardrepayments</v>
      </c>
      <c r="K240" s="15">
        <v>0.0563151914580866</v>
      </c>
      <c r="M240" t="s">
        <v>127</v>
      </c>
      <c r="O240" s="2" t="str">
        <f t="shared" si="14"/>
        <v>min_amount10_creditcardrepayments</v>
      </c>
      <c r="P240" t="s">
        <v>128</v>
      </c>
    </row>
    <row r="241" spans="1:16">
      <c r="A241" s="8" t="s">
        <v>274</v>
      </c>
      <c r="B241" s="8">
        <v>239801</v>
      </c>
      <c r="C241" s="8">
        <v>0</v>
      </c>
      <c r="D241" s="8">
        <v>171054</v>
      </c>
      <c r="E241" s="8">
        <v>68747</v>
      </c>
      <c r="F241" s="9">
        <v>0.286683541770051</v>
      </c>
      <c r="G241" s="1" t="str">
        <f t="shared" si="12"/>
        <v>creditcardrepayments</v>
      </c>
      <c r="H241" s="16" t="s">
        <v>279</v>
      </c>
      <c r="I241" s="10" t="str">
        <f t="shared" si="15"/>
        <v>max_amount38_creditcardrepayments</v>
      </c>
      <c r="J241" s="10" t="str">
        <f t="shared" si="13"/>
        <v>max_amount24_creditcardrepayments</v>
      </c>
      <c r="K241" s="15">
        <v>0.0563151914580866</v>
      </c>
      <c r="M241" t="s">
        <v>131</v>
      </c>
      <c r="O241" s="2" t="str">
        <f t="shared" si="14"/>
        <v>sum_cnt10_creditcardrepayments</v>
      </c>
      <c r="P241" t="s">
        <v>132</v>
      </c>
    </row>
    <row r="242" spans="1:16">
      <c r="A242" s="8" t="s">
        <v>278</v>
      </c>
      <c r="B242" s="8">
        <v>239801</v>
      </c>
      <c r="C242" s="8">
        <v>0</v>
      </c>
      <c r="D242" s="8">
        <v>171054</v>
      </c>
      <c r="E242" s="8">
        <v>68747</v>
      </c>
      <c r="F242" s="9">
        <v>0.286683541770051</v>
      </c>
      <c r="G242" s="1" t="str">
        <f t="shared" si="12"/>
        <v>creditcardrepayments</v>
      </c>
      <c r="H242" s="16" t="s">
        <v>283</v>
      </c>
      <c r="I242" s="10" t="str">
        <f t="shared" si="15"/>
        <v>min_amount38_creditcardrepayments</v>
      </c>
      <c r="J242" s="10" t="str">
        <f t="shared" si="13"/>
        <v>min_amount24_creditcardrepayments</v>
      </c>
      <c r="K242" s="15">
        <v>0.0563151914580866</v>
      </c>
      <c r="M242" t="s">
        <v>449</v>
      </c>
      <c r="O242" s="2" t="str">
        <f t="shared" si="14"/>
        <v>sum_amount9_enquiryfee</v>
      </c>
      <c r="P242" t="s">
        <v>450</v>
      </c>
    </row>
    <row r="243" spans="1:16">
      <c r="A243" s="8" t="s">
        <v>282</v>
      </c>
      <c r="B243" s="8">
        <v>239801</v>
      </c>
      <c r="C243" s="8">
        <v>0</v>
      </c>
      <c r="D243" s="8">
        <v>171054</v>
      </c>
      <c r="E243" s="8">
        <v>68747</v>
      </c>
      <c r="F243" s="9">
        <v>0.286683541770051</v>
      </c>
      <c r="G243" s="1" t="str">
        <f t="shared" si="12"/>
        <v>creditcardrepayments</v>
      </c>
      <c r="H243" s="16" t="s">
        <v>291</v>
      </c>
      <c r="I243" s="10" t="str">
        <f t="shared" si="15"/>
        <v>sum_cnt38_creditcardrepayments</v>
      </c>
      <c r="J243" s="10" t="str">
        <f>LEFT(A243,3)&amp;"_cnt"&amp;RIGHT(H243,LEN(H243)-7)</f>
        <v>sum_cnt24_creditcardrepayments</v>
      </c>
      <c r="K243" s="15">
        <v>0.0563151914580866</v>
      </c>
      <c r="M243" t="s">
        <v>451</v>
      </c>
      <c r="O243" s="2" t="str">
        <f t="shared" si="14"/>
        <v>avg_amount9_enquiryfee</v>
      </c>
      <c r="P243" t="s">
        <v>596</v>
      </c>
    </row>
    <row r="244" spans="1:16">
      <c r="A244" s="8" t="s">
        <v>104</v>
      </c>
      <c r="B244" s="8">
        <v>239801</v>
      </c>
      <c r="C244" s="8">
        <v>0</v>
      </c>
      <c r="D244" s="8">
        <v>171546</v>
      </c>
      <c r="E244" s="8">
        <v>68255</v>
      </c>
      <c r="F244" s="9">
        <v>0.284631840567804</v>
      </c>
      <c r="G244" s="1" t="str">
        <f t="shared" si="12"/>
        <v>creditcardrepayments</v>
      </c>
      <c r="H244" s="16" t="s">
        <v>105</v>
      </c>
      <c r="I244" s="8" t="s">
        <v>230</v>
      </c>
      <c r="J244" s="10" t="str">
        <f t="shared" si="13"/>
        <v>sum_amount23_creditcardrepayments</v>
      </c>
      <c r="K244" s="15">
        <v>0.0551554169966696</v>
      </c>
      <c r="M244" t="s">
        <v>453</v>
      </c>
      <c r="O244" s="2" t="str">
        <f t="shared" si="14"/>
        <v>max_amount9_enquiryfee</v>
      </c>
      <c r="P244" t="s">
        <v>454</v>
      </c>
    </row>
    <row r="245" spans="1:16">
      <c r="A245" s="8" t="s">
        <v>107</v>
      </c>
      <c r="B245" s="8">
        <v>239801</v>
      </c>
      <c r="C245" s="8">
        <v>0</v>
      </c>
      <c r="D245" s="8">
        <v>171546</v>
      </c>
      <c r="E245" s="8">
        <v>68255</v>
      </c>
      <c r="F245" s="9">
        <v>0.284631840567804</v>
      </c>
      <c r="G245" s="1" t="str">
        <f t="shared" si="12"/>
        <v>creditcardrepayments</v>
      </c>
      <c r="H245" s="16" t="s">
        <v>108</v>
      </c>
      <c r="I245" s="10" t="s">
        <v>159</v>
      </c>
      <c r="J245" s="10" t="str">
        <f t="shared" si="13"/>
        <v>avg_amount23_creditcardrepayments</v>
      </c>
      <c r="K245" s="15">
        <v>0.0551554169966696</v>
      </c>
      <c r="M245" t="s">
        <v>457</v>
      </c>
      <c r="O245" s="2" t="str">
        <f t="shared" si="14"/>
        <v>sum_cnt9_enquiryfee</v>
      </c>
      <c r="P245" t="s">
        <v>457</v>
      </c>
    </row>
    <row r="246" spans="1:16">
      <c r="A246" s="8" t="s">
        <v>109</v>
      </c>
      <c r="B246" s="8">
        <v>239801</v>
      </c>
      <c r="C246" s="8">
        <v>0</v>
      </c>
      <c r="D246" s="8">
        <v>171546</v>
      </c>
      <c r="E246" s="8">
        <v>68255</v>
      </c>
      <c r="F246" s="9">
        <v>0.284631840567804</v>
      </c>
      <c r="G246" s="1" t="str">
        <f t="shared" si="12"/>
        <v>creditcardrepayments</v>
      </c>
      <c r="H246" s="16" t="s">
        <v>110</v>
      </c>
      <c r="I246" s="10" t="s">
        <v>143</v>
      </c>
      <c r="J246" s="10" t="str">
        <f t="shared" si="13"/>
        <v>max_amount23_creditcardrepayments</v>
      </c>
      <c r="K246" s="15">
        <v>0.0551554169966696</v>
      </c>
      <c r="M246" t="s">
        <v>455</v>
      </c>
      <c r="O246" s="2" t="str">
        <f t="shared" si="14"/>
        <v>min_amount9_enquiryfee</v>
      </c>
      <c r="P246" t="s">
        <v>456</v>
      </c>
    </row>
    <row r="247" spans="1:16">
      <c r="A247" s="8" t="s">
        <v>112</v>
      </c>
      <c r="B247" s="8">
        <v>239801</v>
      </c>
      <c r="C247" s="8">
        <v>0</v>
      </c>
      <c r="D247" s="8">
        <v>171546</v>
      </c>
      <c r="E247" s="8">
        <v>68255</v>
      </c>
      <c r="F247" s="9">
        <v>0.284631840567804</v>
      </c>
      <c r="G247" s="1" t="str">
        <f t="shared" si="12"/>
        <v>creditcardrepayments</v>
      </c>
      <c r="H247" s="16" t="s">
        <v>113</v>
      </c>
      <c r="I247" s="10" t="s">
        <v>241</v>
      </c>
      <c r="J247" s="10" t="str">
        <f t="shared" si="13"/>
        <v>min_amount23_creditcardrepayments</v>
      </c>
      <c r="K247" s="15">
        <v>0.0551554169966696</v>
      </c>
      <c r="M247" t="s">
        <v>391</v>
      </c>
      <c r="O247" s="2" t="str">
        <f t="shared" si="14"/>
        <v>sum_amount25_enquiryfee</v>
      </c>
      <c r="P247" t="s">
        <v>595</v>
      </c>
    </row>
    <row r="248" spans="1:16">
      <c r="A248" s="8" t="s">
        <v>115</v>
      </c>
      <c r="B248" s="8">
        <v>239801</v>
      </c>
      <c r="C248" s="8">
        <v>0</v>
      </c>
      <c r="D248" s="8">
        <v>171546</v>
      </c>
      <c r="E248" s="8">
        <v>68255</v>
      </c>
      <c r="F248" s="9">
        <v>0.284631840567804</v>
      </c>
      <c r="G248" s="1" t="str">
        <f t="shared" si="12"/>
        <v>creditcardrepayments</v>
      </c>
      <c r="H248" s="16" t="s">
        <v>116</v>
      </c>
      <c r="I248" s="10" t="s">
        <v>244</v>
      </c>
      <c r="J248" s="10" t="str">
        <f>LEFT(A248,3)&amp;"_cnt"&amp;RIGHT(H248,LEN(H248)-7)</f>
        <v>sum_cnt23_creditcardrepayments</v>
      </c>
      <c r="K248" s="15">
        <v>0.0551554169966696</v>
      </c>
      <c r="M248" t="s">
        <v>376</v>
      </c>
      <c r="O248" s="2" t="str">
        <f t="shared" si="14"/>
        <v>avg_amount25_enquiryfee</v>
      </c>
      <c r="P248" t="s">
        <v>442</v>
      </c>
    </row>
    <row r="249" spans="1:16">
      <c r="A249" s="8" t="s">
        <v>53</v>
      </c>
      <c r="B249" s="8">
        <v>239801</v>
      </c>
      <c r="C249" s="8">
        <v>0</v>
      </c>
      <c r="D249" s="8">
        <v>172975</v>
      </c>
      <c r="E249" s="8">
        <v>66826</v>
      </c>
      <c r="F249" s="9">
        <v>0.27867273280762</v>
      </c>
      <c r="G249" s="1" t="str">
        <f t="shared" si="12"/>
        <v>creditcardrepayments</v>
      </c>
      <c r="H249" s="16" t="s">
        <v>54</v>
      </c>
      <c r="I249" s="8" t="s">
        <v>230</v>
      </c>
      <c r="J249" s="10" t="str">
        <f t="shared" si="13"/>
        <v>sum_amount22_creditcardrepayments</v>
      </c>
      <c r="K249" s="15">
        <v>0.0513925722073294</v>
      </c>
      <c r="M249" t="s">
        <v>399</v>
      </c>
      <c r="O249" s="2" t="str">
        <f t="shared" si="14"/>
        <v>max_amount25_enquiryfee</v>
      </c>
      <c r="P249" t="s">
        <v>597</v>
      </c>
    </row>
    <row r="250" spans="1:16">
      <c r="A250" s="8" t="s">
        <v>57</v>
      </c>
      <c r="B250" s="8">
        <v>239801</v>
      </c>
      <c r="C250" s="8">
        <v>0</v>
      </c>
      <c r="D250" s="8">
        <v>172975</v>
      </c>
      <c r="E250" s="8">
        <v>66826</v>
      </c>
      <c r="F250" s="9">
        <v>0.27867273280762</v>
      </c>
      <c r="G250" s="1" t="str">
        <f t="shared" si="12"/>
        <v>creditcardrepayments</v>
      </c>
      <c r="H250" s="16" t="s">
        <v>58</v>
      </c>
      <c r="I250" s="10" t="s">
        <v>159</v>
      </c>
      <c r="J250" s="10" t="str">
        <f t="shared" si="13"/>
        <v>avg_amount22_creditcardrepayments</v>
      </c>
      <c r="K250" s="15">
        <v>0.0513925722073294</v>
      </c>
      <c r="M250" t="s">
        <v>403</v>
      </c>
      <c r="O250" s="2" t="str">
        <f t="shared" si="14"/>
        <v>sum_cnt25_enquiryfee</v>
      </c>
      <c r="P250" t="s">
        <v>403</v>
      </c>
    </row>
    <row r="251" spans="1:16">
      <c r="A251" s="8" t="s">
        <v>60</v>
      </c>
      <c r="B251" s="8">
        <v>239801</v>
      </c>
      <c r="C251" s="8">
        <v>0</v>
      </c>
      <c r="D251" s="8">
        <v>172975</v>
      </c>
      <c r="E251" s="8">
        <v>66826</v>
      </c>
      <c r="F251" s="9">
        <v>0.27867273280762</v>
      </c>
      <c r="G251" s="1" t="str">
        <f t="shared" si="12"/>
        <v>creditcardrepayments</v>
      </c>
      <c r="H251" s="16" t="s">
        <v>61</v>
      </c>
      <c r="I251" s="10" t="s">
        <v>143</v>
      </c>
      <c r="J251" s="10" t="str">
        <f t="shared" si="13"/>
        <v>max_amount22_creditcardrepayments</v>
      </c>
      <c r="K251" s="15">
        <v>0.0513925722073294</v>
      </c>
      <c r="M251" t="s">
        <v>401</v>
      </c>
      <c r="O251" s="2" t="str">
        <f t="shared" si="14"/>
        <v>min_amount25_enquiryfee</v>
      </c>
      <c r="P251" t="s">
        <v>599</v>
      </c>
    </row>
    <row r="252" spans="1:16">
      <c r="A252" s="8" t="s">
        <v>63</v>
      </c>
      <c r="B252" s="8">
        <v>239801</v>
      </c>
      <c r="C252" s="8">
        <v>0</v>
      </c>
      <c r="D252" s="8">
        <v>172975</v>
      </c>
      <c r="E252" s="8">
        <v>66826</v>
      </c>
      <c r="F252" s="9">
        <v>0.27867273280762</v>
      </c>
      <c r="G252" s="1" t="str">
        <f t="shared" si="12"/>
        <v>creditcardrepayments</v>
      </c>
      <c r="H252" s="16" t="s">
        <v>64</v>
      </c>
      <c r="I252" s="10" t="s">
        <v>241</v>
      </c>
      <c r="J252" s="10" t="str">
        <f t="shared" si="13"/>
        <v>min_amount22_creditcardrepayments</v>
      </c>
      <c r="K252" s="15">
        <v>0.0513925722073294</v>
      </c>
      <c r="M252" t="s">
        <v>439</v>
      </c>
      <c r="O252" s="2" t="str">
        <f t="shared" si="14"/>
        <v>sum_amount10_enquiryfee</v>
      </c>
      <c r="P252" t="s">
        <v>440</v>
      </c>
    </row>
    <row r="253" spans="1:16">
      <c r="A253" s="8" t="s">
        <v>67</v>
      </c>
      <c r="B253" s="8">
        <v>239801</v>
      </c>
      <c r="C253" s="8">
        <v>0</v>
      </c>
      <c r="D253" s="8">
        <v>172975</v>
      </c>
      <c r="E253" s="8">
        <v>66826</v>
      </c>
      <c r="F253" s="9">
        <v>0.27867273280762</v>
      </c>
      <c r="G253" s="1" t="str">
        <f t="shared" si="12"/>
        <v>creditcardrepayments</v>
      </c>
      <c r="H253" s="16" t="s">
        <v>68</v>
      </c>
      <c r="I253" s="10" t="s">
        <v>244</v>
      </c>
      <c r="J253" s="10" t="str">
        <f>LEFT(A253,3)&amp;"_cnt"&amp;RIGHT(H253,LEN(H253)-7)</f>
        <v>sum_cnt22_creditcardrepayments</v>
      </c>
      <c r="K253" s="15">
        <v>0.0513925722073294</v>
      </c>
      <c r="M253" t="s">
        <v>441</v>
      </c>
      <c r="O253" s="2" t="str">
        <f t="shared" si="14"/>
        <v>avg_amount10_enquiryfee</v>
      </c>
      <c r="P253" t="s">
        <v>602</v>
      </c>
    </row>
    <row r="254" spans="1:16">
      <c r="A254" s="8" t="s">
        <v>308</v>
      </c>
      <c r="B254" s="8">
        <v>239801</v>
      </c>
      <c r="C254" s="8">
        <v>0</v>
      </c>
      <c r="D254" s="8">
        <v>174051</v>
      </c>
      <c r="E254" s="8">
        <v>65750</v>
      </c>
      <c r="F254" s="9">
        <v>0.274185678958803</v>
      </c>
      <c r="G254" s="1" t="str">
        <f t="shared" si="12"/>
        <v>creditcardrepayments</v>
      </c>
      <c r="H254" s="16" t="s">
        <v>177</v>
      </c>
      <c r="I254" s="10" t="str">
        <f t="shared" si="15"/>
        <v>sum_amount39_creditcardrepayments</v>
      </c>
      <c r="J254" s="10" t="str">
        <f t="shared" si="13"/>
        <v>sum_amount21_creditcardrepayments</v>
      </c>
      <c r="K254" s="15">
        <v>0.0484174267511513</v>
      </c>
      <c r="M254" t="s">
        <v>443</v>
      </c>
      <c r="O254" s="2" t="str">
        <f t="shared" si="14"/>
        <v>max_amount10_enquiryfee</v>
      </c>
      <c r="P254" t="s">
        <v>444</v>
      </c>
    </row>
    <row r="255" spans="1:16">
      <c r="A255" s="8" t="s">
        <v>296</v>
      </c>
      <c r="B255" s="8">
        <v>239801</v>
      </c>
      <c r="C255" s="8">
        <v>0</v>
      </c>
      <c r="D255" s="8">
        <v>174051</v>
      </c>
      <c r="E255" s="8">
        <v>65750</v>
      </c>
      <c r="F255" s="9">
        <v>0.274185678958803</v>
      </c>
      <c r="G255" s="1" t="str">
        <f t="shared" si="12"/>
        <v>creditcardrepayments</v>
      </c>
      <c r="H255" s="16" t="s">
        <v>165</v>
      </c>
      <c r="I255" s="10" t="str">
        <f t="shared" si="15"/>
        <v>avg_amount39_creditcardrepayments</v>
      </c>
      <c r="J255" s="10" t="str">
        <f t="shared" si="13"/>
        <v>avg_amount21_creditcardrepayments</v>
      </c>
      <c r="K255" s="15">
        <v>0.0484174267511513</v>
      </c>
      <c r="M255" t="s">
        <v>445</v>
      </c>
      <c r="O255" s="2" t="str">
        <f t="shared" si="14"/>
        <v>sum_cnt10_enquiryfee</v>
      </c>
      <c r="P255" t="s">
        <v>445</v>
      </c>
    </row>
    <row r="256" spans="1:16">
      <c r="A256" s="8" t="s">
        <v>300</v>
      </c>
      <c r="B256" s="8">
        <v>239801</v>
      </c>
      <c r="C256" s="8">
        <v>0</v>
      </c>
      <c r="D256" s="8">
        <v>174051</v>
      </c>
      <c r="E256" s="8">
        <v>65750</v>
      </c>
      <c r="F256" s="9">
        <v>0.274185678958803</v>
      </c>
      <c r="G256" s="1" t="str">
        <f t="shared" si="12"/>
        <v>creditcardrepayments</v>
      </c>
      <c r="H256" s="16" t="s">
        <v>169</v>
      </c>
      <c r="I256" s="10" t="str">
        <f t="shared" si="15"/>
        <v>max_amount39_creditcardrepayments</v>
      </c>
      <c r="J256" s="10" t="str">
        <f t="shared" si="13"/>
        <v>max_amount21_creditcardrepayments</v>
      </c>
      <c r="K256" s="15">
        <v>0.0484174267511513</v>
      </c>
      <c r="M256" t="s">
        <v>447</v>
      </c>
      <c r="O256" s="2" t="str">
        <f t="shared" si="14"/>
        <v>min_amount10_enquiryfee</v>
      </c>
      <c r="P256" t="s">
        <v>448</v>
      </c>
    </row>
    <row r="257" spans="1:16">
      <c r="A257" s="8" t="s">
        <v>304</v>
      </c>
      <c r="B257" s="8">
        <v>239801</v>
      </c>
      <c r="C257" s="8">
        <v>0</v>
      </c>
      <c r="D257" s="8">
        <v>174051</v>
      </c>
      <c r="E257" s="8">
        <v>65750</v>
      </c>
      <c r="F257" s="9">
        <v>0.274185678958803</v>
      </c>
      <c r="G257" s="1" t="str">
        <f t="shared" si="12"/>
        <v>creditcardrepayments</v>
      </c>
      <c r="H257" s="16" t="s">
        <v>173</v>
      </c>
      <c r="I257" s="10" t="str">
        <f t="shared" si="15"/>
        <v>min_amount39_creditcardrepayments</v>
      </c>
      <c r="J257" s="10" t="str">
        <f t="shared" si="13"/>
        <v>min_amount21_creditcardrepayments</v>
      </c>
      <c r="K257" s="15">
        <v>0.0484174267511513</v>
      </c>
      <c r="M257" t="s">
        <v>353</v>
      </c>
      <c r="O257" s="2" t="str">
        <f t="shared" si="14"/>
        <v>sum_amount37_creditcardrepayments</v>
      </c>
      <c r="P257" t="s">
        <v>340</v>
      </c>
    </row>
    <row r="258" spans="1:16">
      <c r="A258" s="8" t="s">
        <v>312</v>
      </c>
      <c r="B258" s="8">
        <v>239801</v>
      </c>
      <c r="C258" s="8">
        <v>0</v>
      </c>
      <c r="D258" s="8">
        <v>174051</v>
      </c>
      <c r="E258" s="8">
        <v>65750</v>
      </c>
      <c r="F258" s="9">
        <v>0.274185678958803</v>
      </c>
      <c r="G258" s="1" t="str">
        <f t="shared" ref="G258:G321" si="16">MID(A258,FIND("_",A258,5)+1,LEN(A258)-FIND("_",A258,5))</f>
        <v>creditcardrepayments</v>
      </c>
      <c r="H258" s="16" t="s">
        <v>181</v>
      </c>
      <c r="I258" s="10" t="str">
        <f t="shared" si="15"/>
        <v>sum_cnt39_creditcardrepayments</v>
      </c>
      <c r="J258" s="10" t="str">
        <f>LEFT(A258,3)&amp;"_cnt"&amp;RIGHT(H258,LEN(H258)-7)</f>
        <v>sum_cnt21_creditcardrepayments</v>
      </c>
      <c r="K258" s="15">
        <v>0.0484174267511513</v>
      </c>
      <c r="M258" t="s">
        <v>345</v>
      </c>
      <c r="O258" s="2" t="str">
        <f t="shared" si="14"/>
        <v>avg_amount37_creditcardrepayments</v>
      </c>
      <c r="P258" t="s">
        <v>334</v>
      </c>
    </row>
    <row r="259" spans="1:16">
      <c r="A259" s="8" t="s">
        <v>231</v>
      </c>
      <c r="B259" s="8">
        <v>239801</v>
      </c>
      <c r="C259" s="8">
        <v>0</v>
      </c>
      <c r="D259" s="8">
        <v>177511</v>
      </c>
      <c r="E259" s="8">
        <v>62290</v>
      </c>
      <c r="F259" s="9">
        <v>0.259757048552758</v>
      </c>
      <c r="G259" s="1" t="str">
        <f t="shared" si="16"/>
        <v>creditcardrepayments</v>
      </c>
      <c r="H259" s="16" t="s">
        <v>137</v>
      </c>
      <c r="I259" s="10" t="str">
        <f t="shared" si="15"/>
        <v>sum_amount40_creditcardrepayments</v>
      </c>
      <c r="J259" s="10" t="str">
        <f t="shared" ref="J259:J322" si="17">LEFT(A259,3)&amp;RIGHT(H259,LEN(H259)-3)</f>
        <v>sum_amount20_creditcardrepayments</v>
      </c>
      <c r="K259" s="15">
        <v>0.0453826619402609</v>
      </c>
      <c r="M259" t="s">
        <v>347</v>
      </c>
      <c r="O259" s="2" t="str">
        <f t="shared" ref="O259:O322" si="18">VLOOKUP(M259,A:J,9,FALSE)</f>
        <v>max_amount37_creditcardrepayments</v>
      </c>
      <c r="P259" t="s">
        <v>336</v>
      </c>
    </row>
    <row r="260" spans="1:16">
      <c r="A260" s="8" t="s">
        <v>235</v>
      </c>
      <c r="B260" s="8">
        <v>239801</v>
      </c>
      <c r="C260" s="8">
        <v>0</v>
      </c>
      <c r="D260" s="8">
        <v>177511</v>
      </c>
      <c r="E260" s="8">
        <v>62290</v>
      </c>
      <c r="F260" s="9">
        <v>0.259757048552758</v>
      </c>
      <c r="G260" s="1" t="str">
        <f t="shared" si="16"/>
        <v>creditcardrepayments</v>
      </c>
      <c r="H260" s="16" t="s">
        <v>125</v>
      </c>
      <c r="I260" s="10" t="str">
        <f t="shared" si="15"/>
        <v>avg_amount40_creditcardrepayments</v>
      </c>
      <c r="J260" s="10" t="str">
        <f t="shared" si="17"/>
        <v>avg_amount20_creditcardrepayments</v>
      </c>
      <c r="K260" s="15">
        <v>0.0453826619402609</v>
      </c>
      <c r="M260" t="s">
        <v>349</v>
      </c>
      <c r="O260" s="2" t="str">
        <f t="shared" si="18"/>
        <v>min_amount37_creditcardrepayments</v>
      </c>
      <c r="P260" t="s">
        <v>338</v>
      </c>
    </row>
    <row r="261" spans="1:16">
      <c r="A261" s="8" t="s">
        <v>239</v>
      </c>
      <c r="B261" s="8">
        <v>239801</v>
      </c>
      <c r="C261" s="8">
        <v>0</v>
      </c>
      <c r="D261" s="8">
        <v>177511</v>
      </c>
      <c r="E261" s="8">
        <v>62290</v>
      </c>
      <c r="F261" s="9">
        <v>0.259757048552758</v>
      </c>
      <c r="G261" s="1" t="str">
        <f t="shared" si="16"/>
        <v>creditcardrepayments</v>
      </c>
      <c r="H261" s="16" t="s">
        <v>129</v>
      </c>
      <c r="I261" s="10" t="str">
        <f t="shared" si="15"/>
        <v>max_amount40_creditcardrepayments</v>
      </c>
      <c r="J261" s="10" t="str">
        <f t="shared" si="17"/>
        <v>max_amount20_creditcardrepayments</v>
      </c>
      <c r="K261" s="15">
        <v>0.0453826619402609</v>
      </c>
      <c r="M261" t="s">
        <v>357</v>
      </c>
      <c r="O261" s="2" t="str">
        <f t="shared" si="18"/>
        <v>sum_cnt37_creditcardrepayments</v>
      </c>
      <c r="P261" t="s">
        <v>342</v>
      </c>
    </row>
    <row r="262" spans="1:16">
      <c r="A262" s="8" t="s">
        <v>242</v>
      </c>
      <c r="B262" s="8">
        <v>239801</v>
      </c>
      <c r="C262" s="8">
        <v>0</v>
      </c>
      <c r="D262" s="8">
        <v>177511</v>
      </c>
      <c r="E262" s="8">
        <v>62290</v>
      </c>
      <c r="F262" s="9">
        <v>0.259757048552758</v>
      </c>
      <c r="G262" s="1" t="str">
        <f t="shared" si="16"/>
        <v>creditcardrepayments</v>
      </c>
      <c r="H262" s="16" t="s">
        <v>133</v>
      </c>
      <c r="I262" s="10" t="str">
        <f t="shared" si="15"/>
        <v>min_amount40_creditcardrepayments</v>
      </c>
      <c r="J262" s="10" t="str">
        <f t="shared" si="17"/>
        <v>min_amount20_creditcardrepayments</v>
      </c>
      <c r="K262" s="15">
        <v>0.0453826619402609</v>
      </c>
      <c r="M262" t="s">
        <v>195</v>
      </c>
      <c r="O262" s="2" t="str">
        <f t="shared" si="18"/>
        <v>sum_amount10_creditcardrepayments</v>
      </c>
      <c r="P262" t="s">
        <v>196</v>
      </c>
    </row>
    <row r="263" spans="1:16">
      <c r="A263" s="8" t="s">
        <v>245</v>
      </c>
      <c r="B263" s="8">
        <v>239801</v>
      </c>
      <c r="C263" s="8">
        <v>0</v>
      </c>
      <c r="D263" s="8">
        <v>177511</v>
      </c>
      <c r="E263" s="8">
        <v>62290</v>
      </c>
      <c r="F263" s="9">
        <v>0.259757048552758</v>
      </c>
      <c r="G263" s="1" t="str">
        <f t="shared" si="16"/>
        <v>creditcardrepayments</v>
      </c>
      <c r="H263" s="16" t="s">
        <v>141</v>
      </c>
      <c r="I263" s="10" t="str">
        <f t="shared" si="15"/>
        <v>sum_cnt40_creditcardrepayments</v>
      </c>
      <c r="J263" s="10" t="str">
        <f>LEFT(A263,3)&amp;"_cnt"&amp;RIGHT(H263,LEN(H263)-7)</f>
        <v>sum_cnt20_creditcardrepayments</v>
      </c>
      <c r="K263" s="15">
        <v>0.0453826619402609</v>
      </c>
      <c r="M263" t="s">
        <v>199</v>
      </c>
      <c r="O263" s="2" t="str">
        <f t="shared" si="18"/>
        <v>avg_amount7_creditcardrepayments</v>
      </c>
      <c r="P263" t="s">
        <v>200</v>
      </c>
    </row>
    <row r="264" spans="1:16">
      <c r="A264" s="8" t="s">
        <v>158</v>
      </c>
      <c r="B264" s="8">
        <v>239801</v>
      </c>
      <c r="C264" s="8">
        <v>0</v>
      </c>
      <c r="D264" s="8">
        <v>181078</v>
      </c>
      <c r="E264" s="8">
        <v>58723</v>
      </c>
      <c r="F264" s="9">
        <v>0.244882214836469</v>
      </c>
      <c r="G264" s="1" t="str">
        <f t="shared" si="16"/>
        <v>creditcardrepayments</v>
      </c>
      <c r="H264" s="16" t="s">
        <v>157</v>
      </c>
      <c r="I264" s="10" t="str">
        <f t="shared" si="15"/>
        <v>sum_amount41_creditcardrepayments</v>
      </c>
      <c r="J264" s="10" t="str">
        <f t="shared" si="17"/>
        <v>sum_amount19_creditcardrepayments</v>
      </c>
      <c r="K264" s="15">
        <v>0.0427690682356398</v>
      </c>
      <c r="M264" t="s">
        <v>203</v>
      </c>
      <c r="O264" s="2" t="str">
        <f t="shared" si="18"/>
        <v>max_amount6_creditcardrepayments</v>
      </c>
      <c r="P264" t="s">
        <v>204</v>
      </c>
    </row>
    <row r="265" spans="1:16">
      <c r="A265" s="8" t="s">
        <v>146</v>
      </c>
      <c r="B265" s="8">
        <v>239801</v>
      </c>
      <c r="C265" s="8">
        <v>0</v>
      </c>
      <c r="D265" s="8">
        <v>181078</v>
      </c>
      <c r="E265" s="8">
        <v>58723</v>
      </c>
      <c r="F265" s="9">
        <v>0.244882214836469</v>
      </c>
      <c r="G265" s="1" t="str">
        <f t="shared" si="16"/>
        <v>creditcardrepayments</v>
      </c>
      <c r="H265" s="16" t="s">
        <v>145</v>
      </c>
      <c r="I265" s="10" t="str">
        <f t="shared" si="15"/>
        <v>avg_amount41_creditcardrepayments</v>
      </c>
      <c r="J265" s="10" t="str">
        <f t="shared" si="17"/>
        <v>avg_amount19_creditcardrepayments</v>
      </c>
      <c r="K265" s="15">
        <v>0.0427690682356398</v>
      </c>
      <c r="M265" t="s">
        <v>206</v>
      </c>
      <c r="O265" s="2" t="str">
        <f t="shared" si="18"/>
        <v>min_amount10_creditcardrepayments</v>
      </c>
      <c r="P265" t="s">
        <v>207</v>
      </c>
    </row>
    <row r="266" spans="1:16">
      <c r="A266" s="8" t="s">
        <v>150</v>
      </c>
      <c r="B266" s="8">
        <v>239801</v>
      </c>
      <c r="C266" s="8">
        <v>0</v>
      </c>
      <c r="D266" s="8">
        <v>181078</v>
      </c>
      <c r="E266" s="8">
        <v>58723</v>
      </c>
      <c r="F266" s="9">
        <v>0.244882214836469</v>
      </c>
      <c r="G266" s="1" t="str">
        <f t="shared" si="16"/>
        <v>creditcardrepayments</v>
      </c>
      <c r="H266" s="16" t="s">
        <v>149</v>
      </c>
      <c r="I266" s="10" t="str">
        <f t="shared" si="15"/>
        <v>max_amount41_creditcardrepayments</v>
      </c>
      <c r="J266" s="10" t="str">
        <f t="shared" si="17"/>
        <v>max_amount19_creditcardrepayments</v>
      </c>
      <c r="K266" s="15">
        <v>0.0427690682356398</v>
      </c>
      <c r="M266" t="s">
        <v>209</v>
      </c>
      <c r="O266" s="2" t="str">
        <f t="shared" si="18"/>
        <v>sum_cnt10_creditcardrepayments</v>
      </c>
      <c r="P266" t="s">
        <v>210</v>
      </c>
    </row>
    <row r="267" spans="1:16">
      <c r="A267" s="8" t="s">
        <v>154</v>
      </c>
      <c r="B267" s="8">
        <v>239801</v>
      </c>
      <c r="C267" s="8">
        <v>0</v>
      </c>
      <c r="D267" s="8">
        <v>181078</v>
      </c>
      <c r="E267" s="8">
        <v>58723</v>
      </c>
      <c r="F267" s="9">
        <v>0.244882214836469</v>
      </c>
      <c r="G267" s="1" t="str">
        <f t="shared" si="16"/>
        <v>creditcardrepayments</v>
      </c>
      <c r="H267" s="16" t="s">
        <v>153</v>
      </c>
      <c r="I267" s="10" t="str">
        <f t="shared" si="15"/>
        <v>min_amount41_creditcardrepayments</v>
      </c>
      <c r="J267" s="10" t="str">
        <f t="shared" si="17"/>
        <v>min_amount19_creditcardrepayments</v>
      </c>
      <c r="K267" s="15">
        <v>0.0427690682356398</v>
      </c>
      <c r="M267" t="s">
        <v>600</v>
      </c>
      <c r="O267" s="2" t="str">
        <f t="shared" si="18"/>
        <v>sum_amount26_enquiryfee</v>
      </c>
      <c r="P267" t="s">
        <v>601</v>
      </c>
    </row>
    <row r="268" spans="1:16">
      <c r="A268" s="8" t="s">
        <v>162</v>
      </c>
      <c r="B268" s="8">
        <v>239801</v>
      </c>
      <c r="C268" s="8">
        <v>0</v>
      </c>
      <c r="D268" s="8">
        <v>181078</v>
      </c>
      <c r="E268" s="8">
        <v>58723</v>
      </c>
      <c r="F268" s="9">
        <v>0.244882214836469</v>
      </c>
      <c r="G268" s="1" t="str">
        <f t="shared" si="16"/>
        <v>creditcardrepayments</v>
      </c>
      <c r="H268" s="16" t="s">
        <v>161</v>
      </c>
      <c r="I268" s="10" t="str">
        <f t="shared" si="15"/>
        <v>sum_cnt41_creditcardrepayments</v>
      </c>
      <c r="J268" s="10" t="str">
        <f>LEFT(A268,3)&amp;"_cnt"&amp;RIGHT(H268,LEN(H268)-7)</f>
        <v>sum_cnt19_creditcardrepayments</v>
      </c>
      <c r="K268" s="15">
        <v>0.0427690682356398</v>
      </c>
      <c r="M268" t="s">
        <v>395</v>
      </c>
      <c r="O268" s="2" t="str">
        <f t="shared" si="18"/>
        <v>avg_amount26_enquiryfee</v>
      </c>
      <c r="P268" t="s">
        <v>427</v>
      </c>
    </row>
    <row r="269" spans="1:16">
      <c r="A269" s="8" t="s">
        <v>138</v>
      </c>
      <c r="B269" s="8">
        <v>239801</v>
      </c>
      <c r="C269" s="8">
        <v>0</v>
      </c>
      <c r="D269" s="8">
        <v>184991</v>
      </c>
      <c r="E269" s="8">
        <v>54810</v>
      </c>
      <c r="F269" s="9">
        <v>0.228564518079574</v>
      </c>
      <c r="G269" s="1" t="str">
        <f t="shared" si="16"/>
        <v>creditcardrepayments</v>
      </c>
      <c r="H269" s="16" t="s">
        <v>197</v>
      </c>
      <c r="I269" s="10" t="str">
        <f t="shared" si="15"/>
        <v>sum_amount42_creditcardrepayments</v>
      </c>
      <c r="J269" s="10" t="str">
        <f t="shared" si="17"/>
        <v>sum_amount18_creditcardrepayments</v>
      </c>
      <c r="K269" s="15">
        <v>0.0412995131020466</v>
      </c>
      <c r="M269" t="s">
        <v>603</v>
      </c>
      <c r="O269" s="2" t="str">
        <f t="shared" si="18"/>
        <v>max_amount26_enquiryfee</v>
      </c>
      <c r="P269" t="s">
        <v>604</v>
      </c>
    </row>
    <row r="270" spans="1:16">
      <c r="A270" s="8" t="s">
        <v>126</v>
      </c>
      <c r="B270" s="8">
        <v>239801</v>
      </c>
      <c r="C270" s="8">
        <v>0</v>
      </c>
      <c r="D270" s="8">
        <v>184991</v>
      </c>
      <c r="E270" s="8">
        <v>54810</v>
      </c>
      <c r="F270" s="9">
        <v>0.228564518079574</v>
      </c>
      <c r="G270" s="1" t="str">
        <f t="shared" si="16"/>
        <v>creditcardrepayments</v>
      </c>
      <c r="H270" s="16" t="s">
        <v>185</v>
      </c>
      <c r="I270" s="10" t="str">
        <f t="shared" si="15"/>
        <v>avg_amount42_creditcardrepayments</v>
      </c>
      <c r="J270" s="10" t="str">
        <f t="shared" si="17"/>
        <v>avg_amount18_creditcardrepayments</v>
      </c>
      <c r="K270" s="15">
        <v>0.0412995131020466</v>
      </c>
      <c r="M270" t="s">
        <v>607</v>
      </c>
      <c r="O270" s="2" t="str">
        <f t="shared" si="18"/>
        <v>sum_cnt26_enquiryfee</v>
      </c>
      <c r="P270" t="s">
        <v>607</v>
      </c>
    </row>
    <row r="271" spans="1:16">
      <c r="A271" s="8" t="s">
        <v>130</v>
      </c>
      <c r="B271" s="8">
        <v>239801</v>
      </c>
      <c r="C271" s="8">
        <v>0</v>
      </c>
      <c r="D271" s="8">
        <v>184991</v>
      </c>
      <c r="E271" s="8">
        <v>54810</v>
      </c>
      <c r="F271" s="9">
        <v>0.228564518079574</v>
      </c>
      <c r="G271" s="1" t="str">
        <f t="shared" si="16"/>
        <v>creditcardrepayments</v>
      </c>
      <c r="H271" s="16" t="s">
        <v>189</v>
      </c>
      <c r="I271" s="10" t="str">
        <f t="shared" ref="I271:I334" si="19">VLOOKUP(A271,H:H,1,FALSE)</f>
        <v>max_amount42_creditcardrepayments</v>
      </c>
      <c r="J271" s="10" t="str">
        <f t="shared" si="17"/>
        <v>max_amount18_creditcardrepayments</v>
      </c>
      <c r="K271" s="15">
        <v>0.0412995131020466</v>
      </c>
      <c r="M271" t="s">
        <v>605</v>
      </c>
      <c r="O271" s="2" t="str">
        <f t="shared" si="18"/>
        <v>min_amount26_enquiryfee</v>
      </c>
      <c r="P271" t="s">
        <v>606</v>
      </c>
    </row>
    <row r="272" spans="1:16">
      <c r="A272" s="8" t="s">
        <v>134</v>
      </c>
      <c r="B272" s="8">
        <v>239801</v>
      </c>
      <c r="C272" s="8">
        <v>0</v>
      </c>
      <c r="D272" s="8">
        <v>184991</v>
      </c>
      <c r="E272" s="8">
        <v>54810</v>
      </c>
      <c r="F272" s="9">
        <v>0.228564518079574</v>
      </c>
      <c r="G272" s="1" t="str">
        <f t="shared" si="16"/>
        <v>creditcardrepayments</v>
      </c>
      <c r="H272" s="16" t="s">
        <v>193</v>
      </c>
      <c r="I272" s="10" t="str">
        <f t="shared" si="19"/>
        <v>min_amount42_creditcardrepayments</v>
      </c>
      <c r="J272" s="10" t="str">
        <f t="shared" si="17"/>
        <v>min_amount18_creditcardrepayments</v>
      </c>
      <c r="K272" s="15">
        <v>0.0412995131020466</v>
      </c>
      <c r="M272" t="s">
        <v>424</v>
      </c>
      <c r="O272" s="2" t="str">
        <f t="shared" si="18"/>
        <v>sum_amount10_enquiryfee</v>
      </c>
      <c r="P272" t="s">
        <v>425</v>
      </c>
    </row>
    <row r="273" spans="1:16">
      <c r="A273" s="8" t="s">
        <v>142</v>
      </c>
      <c r="B273" s="8">
        <v>239801</v>
      </c>
      <c r="C273" s="8">
        <v>0</v>
      </c>
      <c r="D273" s="8">
        <v>184991</v>
      </c>
      <c r="E273" s="8">
        <v>54810</v>
      </c>
      <c r="F273" s="9">
        <v>0.228564518079574</v>
      </c>
      <c r="G273" s="1" t="str">
        <f t="shared" si="16"/>
        <v>creditcardrepayments</v>
      </c>
      <c r="H273" s="16" t="s">
        <v>201</v>
      </c>
      <c r="I273" s="10" t="str">
        <f t="shared" si="19"/>
        <v>sum_cnt42_creditcardrepayments</v>
      </c>
      <c r="J273" s="10" t="str">
        <f>LEFT(A273,3)&amp;"_cnt"&amp;RIGHT(H273,LEN(H273)-7)</f>
        <v>sum_cnt18_creditcardrepayments</v>
      </c>
      <c r="K273" s="15">
        <v>0.0412995131020466</v>
      </c>
      <c r="M273" t="s">
        <v>426</v>
      </c>
      <c r="O273" s="2" t="str">
        <f t="shared" si="18"/>
        <v>avg_amount10_enquiryfee</v>
      </c>
      <c r="P273" t="s">
        <v>615</v>
      </c>
    </row>
    <row r="274" spans="1:16">
      <c r="A274" s="8" t="s">
        <v>214</v>
      </c>
      <c r="B274" s="8">
        <v>239801</v>
      </c>
      <c r="C274" s="8">
        <v>0</v>
      </c>
      <c r="D274" s="8">
        <v>188722</v>
      </c>
      <c r="E274" s="8">
        <v>51079</v>
      </c>
      <c r="F274" s="9">
        <v>0.213005783962536</v>
      </c>
      <c r="G274" s="1" t="str">
        <f t="shared" si="16"/>
        <v>creditcardrepayments</v>
      </c>
      <c r="H274" s="16" t="s">
        <v>232</v>
      </c>
      <c r="I274" s="10" t="str">
        <f t="shared" si="19"/>
        <v>sum_amount43_creditcardrepayments</v>
      </c>
      <c r="J274" s="10" t="str">
        <f t="shared" si="17"/>
        <v>sum_amount17_creditcardrepayments</v>
      </c>
      <c r="K274" s="15">
        <v>0.0382373285021527</v>
      </c>
      <c r="M274" t="s">
        <v>428</v>
      </c>
      <c r="O274" s="2" t="str">
        <f t="shared" si="18"/>
        <v>max_amount10_enquiryfee</v>
      </c>
      <c r="P274" t="s">
        <v>429</v>
      </c>
    </row>
    <row r="275" spans="1:16">
      <c r="A275" s="8" t="s">
        <v>205</v>
      </c>
      <c r="B275" s="8">
        <v>239801</v>
      </c>
      <c r="C275" s="8">
        <v>0</v>
      </c>
      <c r="D275" s="8">
        <v>188722</v>
      </c>
      <c r="E275" s="8">
        <v>51079</v>
      </c>
      <c r="F275" s="9">
        <v>0.213005783962536</v>
      </c>
      <c r="G275" s="1" t="str">
        <f t="shared" si="16"/>
        <v>creditcardrepayments</v>
      </c>
      <c r="H275" s="16" t="s">
        <v>220</v>
      </c>
      <c r="I275" s="10" t="str">
        <f t="shared" si="19"/>
        <v>avg_amount43_creditcardrepayments</v>
      </c>
      <c r="J275" s="10" t="str">
        <f t="shared" si="17"/>
        <v>avg_amount17_creditcardrepayments</v>
      </c>
      <c r="K275" s="15">
        <v>0.0382373285021527</v>
      </c>
      <c r="M275" t="s">
        <v>431</v>
      </c>
      <c r="O275" s="2" t="str">
        <f t="shared" si="18"/>
        <v>sum_cnt10_enquiryfee</v>
      </c>
      <c r="P275" t="s">
        <v>431</v>
      </c>
    </row>
    <row r="276" spans="1:16">
      <c r="A276" s="8" t="s">
        <v>208</v>
      </c>
      <c r="B276" s="8">
        <v>239801</v>
      </c>
      <c r="C276" s="8">
        <v>0</v>
      </c>
      <c r="D276" s="8">
        <v>188722</v>
      </c>
      <c r="E276" s="8">
        <v>51079</v>
      </c>
      <c r="F276" s="9">
        <v>0.213005783962536</v>
      </c>
      <c r="G276" s="1" t="str">
        <f t="shared" si="16"/>
        <v>creditcardrepayments</v>
      </c>
      <c r="H276" s="16" t="s">
        <v>224</v>
      </c>
      <c r="I276" s="10" t="str">
        <f t="shared" si="19"/>
        <v>max_amount43_creditcardrepayments</v>
      </c>
      <c r="J276" s="10" t="str">
        <f t="shared" si="17"/>
        <v>max_amount17_creditcardrepayments</v>
      </c>
      <c r="K276" s="15">
        <v>0.0382373285021527</v>
      </c>
      <c r="M276" t="s">
        <v>434</v>
      </c>
      <c r="O276" s="2" t="str">
        <f t="shared" si="18"/>
        <v>min_amount10_enquiryfee</v>
      </c>
      <c r="P276" t="s">
        <v>435</v>
      </c>
    </row>
    <row r="277" spans="1:16">
      <c r="A277" s="8" t="s">
        <v>211</v>
      </c>
      <c r="B277" s="8">
        <v>239801</v>
      </c>
      <c r="C277" s="8">
        <v>0</v>
      </c>
      <c r="D277" s="8">
        <v>188722</v>
      </c>
      <c r="E277" s="8">
        <v>51079</v>
      </c>
      <c r="F277" s="9">
        <v>0.213005783962536</v>
      </c>
      <c r="G277" s="1" t="str">
        <f t="shared" si="16"/>
        <v>creditcardrepayments</v>
      </c>
      <c r="H277" s="16" t="s">
        <v>228</v>
      </c>
      <c r="I277" s="10" t="str">
        <f t="shared" si="19"/>
        <v>min_amount43_creditcardrepayments</v>
      </c>
      <c r="J277" s="10" t="str">
        <f t="shared" si="17"/>
        <v>min_amount17_creditcardrepayments</v>
      </c>
      <c r="K277" s="15">
        <v>0.0382373285021527</v>
      </c>
      <c r="M277" t="s">
        <v>425</v>
      </c>
      <c r="O277" s="2" t="str">
        <f t="shared" si="18"/>
        <v>sum_amount27_enquiryfee</v>
      </c>
      <c r="P277" t="s">
        <v>617</v>
      </c>
    </row>
    <row r="278" spans="1:16">
      <c r="A278" s="8" t="s">
        <v>198</v>
      </c>
      <c r="B278" s="8">
        <v>239801</v>
      </c>
      <c r="C278" s="8">
        <v>0</v>
      </c>
      <c r="D278" s="8">
        <v>192859</v>
      </c>
      <c r="E278" s="8">
        <v>46942</v>
      </c>
      <c r="F278" s="9">
        <v>0.195753979341204</v>
      </c>
      <c r="G278" s="1" t="str">
        <f t="shared" si="16"/>
        <v>creditcardrepayments</v>
      </c>
      <c r="H278" s="16" t="s">
        <v>232</v>
      </c>
      <c r="I278" s="10" t="str">
        <f t="shared" si="19"/>
        <v>sum_amount44_creditcardrepayments</v>
      </c>
      <c r="J278" s="10" t="str">
        <f>LEFT(A278,10)&amp;RIGHT(H278,LEN(H278)-7)</f>
        <v>sum_amountunt17_creditcardrepayments</v>
      </c>
      <c r="K278" s="15">
        <v>0.0382373285021527</v>
      </c>
      <c r="M278" t="s">
        <v>615</v>
      </c>
      <c r="O278" s="2" t="str">
        <f t="shared" si="18"/>
        <v>avg_amount27_enquiryfee</v>
      </c>
      <c r="P278" t="s">
        <v>407</v>
      </c>
    </row>
    <row r="279" spans="1:16">
      <c r="A279" s="8" t="s">
        <v>186</v>
      </c>
      <c r="B279" s="8">
        <v>239801</v>
      </c>
      <c r="C279" s="8">
        <v>0</v>
      </c>
      <c r="D279" s="8">
        <v>192859</v>
      </c>
      <c r="E279" s="8">
        <v>46942</v>
      </c>
      <c r="F279" s="9">
        <v>0.195753979341204</v>
      </c>
      <c r="G279" s="1" t="str">
        <f t="shared" si="16"/>
        <v>creditcardrepayments</v>
      </c>
      <c r="H279" s="16" t="s">
        <v>295</v>
      </c>
      <c r="I279" s="10" t="str">
        <f t="shared" si="19"/>
        <v>avg_amount44_creditcardrepayments</v>
      </c>
      <c r="J279" s="10" t="str">
        <f t="shared" si="17"/>
        <v>avg_amount15_creditcardrepayments</v>
      </c>
      <c r="K279" s="15">
        <v>0.0326374955386292</v>
      </c>
      <c r="M279" t="s">
        <v>429</v>
      </c>
      <c r="O279" s="2" t="str">
        <f t="shared" si="18"/>
        <v>max_amount27_enquiryfee</v>
      </c>
      <c r="P279" t="s">
        <v>616</v>
      </c>
    </row>
    <row r="280" spans="1:16">
      <c r="A280" s="8" t="s">
        <v>190</v>
      </c>
      <c r="B280" s="8">
        <v>239801</v>
      </c>
      <c r="C280" s="8">
        <v>0</v>
      </c>
      <c r="D280" s="8">
        <v>192859</v>
      </c>
      <c r="E280" s="8">
        <v>46942</v>
      </c>
      <c r="F280" s="9">
        <v>0.195753979341204</v>
      </c>
      <c r="G280" s="1" t="str">
        <f t="shared" si="16"/>
        <v>creditcardrepayments</v>
      </c>
      <c r="H280" s="16" t="s">
        <v>299</v>
      </c>
      <c r="I280" s="10" t="str">
        <f t="shared" si="19"/>
        <v>max_amount44_creditcardrepayments</v>
      </c>
      <c r="J280" s="10" t="str">
        <f t="shared" si="17"/>
        <v>max_amount15_creditcardrepayments</v>
      </c>
      <c r="K280" s="15">
        <v>0.0326374955386292</v>
      </c>
      <c r="M280" t="s">
        <v>432</v>
      </c>
      <c r="O280" s="2" t="str">
        <f t="shared" si="18"/>
        <v>sum_cnt27_enquiryfee</v>
      </c>
      <c r="P280" t="s">
        <v>432</v>
      </c>
    </row>
    <row r="281" spans="1:16">
      <c r="A281" s="8" t="s">
        <v>194</v>
      </c>
      <c r="B281" s="8">
        <v>239801</v>
      </c>
      <c r="C281" s="8">
        <v>0</v>
      </c>
      <c r="D281" s="8">
        <v>192859</v>
      </c>
      <c r="E281" s="8">
        <v>46942</v>
      </c>
      <c r="F281" s="9">
        <v>0.195753979341204</v>
      </c>
      <c r="G281" s="1" t="str">
        <f t="shared" si="16"/>
        <v>creditcardrepayments</v>
      </c>
      <c r="H281" s="16" t="s">
        <v>303</v>
      </c>
      <c r="I281" s="10" t="str">
        <f t="shared" si="19"/>
        <v>min_amount44_creditcardrepayments</v>
      </c>
      <c r="J281" s="10" t="str">
        <f t="shared" si="17"/>
        <v>min_amount15_creditcardrepayments</v>
      </c>
      <c r="K281" s="15">
        <v>0.0326374955386292</v>
      </c>
      <c r="M281" t="s">
        <v>435</v>
      </c>
      <c r="O281" s="2" t="str">
        <f t="shared" si="18"/>
        <v>min_amount27_enquiryfee</v>
      </c>
      <c r="P281" t="s">
        <v>619</v>
      </c>
    </row>
    <row r="282" spans="1:16">
      <c r="A282" s="8" t="s">
        <v>202</v>
      </c>
      <c r="B282" s="8">
        <v>239801</v>
      </c>
      <c r="C282" s="8">
        <v>0</v>
      </c>
      <c r="D282" s="8">
        <v>192859</v>
      </c>
      <c r="E282" s="8">
        <v>46942</v>
      </c>
      <c r="F282" s="9">
        <v>0.195753979341204</v>
      </c>
      <c r="G282" s="1" t="str">
        <f t="shared" si="16"/>
        <v>creditcardrepayments</v>
      </c>
      <c r="H282" s="16" t="s">
        <v>311</v>
      </c>
      <c r="I282" s="10" t="str">
        <f t="shared" si="19"/>
        <v>sum_cnt44_creditcardrepayments</v>
      </c>
      <c r="J282" s="10" t="str">
        <f>LEFT(A282,3)&amp;"_cnt"&amp;RIGHT(H282,LEN(H282)-7)</f>
        <v>sum_cnt15_creditcardrepayments</v>
      </c>
      <c r="K282" s="15">
        <v>0.0326374955386292</v>
      </c>
      <c r="M282" t="s">
        <v>266</v>
      </c>
      <c r="O282" s="2" t="str">
        <f t="shared" si="18"/>
        <v>sum_amount38_creditcardrepayments</v>
      </c>
      <c r="P282" t="s">
        <v>287</v>
      </c>
    </row>
    <row r="283" spans="1:16">
      <c r="A283" s="8" t="s">
        <v>178</v>
      </c>
      <c r="B283" s="8">
        <v>239801</v>
      </c>
      <c r="C283" s="8">
        <v>0</v>
      </c>
      <c r="D283" s="8">
        <v>197410</v>
      </c>
      <c r="E283" s="8">
        <v>42391</v>
      </c>
      <c r="F283" s="9">
        <v>0.17677574322042</v>
      </c>
      <c r="G283" s="1" t="str">
        <f t="shared" si="16"/>
        <v>creditcardrepayments</v>
      </c>
      <c r="H283" s="16" t="s">
        <v>307</v>
      </c>
      <c r="I283" s="10" t="str">
        <f t="shared" si="19"/>
        <v>sum_amount45_creditcardrepayments</v>
      </c>
      <c r="J283" s="10" t="str">
        <f>LEFT(A283,10)&amp;RIGHT(H283,LEN(H283)-7)</f>
        <v>sum_amountunt15_creditcardrepayments</v>
      </c>
      <c r="K283" s="15">
        <v>0.0326374955386292</v>
      </c>
      <c r="M283" t="s">
        <v>270</v>
      </c>
      <c r="O283" s="2" t="str">
        <f t="shared" si="18"/>
        <v>avg_amount38_creditcardrepayments</v>
      </c>
      <c r="P283" t="s">
        <v>275</v>
      </c>
    </row>
    <row r="284" spans="1:16">
      <c r="A284" s="8" t="s">
        <v>166</v>
      </c>
      <c r="B284" s="8">
        <v>239801</v>
      </c>
      <c r="C284" s="8">
        <v>0</v>
      </c>
      <c r="D284" s="8">
        <v>197410</v>
      </c>
      <c r="E284" s="8">
        <v>42391</v>
      </c>
      <c r="F284" s="9">
        <v>0.17677574322042</v>
      </c>
      <c r="G284" s="1" t="str">
        <f t="shared" si="16"/>
        <v>creditcardrepayments</v>
      </c>
      <c r="H284" s="16" t="s">
        <v>255</v>
      </c>
      <c r="I284" s="10" t="str">
        <f t="shared" si="19"/>
        <v>avg_amount45_creditcardrepayments</v>
      </c>
      <c r="J284" s="10" t="str">
        <f t="shared" si="17"/>
        <v>avg_amount16_creditcardrepayments</v>
      </c>
      <c r="K284" s="15">
        <v>0.0323693756362586</v>
      </c>
      <c r="M284" t="s">
        <v>274</v>
      </c>
      <c r="O284" s="2" t="str">
        <f t="shared" si="18"/>
        <v>max_amount38_creditcardrepayments</v>
      </c>
      <c r="P284" t="s">
        <v>279</v>
      </c>
    </row>
    <row r="285" spans="1:16">
      <c r="A285" s="8" t="s">
        <v>170</v>
      </c>
      <c r="B285" s="8">
        <v>239801</v>
      </c>
      <c r="C285" s="8">
        <v>0</v>
      </c>
      <c r="D285" s="8">
        <v>197410</v>
      </c>
      <c r="E285" s="8">
        <v>42391</v>
      </c>
      <c r="F285" s="9">
        <v>0.17677574322042</v>
      </c>
      <c r="G285" s="1" t="str">
        <f t="shared" si="16"/>
        <v>creditcardrepayments</v>
      </c>
      <c r="H285" s="16" t="s">
        <v>259</v>
      </c>
      <c r="I285" s="10" t="str">
        <f t="shared" si="19"/>
        <v>max_amount45_creditcardrepayments</v>
      </c>
      <c r="J285" s="10" t="str">
        <f t="shared" si="17"/>
        <v>max_amount16_creditcardrepayments</v>
      </c>
      <c r="K285" s="15">
        <v>0.0323693756362586</v>
      </c>
      <c r="M285" t="s">
        <v>278</v>
      </c>
      <c r="O285" s="2" t="str">
        <f t="shared" si="18"/>
        <v>min_amount38_creditcardrepayments</v>
      </c>
      <c r="P285" t="s">
        <v>283</v>
      </c>
    </row>
    <row r="286" spans="1:16">
      <c r="A286" s="8" t="s">
        <v>174</v>
      </c>
      <c r="B286" s="8">
        <v>239801</v>
      </c>
      <c r="C286" s="8">
        <v>0</v>
      </c>
      <c r="D286" s="8">
        <v>197410</v>
      </c>
      <c r="E286" s="8">
        <v>42391</v>
      </c>
      <c r="F286" s="9">
        <v>0.17677574322042</v>
      </c>
      <c r="G286" s="1" t="str">
        <f t="shared" si="16"/>
        <v>creditcardrepayments</v>
      </c>
      <c r="H286" s="16" t="s">
        <v>263</v>
      </c>
      <c r="I286" s="10" t="str">
        <f t="shared" si="19"/>
        <v>min_amount45_creditcardrepayments</v>
      </c>
      <c r="J286" s="10" t="str">
        <f t="shared" si="17"/>
        <v>min_amount16_creditcardrepayments</v>
      </c>
      <c r="K286" s="15">
        <v>0.0323693756362586</v>
      </c>
      <c r="M286" t="s">
        <v>282</v>
      </c>
      <c r="O286" s="2" t="str">
        <f t="shared" si="18"/>
        <v>sum_cnt38_creditcardrepayments</v>
      </c>
      <c r="P286" t="s">
        <v>291</v>
      </c>
    </row>
    <row r="287" spans="1:16">
      <c r="A287" s="8" t="s">
        <v>182</v>
      </c>
      <c r="B287" s="8">
        <v>239801</v>
      </c>
      <c r="C287" s="8">
        <v>0</v>
      </c>
      <c r="D287" s="8">
        <v>197410</v>
      </c>
      <c r="E287" s="8">
        <v>42391</v>
      </c>
      <c r="F287" s="9">
        <v>0.17677574322042</v>
      </c>
      <c r="G287" s="1" t="str">
        <f t="shared" si="16"/>
        <v>creditcardrepayments</v>
      </c>
      <c r="H287" s="16" t="s">
        <v>271</v>
      </c>
      <c r="I287" s="10" t="str">
        <f t="shared" si="19"/>
        <v>sum_cnt45_creditcardrepayments</v>
      </c>
      <c r="J287" s="10" t="str">
        <f>LEFT(A287,3)&amp;"_cnt"&amp;RIGHT(H287,LEN(H287)-7)</f>
        <v>sum_cnt16_creditcardrepayments</v>
      </c>
      <c r="K287" s="15">
        <v>0.0323693756362586</v>
      </c>
      <c r="M287" t="s">
        <v>404</v>
      </c>
      <c r="O287" s="2" t="str">
        <f t="shared" si="18"/>
        <v>sum_amount10_enquiryfee</v>
      </c>
      <c r="P287" t="s">
        <v>405</v>
      </c>
    </row>
    <row r="288" spans="1:16">
      <c r="A288" s="8" t="s">
        <v>233</v>
      </c>
      <c r="B288" s="8">
        <v>239801</v>
      </c>
      <c r="C288" s="8">
        <v>0</v>
      </c>
      <c r="D288" s="8">
        <v>201743</v>
      </c>
      <c r="E288" s="8">
        <v>38058</v>
      </c>
      <c r="F288" s="9">
        <v>0.158706594217706</v>
      </c>
      <c r="G288" s="1" t="str">
        <f t="shared" si="16"/>
        <v>creditcardrepayments</v>
      </c>
      <c r="H288" s="16" t="s">
        <v>267</v>
      </c>
      <c r="I288" s="10" t="str">
        <f t="shared" si="19"/>
        <v>sum_amount46_creditcardrepayments</v>
      </c>
      <c r="J288" s="10" t="str">
        <f>LEFT(A288,10)&amp;RIGHT(H288,LEN(H288)-7)</f>
        <v>sum_amountunt16_creditcardrepayments</v>
      </c>
      <c r="K288" s="15">
        <v>0.0323693756362586</v>
      </c>
      <c r="M288" t="s">
        <v>406</v>
      </c>
      <c r="O288" s="2" t="str">
        <f t="shared" si="18"/>
        <v>avg_amount10_enquiryfee</v>
      </c>
      <c r="P288" t="s">
        <v>620</v>
      </c>
    </row>
    <row r="289" spans="1:16">
      <c r="A289" s="8" t="s">
        <v>221</v>
      </c>
      <c r="B289" s="8">
        <v>239801</v>
      </c>
      <c r="C289" s="8">
        <v>0</v>
      </c>
      <c r="D289" s="8">
        <v>201743</v>
      </c>
      <c r="E289" s="8">
        <v>38058</v>
      </c>
      <c r="F289" s="9">
        <v>0.158706594217706</v>
      </c>
      <c r="G289" s="1" t="str">
        <f t="shared" si="16"/>
        <v>creditcardrepayments</v>
      </c>
      <c r="H289" s="16" t="s">
        <v>309</v>
      </c>
      <c r="I289" s="10" t="str">
        <f t="shared" si="19"/>
        <v>avg_amount46_creditcardrepayments</v>
      </c>
      <c r="J289" s="10" t="str">
        <f t="shared" si="17"/>
        <v>avg_amount14_creditcardrepayments</v>
      </c>
      <c r="K289" s="15">
        <v>0.0297200221207279</v>
      </c>
      <c r="M289" t="s">
        <v>408</v>
      </c>
      <c r="O289" s="2" t="str">
        <f t="shared" si="18"/>
        <v>max_amount10_enquiryfee</v>
      </c>
      <c r="P289" t="s">
        <v>409</v>
      </c>
    </row>
    <row r="290" spans="1:16">
      <c r="A290" s="8" t="s">
        <v>225</v>
      </c>
      <c r="B290" s="8">
        <v>239801</v>
      </c>
      <c r="C290" s="8">
        <v>0</v>
      </c>
      <c r="D290" s="8">
        <v>201743</v>
      </c>
      <c r="E290" s="8">
        <v>38058</v>
      </c>
      <c r="F290" s="9">
        <v>0.158706594217706</v>
      </c>
      <c r="G290" s="1" t="str">
        <f t="shared" si="16"/>
        <v>creditcardrepayments</v>
      </c>
      <c r="H290" s="16" t="s">
        <v>313</v>
      </c>
      <c r="I290" s="10" t="str">
        <f t="shared" si="19"/>
        <v>max_amount46_creditcardrepayments</v>
      </c>
      <c r="J290" s="10" t="str">
        <f t="shared" si="17"/>
        <v>max_amount14_creditcardrepayments</v>
      </c>
      <c r="K290" s="15">
        <v>0.0297200221207279</v>
      </c>
      <c r="M290" t="s">
        <v>416</v>
      </c>
      <c r="O290" s="2" t="str">
        <f t="shared" si="18"/>
        <v>sum_cnt6_enquiryfee</v>
      </c>
      <c r="P290" t="s">
        <v>416</v>
      </c>
    </row>
    <row r="291" spans="1:16">
      <c r="A291" s="8" t="s">
        <v>229</v>
      </c>
      <c r="B291" s="8">
        <v>239801</v>
      </c>
      <c r="C291" s="8">
        <v>0</v>
      </c>
      <c r="D291" s="8">
        <v>201743</v>
      </c>
      <c r="E291" s="8">
        <v>38058</v>
      </c>
      <c r="F291" s="9">
        <v>0.158706594217706</v>
      </c>
      <c r="G291" s="1" t="str">
        <f t="shared" si="16"/>
        <v>creditcardrepayments</v>
      </c>
      <c r="H291" s="16" t="s">
        <v>316</v>
      </c>
      <c r="I291" s="10" t="str">
        <f t="shared" si="19"/>
        <v>min_amount46_creditcardrepayments</v>
      </c>
      <c r="J291" s="10" t="str">
        <f t="shared" si="17"/>
        <v>min_amount14_creditcardrepayments</v>
      </c>
      <c r="K291" s="15">
        <v>0.0297200221207279</v>
      </c>
      <c r="M291" t="s">
        <v>412</v>
      </c>
      <c r="O291" s="2" t="str">
        <f t="shared" si="18"/>
        <v>min_amount10_enquiryfee</v>
      </c>
      <c r="P291" t="s">
        <v>413</v>
      </c>
    </row>
    <row r="292" spans="1:16">
      <c r="A292" s="8" t="s">
        <v>249</v>
      </c>
      <c r="B292" s="8">
        <v>239801</v>
      </c>
      <c r="C292" s="8">
        <v>0</v>
      </c>
      <c r="D292" s="8">
        <v>206356</v>
      </c>
      <c r="E292" s="8">
        <v>33445</v>
      </c>
      <c r="F292" s="9">
        <v>0.139469810384444</v>
      </c>
      <c r="G292" s="1" t="str">
        <f t="shared" si="16"/>
        <v>creditcardrepayments</v>
      </c>
      <c r="H292" s="16" t="s">
        <v>305</v>
      </c>
      <c r="I292" s="10" t="str">
        <f t="shared" si="19"/>
        <v>sum_amount47_creditcardrepayments</v>
      </c>
      <c r="J292" s="10" t="str">
        <f t="shared" si="17"/>
        <v>sum_amount14_creditcardrepayments</v>
      </c>
      <c r="K292" s="15">
        <v>0.0297200221207279</v>
      </c>
      <c r="M292" t="s">
        <v>104</v>
      </c>
      <c r="O292" s="2" t="str">
        <f t="shared" si="18"/>
        <v>sum_amount10_creditcardrepayments</v>
      </c>
      <c r="P292" t="s">
        <v>105</v>
      </c>
    </row>
    <row r="293" spans="1:16">
      <c r="A293" s="8" t="s">
        <v>240</v>
      </c>
      <c r="B293" s="8">
        <v>239801</v>
      </c>
      <c r="C293" s="8">
        <v>0</v>
      </c>
      <c r="D293" s="8">
        <v>206356</v>
      </c>
      <c r="E293" s="8">
        <v>33445</v>
      </c>
      <c r="F293" s="9">
        <v>0.139469810384444</v>
      </c>
      <c r="G293" s="1" t="str">
        <f t="shared" si="16"/>
        <v>creditcardrepayments</v>
      </c>
      <c r="H293" s="16" t="s">
        <v>309</v>
      </c>
      <c r="I293" s="10" t="str">
        <f t="shared" si="19"/>
        <v>avg_amount47_creditcardrepayments</v>
      </c>
      <c r="J293" s="10" t="str">
        <f>LEFT(A293,10)&amp;RIGHT(H293,LEN(H293)-7)</f>
        <v>avg_amountunt14_creditcardrepayments</v>
      </c>
      <c r="K293" s="15">
        <v>0.0297200221207279</v>
      </c>
      <c r="M293" t="s">
        <v>107</v>
      </c>
      <c r="O293" s="2" t="str">
        <f t="shared" si="18"/>
        <v>avg_amount7_creditcardrepayments</v>
      </c>
      <c r="P293" t="s">
        <v>108</v>
      </c>
    </row>
    <row r="294" spans="1:16">
      <c r="A294" s="8" t="s">
        <v>243</v>
      </c>
      <c r="B294" s="8">
        <v>239801</v>
      </c>
      <c r="C294" s="8">
        <v>0</v>
      </c>
      <c r="D294" s="8">
        <v>206356</v>
      </c>
      <c r="E294" s="8">
        <v>33445</v>
      </c>
      <c r="F294" s="9">
        <v>0.139469810384444</v>
      </c>
      <c r="G294" s="1" t="str">
        <f t="shared" si="16"/>
        <v>creditcardrepayments</v>
      </c>
      <c r="H294" s="16" t="s">
        <v>328</v>
      </c>
      <c r="I294" s="10" t="str">
        <f t="shared" si="19"/>
        <v>max_amount47_creditcardrepayments</v>
      </c>
      <c r="J294" s="10" t="str">
        <f t="shared" si="17"/>
        <v>max_amount13_creditcardrepayments</v>
      </c>
      <c r="K294" s="15">
        <v>0.02882769878634</v>
      </c>
      <c r="M294" t="s">
        <v>109</v>
      </c>
      <c r="O294" s="2" t="str">
        <f t="shared" si="18"/>
        <v>max_amount6_creditcardrepayments</v>
      </c>
      <c r="P294" t="s">
        <v>110</v>
      </c>
    </row>
    <row r="295" spans="1:16">
      <c r="A295" s="8" t="s">
        <v>246</v>
      </c>
      <c r="B295" s="8">
        <v>239801</v>
      </c>
      <c r="C295" s="8">
        <v>0</v>
      </c>
      <c r="D295" s="8">
        <v>206356</v>
      </c>
      <c r="E295" s="8">
        <v>33445</v>
      </c>
      <c r="F295" s="9">
        <v>0.139469810384444</v>
      </c>
      <c r="G295" s="1" t="str">
        <f t="shared" si="16"/>
        <v>creditcardrepayments</v>
      </c>
      <c r="H295" s="16" t="s">
        <v>330</v>
      </c>
      <c r="I295" s="10" t="str">
        <f t="shared" si="19"/>
        <v>min_amount47_creditcardrepayments</v>
      </c>
      <c r="J295" s="10" t="str">
        <f t="shared" si="17"/>
        <v>min_amount13_creditcardrepayments</v>
      </c>
      <c r="K295" s="15">
        <v>0.02882769878634</v>
      </c>
      <c r="M295" t="s">
        <v>112</v>
      </c>
      <c r="O295" s="2" t="str">
        <f t="shared" si="18"/>
        <v>min_amount10_creditcardrepayments</v>
      </c>
      <c r="P295" t="s">
        <v>113</v>
      </c>
    </row>
    <row r="296" spans="1:16">
      <c r="A296" s="8" t="s">
        <v>324</v>
      </c>
      <c r="B296" s="8">
        <v>239801</v>
      </c>
      <c r="C296" s="8">
        <v>0</v>
      </c>
      <c r="D296" s="8">
        <v>210895</v>
      </c>
      <c r="E296" s="8">
        <v>28906</v>
      </c>
      <c r="F296" s="9">
        <v>0.120541615756398</v>
      </c>
      <c r="G296" s="1" t="str">
        <f t="shared" si="16"/>
        <v>creditcardrepayments</v>
      </c>
      <c r="H296" s="16" t="s">
        <v>322</v>
      </c>
      <c r="I296" s="10" t="str">
        <f t="shared" si="19"/>
        <v>sum_amount48_creditcardrepayments</v>
      </c>
      <c r="J296" s="10" t="str">
        <f t="shared" si="17"/>
        <v>sum_amount13_creditcardrepayments</v>
      </c>
      <c r="K296" s="15">
        <v>0.02882769878634</v>
      </c>
      <c r="M296" t="s">
        <v>115</v>
      </c>
      <c r="O296" s="2" t="str">
        <f t="shared" si="18"/>
        <v>sum_cnt10_creditcardrepayments</v>
      </c>
      <c r="P296" t="s">
        <v>116</v>
      </c>
    </row>
    <row r="297" spans="1:16">
      <c r="A297" s="8" t="s">
        <v>315</v>
      </c>
      <c r="B297" s="8">
        <v>239801</v>
      </c>
      <c r="C297" s="8">
        <v>0</v>
      </c>
      <c r="D297" s="8">
        <v>210895</v>
      </c>
      <c r="E297" s="8">
        <v>28906</v>
      </c>
      <c r="F297" s="9">
        <v>0.120541615756398</v>
      </c>
      <c r="G297" s="1" t="str">
        <f t="shared" si="16"/>
        <v>creditcardrepayments</v>
      </c>
      <c r="H297" s="16" t="s">
        <v>325</v>
      </c>
      <c r="I297" s="10" t="str">
        <f t="shared" si="19"/>
        <v>avg_amount48_creditcardrepayments</v>
      </c>
      <c r="J297" s="10" t="str">
        <f t="shared" si="17"/>
        <v>avg_amount13_creditcardrepayments</v>
      </c>
      <c r="K297" s="15">
        <v>0.02882769878634</v>
      </c>
      <c r="M297" t="s">
        <v>53</v>
      </c>
      <c r="O297" s="2" t="str">
        <f t="shared" si="18"/>
        <v>sum_amount10_creditcardrepayments</v>
      </c>
      <c r="P297" t="s">
        <v>54</v>
      </c>
    </row>
    <row r="298" spans="1:16">
      <c r="A298" s="8" t="s">
        <v>318</v>
      </c>
      <c r="B298" s="8">
        <v>239801</v>
      </c>
      <c r="C298" s="8">
        <v>0</v>
      </c>
      <c r="D298" s="8">
        <v>210895</v>
      </c>
      <c r="E298" s="8">
        <v>28906</v>
      </c>
      <c r="F298" s="9">
        <v>0.120541615756398</v>
      </c>
      <c r="G298" s="1" t="str">
        <f t="shared" si="16"/>
        <v>creditcardrepayments</v>
      </c>
      <c r="H298" s="16" t="s">
        <v>328</v>
      </c>
      <c r="I298" s="10" t="str">
        <f t="shared" si="19"/>
        <v>max_amount48_creditcardrepayments</v>
      </c>
      <c r="J298" s="10" t="str">
        <f>LEFT(A298,10)&amp;RIGHT(H298,LEN(H298)-7)</f>
        <v>max_amountunt13_creditcardrepayments</v>
      </c>
      <c r="K298" s="15">
        <v>0.02882769878634</v>
      </c>
      <c r="M298" t="s">
        <v>57</v>
      </c>
      <c r="O298" s="2" t="str">
        <f t="shared" si="18"/>
        <v>avg_amount7_creditcardrepayments</v>
      </c>
      <c r="P298" t="s">
        <v>58</v>
      </c>
    </row>
    <row r="299" spans="1:16">
      <c r="A299" s="8" t="s">
        <v>321</v>
      </c>
      <c r="B299" s="8">
        <v>239801</v>
      </c>
      <c r="C299" s="8">
        <v>0</v>
      </c>
      <c r="D299" s="8">
        <v>210895</v>
      </c>
      <c r="E299" s="8">
        <v>28906</v>
      </c>
      <c r="F299" s="9">
        <v>0.120541615756398</v>
      </c>
      <c r="G299" s="1" t="str">
        <f t="shared" si="16"/>
        <v>creditcardrepayments</v>
      </c>
      <c r="H299" s="16" t="s">
        <v>277</v>
      </c>
      <c r="I299" s="10" t="str">
        <f t="shared" si="19"/>
        <v>min_amount48_creditcardrepayments</v>
      </c>
      <c r="J299" s="10" t="str">
        <f t="shared" si="17"/>
        <v>min_amount12_creditcardrepayments</v>
      </c>
      <c r="K299" s="15">
        <v>0.0260366042381277</v>
      </c>
      <c r="M299" t="s">
        <v>60</v>
      </c>
      <c r="O299" s="2" t="str">
        <f t="shared" si="18"/>
        <v>max_amount6_creditcardrepayments</v>
      </c>
      <c r="P299" t="s">
        <v>61</v>
      </c>
    </row>
    <row r="300" spans="1:16">
      <c r="A300" s="8" t="s">
        <v>327</v>
      </c>
      <c r="B300" s="8">
        <v>239801</v>
      </c>
      <c r="C300" s="8">
        <v>0</v>
      </c>
      <c r="D300" s="8">
        <v>210895</v>
      </c>
      <c r="E300" s="8">
        <v>28906</v>
      </c>
      <c r="F300" s="9">
        <v>0.120541615756398</v>
      </c>
      <c r="G300" s="1" t="str">
        <f t="shared" si="16"/>
        <v>creditcardrepayments</v>
      </c>
      <c r="H300" s="16" t="s">
        <v>281</v>
      </c>
      <c r="I300" s="10" t="str">
        <f t="shared" si="19"/>
        <v>sum_cnt48_creditcardrepayments</v>
      </c>
      <c r="J300" s="10" t="str">
        <f>LEFT(A300,3)&amp;"_cnt"&amp;RIGHT(H300,LEN(H300)-7)</f>
        <v>sum_cnt12_creditcardrepayments</v>
      </c>
      <c r="K300" s="15">
        <v>0.0260366042381277</v>
      </c>
      <c r="M300" t="s">
        <v>63</v>
      </c>
      <c r="O300" s="2" t="str">
        <f t="shared" si="18"/>
        <v>min_amount10_creditcardrepayments</v>
      </c>
      <c r="P300" t="s">
        <v>64</v>
      </c>
    </row>
    <row r="301" spans="1:16">
      <c r="A301" s="8" t="s">
        <v>268</v>
      </c>
      <c r="B301" s="8">
        <v>239801</v>
      </c>
      <c r="C301" s="8">
        <v>0</v>
      </c>
      <c r="D301" s="8">
        <v>214930</v>
      </c>
      <c r="E301" s="8">
        <v>24871</v>
      </c>
      <c r="F301" s="9">
        <v>0.103715163823337</v>
      </c>
      <c r="G301" s="1" t="str">
        <f t="shared" si="16"/>
        <v>creditcardrepayments</v>
      </c>
      <c r="H301" s="16" t="s">
        <v>265</v>
      </c>
      <c r="I301" s="10" t="str">
        <f t="shared" si="19"/>
        <v>sum_amount49_creditcardrepayments</v>
      </c>
      <c r="J301" s="10" t="str">
        <f t="shared" si="17"/>
        <v>sum_amount12_creditcardrepayments</v>
      </c>
      <c r="K301" s="15">
        <v>0.0260366042381277</v>
      </c>
      <c r="M301" t="s">
        <v>67</v>
      </c>
      <c r="O301" s="2" t="str">
        <f t="shared" si="18"/>
        <v>sum_cnt10_creditcardrepayments</v>
      </c>
      <c r="P301" t="s">
        <v>68</v>
      </c>
    </row>
    <row r="302" spans="1:16">
      <c r="A302" s="8" t="s">
        <v>256</v>
      </c>
      <c r="B302" s="8">
        <v>239801</v>
      </c>
      <c r="C302" s="8">
        <v>0</v>
      </c>
      <c r="D302" s="8">
        <v>214930</v>
      </c>
      <c r="E302" s="8">
        <v>24871</v>
      </c>
      <c r="F302" s="9">
        <v>0.103715163823337</v>
      </c>
      <c r="G302" s="1" t="str">
        <f t="shared" si="16"/>
        <v>creditcardrepayments</v>
      </c>
      <c r="H302" s="16" t="s">
        <v>269</v>
      </c>
      <c r="I302" s="10" t="str">
        <f t="shared" si="19"/>
        <v>avg_amount49_creditcardrepayments</v>
      </c>
      <c r="J302" s="10" t="str">
        <f t="shared" si="17"/>
        <v>avg_amount12_creditcardrepayments</v>
      </c>
      <c r="K302" s="15">
        <v>0.0260366042381277</v>
      </c>
      <c r="M302" t="s">
        <v>405</v>
      </c>
      <c r="O302" s="2" t="str">
        <f t="shared" si="18"/>
        <v>sum_amount28_enquiryfee</v>
      </c>
      <c r="P302" t="s">
        <v>600</v>
      </c>
    </row>
    <row r="303" spans="1:16">
      <c r="A303" s="8" t="s">
        <v>260</v>
      </c>
      <c r="B303" s="8">
        <v>239801</v>
      </c>
      <c r="C303" s="8">
        <v>0</v>
      </c>
      <c r="D303" s="8">
        <v>214930</v>
      </c>
      <c r="E303" s="8">
        <v>24871</v>
      </c>
      <c r="F303" s="9">
        <v>0.103715163823337</v>
      </c>
      <c r="G303" s="1" t="str">
        <f t="shared" si="16"/>
        <v>creditcardrepayments</v>
      </c>
      <c r="H303" s="16" t="s">
        <v>273</v>
      </c>
      <c r="I303" s="10" t="str">
        <f t="shared" si="19"/>
        <v>max_amount49_creditcardrepayments</v>
      </c>
      <c r="J303" s="10" t="str">
        <f>LEFT(A303,10)&amp;RIGHT(H303,LEN(H303)-7)</f>
        <v>max_amountunt12_creditcardrepayments</v>
      </c>
      <c r="K303" s="15">
        <v>0.0260366042381277</v>
      </c>
      <c r="M303" t="s">
        <v>620</v>
      </c>
      <c r="O303" s="2" t="str">
        <f t="shared" si="18"/>
        <v>avg_amount28_enquiryfee</v>
      </c>
      <c r="P303" t="s">
        <v>395</v>
      </c>
    </row>
    <row r="304" spans="1:16">
      <c r="A304" s="8" t="s">
        <v>264</v>
      </c>
      <c r="B304" s="8">
        <v>239801</v>
      </c>
      <c r="C304" s="8">
        <v>0</v>
      </c>
      <c r="D304" s="8">
        <v>214930</v>
      </c>
      <c r="E304" s="8">
        <v>24871</v>
      </c>
      <c r="F304" s="9">
        <v>0.103715163823337</v>
      </c>
      <c r="G304" s="1" t="str">
        <f t="shared" si="16"/>
        <v>creditcardrepayments</v>
      </c>
      <c r="H304" s="16" t="s">
        <v>257</v>
      </c>
      <c r="I304" s="10" t="str">
        <f t="shared" si="19"/>
        <v>min_amount49_creditcardrepayments</v>
      </c>
      <c r="J304" s="10" t="str">
        <f t="shared" si="17"/>
        <v>min_amount11_creditcardrepayments</v>
      </c>
      <c r="K304" s="15">
        <v>0.0239645218615283</v>
      </c>
      <c r="M304" t="s">
        <v>409</v>
      </c>
      <c r="O304" s="2" t="str">
        <f t="shared" si="18"/>
        <v>max_amount28_enquiryfee</v>
      </c>
      <c r="P304" t="s">
        <v>603</v>
      </c>
    </row>
    <row r="305" spans="1:16">
      <c r="A305" s="8" t="s">
        <v>272</v>
      </c>
      <c r="B305" s="8">
        <v>239801</v>
      </c>
      <c r="C305" s="8">
        <v>0</v>
      </c>
      <c r="D305" s="8">
        <v>214930</v>
      </c>
      <c r="E305" s="8">
        <v>24871</v>
      </c>
      <c r="F305" s="9">
        <v>0.103715163823337</v>
      </c>
      <c r="G305" s="1" t="str">
        <f t="shared" si="16"/>
        <v>creditcardrepayments</v>
      </c>
      <c r="H305" s="16" t="s">
        <v>261</v>
      </c>
      <c r="I305" s="10" t="str">
        <f t="shared" si="19"/>
        <v>sum_cnt49_creditcardrepayments</v>
      </c>
      <c r="J305" s="10" t="str">
        <f>LEFT(A305,3)&amp;"_cnt"&amp;RIGHT(H305,LEN(H305)-7)</f>
        <v>sum_cnt11_creditcardrepayments</v>
      </c>
      <c r="K305" s="15">
        <v>0.0239645218615283</v>
      </c>
      <c r="M305" t="s">
        <v>417</v>
      </c>
      <c r="O305" s="2" t="str">
        <f t="shared" si="18"/>
        <v>sum_cnt28_enquiryfee</v>
      </c>
      <c r="P305" t="s">
        <v>417</v>
      </c>
    </row>
    <row r="306" spans="1:16">
      <c r="A306" s="8" t="s">
        <v>341</v>
      </c>
      <c r="B306" s="8">
        <v>239801</v>
      </c>
      <c r="C306" s="8">
        <v>0</v>
      </c>
      <c r="D306" s="8">
        <v>218199</v>
      </c>
      <c r="E306" s="8">
        <v>21602</v>
      </c>
      <c r="F306" s="9">
        <v>0.0900830271767007</v>
      </c>
      <c r="G306" s="1" t="str">
        <f t="shared" si="16"/>
        <v>creditcardrepayments</v>
      </c>
      <c r="H306" s="16" t="s">
        <v>247</v>
      </c>
      <c r="I306" s="10" t="str">
        <f t="shared" si="19"/>
        <v>sum_amount50_creditcardrepayments</v>
      </c>
      <c r="J306" s="10" t="str">
        <f t="shared" si="17"/>
        <v>sum_amount11_creditcardrepayments</v>
      </c>
      <c r="K306" s="15">
        <v>0.0239645218615283</v>
      </c>
      <c r="M306" t="s">
        <v>413</v>
      </c>
      <c r="O306" s="2" t="str">
        <f t="shared" si="18"/>
        <v>min_amount28_enquiryfee</v>
      </c>
      <c r="P306" t="s">
        <v>605</v>
      </c>
    </row>
    <row r="307" spans="1:16">
      <c r="A307" s="8" t="s">
        <v>335</v>
      </c>
      <c r="B307" s="8">
        <v>239801</v>
      </c>
      <c r="C307" s="8">
        <v>0</v>
      </c>
      <c r="D307" s="8">
        <v>218199</v>
      </c>
      <c r="E307" s="8">
        <v>21602</v>
      </c>
      <c r="F307" s="9">
        <v>0.0900830271767007</v>
      </c>
      <c r="G307" s="1" t="str">
        <f t="shared" si="16"/>
        <v>creditcardrepayments</v>
      </c>
      <c r="H307" s="16" t="s">
        <v>250</v>
      </c>
      <c r="I307" s="10" t="str">
        <f t="shared" si="19"/>
        <v>avg_amount50_creditcardrepayments</v>
      </c>
      <c r="J307" s="10" t="str">
        <f t="shared" si="17"/>
        <v>avg_amount11_creditcardrepayments</v>
      </c>
      <c r="K307" s="15">
        <v>0.0239645218615283</v>
      </c>
      <c r="M307" t="s">
        <v>390</v>
      </c>
      <c r="O307" s="2" t="str">
        <f t="shared" si="18"/>
        <v>sum_amount10_enquiryfee</v>
      </c>
      <c r="P307" t="s">
        <v>391</v>
      </c>
    </row>
    <row r="308" spans="1:16">
      <c r="A308" s="8" t="s">
        <v>337</v>
      </c>
      <c r="B308" s="8">
        <v>239801</v>
      </c>
      <c r="C308" s="8">
        <v>0</v>
      </c>
      <c r="D308" s="8">
        <v>218199</v>
      </c>
      <c r="E308" s="8">
        <v>21602</v>
      </c>
      <c r="F308" s="9">
        <v>0.0900830271767007</v>
      </c>
      <c r="G308" s="1" t="str">
        <f t="shared" si="16"/>
        <v>creditcardrepayments</v>
      </c>
      <c r="H308" s="16" t="s">
        <v>253</v>
      </c>
      <c r="I308" s="10" t="str">
        <f t="shared" si="19"/>
        <v>max_amount50_creditcardrepayments</v>
      </c>
      <c r="J308" s="10" t="str">
        <f>LEFT(A308,10)&amp;RIGHT(H308,LEN(H308)-7)</f>
        <v>max_amountunt11_creditcardrepayments</v>
      </c>
      <c r="K308" s="15">
        <v>0.0239645218615283</v>
      </c>
      <c r="M308" t="s">
        <v>394</v>
      </c>
      <c r="O308" s="2" t="str">
        <f t="shared" si="18"/>
        <v>avg_amount10_enquiryfee</v>
      </c>
      <c r="P308" t="s">
        <v>376</v>
      </c>
    </row>
    <row r="309" spans="1:16">
      <c r="A309" s="8" t="s">
        <v>339</v>
      </c>
      <c r="B309" s="8">
        <v>239801</v>
      </c>
      <c r="C309" s="8">
        <v>0</v>
      </c>
      <c r="D309" s="8">
        <v>218199</v>
      </c>
      <c r="E309" s="8">
        <v>21602</v>
      </c>
      <c r="F309" s="9">
        <v>0.0900830271767007</v>
      </c>
      <c r="G309" s="1" t="str">
        <f t="shared" si="16"/>
        <v>creditcardrepayments</v>
      </c>
      <c r="H309" s="16" t="s">
        <v>241</v>
      </c>
      <c r="I309" s="10" t="str">
        <f t="shared" si="19"/>
        <v>min_amount50_creditcardrepayments</v>
      </c>
      <c r="J309" s="10" t="str">
        <f t="shared" si="17"/>
        <v>min_amount10_creditcardrepayments</v>
      </c>
      <c r="K309" s="15">
        <v>0.0219874645930173</v>
      </c>
      <c r="M309" t="s">
        <v>398</v>
      </c>
      <c r="O309" s="2" t="str">
        <f t="shared" si="18"/>
        <v>max_amount10_enquiryfee</v>
      </c>
      <c r="P309" t="s">
        <v>399</v>
      </c>
    </row>
    <row r="310" spans="1:16">
      <c r="A310" s="8" t="s">
        <v>288</v>
      </c>
      <c r="B310" s="8">
        <v>239801</v>
      </c>
      <c r="C310" s="8">
        <v>0</v>
      </c>
      <c r="D310" s="8">
        <v>220984</v>
      </c>
      <c r="E310" s="8">
        <v>18817</v>
      </c>
      <c r="F310" s="9">
        <v>0.0784692307371529</v>
      </c>
      <c r="G310" s="1" t="str">
        <f t="shared" si="16"/>
        <v>creditcardrepayments</v>
      </c>
      <c r="H310" s="16" t="s">
        <v>230</v>
      </c>
      <c r="I310" s="10" t="str">
        <f t="shared" si="19"/>
        <v>sum_amount51_creditcardrepayments</v>
      </c>
      <c r="J310" s="10" t="str">
        <f t="shared" si="17"/>
        <v>sum_amount10_creditcardrepayments</v>
      </c>
      <c r="K310" s="15">
        <v>0.0219874645930173</v>
      </c>
      <c r="M310" t="s">
        <v>402</v>
      </c>
      <c r="O310" s="2" t="str">
        <f t="shared" si="18"/>
        <v>sum_cnt5_enquiryfee</v>
      </c>
      <c r="P310" t="s">
        <v>402</v>
      </c>
    </row>
    <row r="311" spans="1:16">
      <c r="A311" s="8" t="s">
        <v>276</v>
      </c>
      <c r="B311" s="8">
        <v>239801</v>
      </c>
      <c r="C311" s="8">
        <v>0</v>
      </c>
      <c r="D311" s="8">
        <v>220984</v>
      </c>
      <c r="E311" s="8">
        <v>18817</v>
      </c>
      <c r="F311" s="9">
        <v>0.0784692307371529</v>
      </c>
      <c r="G311" s="1" t="str">
        <f t="shared" si="16"/>
        <v>creditcardrepayments</v>
      </c>
      <c r="H311" s="16" t="s">
        <v>234</v>
      </c>
      <c r="I311" s="10" t="str">
        <f t="shared" si="19"/>
        <v>avg_amount51_creditcardrepayments</v>
      </c>
      <c r="J311" s="10" t="str">
        <f t="shared" si="17"/>
        <v>avg_amount10_creditcardrepayments</v>
      </c>
      <c r="K311" s="15">
        <v>0.0219874645930173</v>
      </c>
      <c r="M311" t="s">
        <v>400</v>
      </c>
      <c r="O311" s="2" t="str">
        <f t="shared" si="18"/>
        <v>min_amount10_enquiryfee</v>
      </c>
      <c r="P311" t="s">
        <v>401</v>
      </c>
    </row>
    <row r="312" spans="1:16">
      <c r="A312" s="8" t="s">
        <v>280</v>
      </c>
      <c r="B312" s="8">
        <v>239801</v>
      </c>
      <c r="C312" s="8">
        <v>0</v>
      </c>
      <c r="D312" s="8">
        <v>220984</v>
      </c>
      <c r="E312" s="8">
        <v>18817</v>
      </c>
      <c r="F312" s="9">
        <v>0.0784692307371529</v>
      </c>
      <c r="G312" s="1" t="str">
        <f t="shared" si="16"/>
        <v>creditcardrepayments</v>
      </c>
      <c r="H312" s="16" t="s">
        <v>238</v>
      </c>
      <c r="I312" s="10" t="str">
        <f t="shared" si="19"/>
        <v>max_amount51_creditcardrepayments</v>
      </c>
      <c r="J312" s="10" t="str">
        <f t="shared" si="17"/>
        <v>max_amount10_creditcardrepayments</v>
      </c>
      <c r="K312" s="15">
        <v>0.0219874645930173</v>
      </c>
      <c r="M312" t="s">
        <v>308</v>
      </c>
      <c r="O312" s="2" t="str">
        <f t="shared" si="18"/>
        <v>sum_amount39_creditcardrepayments</v>
      </c>
      <c r="P312" t="s">
        <v>177</v>
      </c>
    </row>
    <row r="313" spans="1:16">
      <c r="A313" s="8" t="s">
        <v>284</v>
      </c>
      <c r="B313" s="8">
        <v>239801</v>
      </c>
      <c r="C313" s="8">
        <v>0</v>
      </c>
      <c r="D313" s="8">
        <v>220984</v>
      </c>
      <c r="E313" s="8">
        <v>18817</v>
      </c>
      <c r="F313" s="9">
        <v>0.0784692307371529</v>
      </c>
      <c r="G313" s="1" t="str">
        <f t="shared" si="16"/>
        <v>creditcardrepayments</v>
      </c>
      <c r="H313" s="16" t="s">
        <v>241</v>
      </c>
      <c r="I313" s="10" t="str">
        <f t="shared" si="19"/>
        <v>min_amount51_creditcardrepayments</v>
      </c>
      <c r="J313" s="10" t="str">
        <f t="shared" ref="J313:J317" si="20">LEFT(A313,10)&amp;RIGHT(H313,LEN(H313)-7)</f>
        <v>min_amountunt10_creditcardrepayments</v>
      </c>
      <c r="K313" s="15">
        <v>0.0219874645930173</v>
      </c>
      <c r="M313" t="s">
        <v>296</v>
      </c>
      <c r="O313" s="2" t="str">
        <f t="shared" si="18"/>
        <v>avg_amount39_creditcardrepayments</v>
      </c>
      <c r="P313" t="s">
        <v>165</v>
      </c>
    </row>
    <row r="314" spans="1:16">
      <c r="A314" s="8" t="s">
        <v>292</v>
      </c>
      <c r="B314" s="8">
        <v>239801</v>
      </c>
      <c r="C314" s="8">
        <v>0</v>
      </c>
      <c r="D314" s="8">
        <v>220984</v>
      </c>
      <c r="E314" s="8">
        <v>18817</v>
      </c>
      <c r="F314" s="9">
        <v>0.0784692307371529</v>
      </c>
      <c r="G314" s="1" t="str">
        <f t="shared" si="16"/>
        <v>creditcardrepayments</v>
      </c>
      <c r="H314" s="16" t="s">
        <v>191</v>
      </c>
      <c r="I314" s="10" t="str">
        <f t="shared" si="19"/>
        <v>sum_cnt51_creditcardrepayments</v>
      </c>
      <c r="J314" s="10" t="str">
        <f>LEFT(A314,3)&amp;"_cnt"&amp;RIGHT(H314,LEN(H314)-7)</f>
        <v>sum_cnt9_creditcardrepayments</v>
      </c>
      <c r="K314" s="15">
        <v>0.0206497762208863</v>
      </c>
      <c r="M314" t="s">
        <v>300</v>
      </c>
      <c r="O314" s="2" t="str">
        <f t="shared" si="18"/>
        <v>max_amount39_creditcardrepayments</v>
      </c>
      <c r="P314" t="s">
        <v>169</v>
      </c>
    </row>
    <row r="315" spans="1:16">
      <c r="A315" s="8" t="s">
        <v>248</v>
      </c>
      <c r="B315" s="8">
        <v>239801</v>
      </c>
      <c r="C315" s="8">
        <v>0</v>
      </c>
      <c r="D315" s="8">
        <v>223368</v>
      </c>
      <c r="E315" s="8">
        <v>16433</v>
      </c>
      <c r="F315" s="9">
        <v>0.0685276541799242</v>
      </c>
      <c r="G315" s="1" t="str">
        <f t="shared" si="16"/>
        <v>creditcardrepayments</v>
      </c>
      <c r="H315" s="16" t="s">
        <v>212</v>
      </c>
      <c r="I315" s="10" t="str">
        <f t="shared" si="19"/>
        <v>sum_amount52_creditcardrepayments</v>
      </c>
      <c r="J315" s="10" t="str">
        <f t="shared" si="20"/>
        <v>sum_amountunt8_creditcardrepayments</v>
      </c>
      <c r="K315" s="15">
        <v>0.0190179447176534</v>
      </c>
      <c r="M315" t="s">
        <v>304</v>
      </c>
      <c r="O315" s="2" t="str">
        <f t="shared" si="18"/>
        <v>min_amount39_creditcardrepayments</v>
      </c>
      <c r="P315" t="s">
        <v>173</v>
      </c>
    </row>
    <row r="316" spans="1:16">
      <c r="A316" s="8" t="s">
        <v>251</v>
      </c>
      <c r="B316" s="8">
        <v>239801</v>
      </c>
      <c r="C316" s="8">
        <v>0</v>
      </c>
      <c r="D316" s="8">
        <v>223368</v>
      </c>
      <c r="E316" s="8">
        <v>16433</v>
      </c>
      <c r="F316" s="9">
        <v>0.0685276541799242</v>
      </c>
      <c r="G316" s="1" t="str">
        <f t="shared" si="16"/>
        <v>creditcardrepayments</v>
      </c>
      <c r="H316" s="16" t="s">
        <v>159</v>
      </c>
      <c r="I316" s="10" t="str">
        <f t="shared" si="19"/>
        <v>avg_amount52_creditcardrepayments</v>
      </c>
      <c r="J316" s="10" t="str">
        <f t="shared" si="20"/>
        <v>avg_amountunt7_creditcardrepayments</v>
      </c>
      <c r="K316" s="15">
        <v>0.0176548428825437</v>
      </c>
      <c r="M316" t="s">
        <v>312</v>
      </c>
      <c r="O316" s="2" t="str">
        <f t="shared" si="18"/>
        <v>sum_cnt39_creditcardrepayments</v>
      </c>
      <c r="P316" t="s">
        <v>181</v>
      </c>
    </row>
    <row r="317" spans="1:16">
      <c r="A317" s="8" t="s">
        <v>254</v>
      </c>
      <c r="B317" s="8">
        <v>239801</v>
      </c>
      <c r="C317" s="8">
        <v>0</v>
      </c>
      <c r="D317" s="8">
        <v>223368</v>
      </c>
      <c r="E317" s="8">
        <v>16433</v>
      </c>
      <c r="F317" s="9">
        <v>0.0685276541799242</v>
      </c>
      <c r="G317" s="1" t="str">
        <f t="shared" si="16"/>
        <v>creditcardrepayments</v>
      </c>
      <c r="H317" s="16" t="s">
        <v>143</v>
      </c>
      <c r="I317" s="10" t="str">
        <f t="shared" si="19"/>
        <v>max_amount52_creditcardrepayments</v>
      </c>
      <c r="J317" s="10" t="str">
        <f t="shared" si="20"/>
        <v>max_amountunt6_creditcardrepayments</v>
      </c>
      <c r="K317" s="15">
        <v>0.016867930343901</v>
      </c>
      <c r="M317" t="s">
        <v>372</v>
      </c>
      <c r="O317" s="2" t="str">
        <f t="shared" si="18"/>
        <v>sum_amount10_enquiryfee</v>
      </c>
      <c r="P317" t="s">
        <v>373</v>
      </c>
    </row>
    <row r="318" spans="1:16">
      <c r="A318" s="8" t="s">
        <v>258</v>
      </c>
      <c r="B318" s="8">
        <v>239801</v>
      </c>
      <c r="C318" s="8">
        <v>0</v>
      </c>
      <c r="D318" s="8">
        <v>223368</v>
      </c>
      <c r="E318" s="8">
        <v>16433</v>
      </c>
      <c r="F318" s="9">
        <v>0.0685276541799242</v>
      </c>
      <c r="G318" s="1" t="str">
        <f t="shared" si="16"/>
        <v>creditcardrepayments</v>
      </c>
      <c r="H318" s="17" t="s">
        <v>649</v>
      </c>
      <c r="I318" s="10" t="str">
        <f t="shared" si="19"/>
        <v>min_amount52_creditcardrepayments</v>
      </c>
      <c r="J318" s="10" t="str">
        <f t="shared" si="17"/>
        <v>min_amount12_authentication</v>
      </c>
      <c r="K318" s="18">
        <v>0.0119563458862793</v>
      </c>
      <c r="M318" t="s">
        <v>375</v>
      </c>
      <c r="O318" s="2" t="str">
        <f t="shared" si="18"/>
        <v>avg_amount10_enquiryfee</v>
      </c>
      <c r="P318" t="s">
        <v>621</v>
      </c>
    </row>
    <row r="319" spans="1:16">
      <c r="A319" s="8" t="s">
        <v>262</v>
      </c>
      <c r="B319" s="8">
        <v>239801</v>
      </c>
      <c r="C319" s="8">
        <v>0</v>
      </c>
      <c r="D319" s="8">
        <v>223368</v>
      </c>
      <c r="E319" s="8">
        <v>16433</v>
      </c>
      <c r="F319" s="9">
        <v>0.0685276541799242</v>
      </c>
      <c r="G319" s="1" t="str">
        <f t="shared" si="16"/>
        <v>creditcardrepayments</v>
      </c>
      <c r="H319" s="17" t="s">
        <v>650</v>
      </c>
      <c r="I319" s="10" t="str">
        <f t="shared" si="19"/>
        <v>sum_cnt52_creditcardrepayments</v>
      </c>
      <c r="J319" s="10" t="str">
        <f>LEFT(A319,3)&amp;"_cnt"&amp;RIGHT(H319,LEN(H319)-7)</f>
        <v>sum_cnt12_authentication</v>
      </c>
      <c r="K319" s="18">
        <v>0.0119563458862793</v>
      </c>
      <c r="M319" t="s">
        <v>378</v>
      </c>
      <c r="O319" s="2" t="str">
        <f t="shared" si="18"/>
        <v>max_amount10_enquiryfee</v>
      </c>
      <c r="P319" t="s">
        <v>379</v>
      </c>
    </row>
    <row r="320" spans="1:16">
      <c r="A320" s="8" t="s">
        <v>306</v>
      </c>
      <c r="B320" s="8">
        <v>239801</v>
      </c>
      <c r="C320" s="8">
        <v>0</v>
      </c>
      <c r="D320" s="8">
        <v>225544</v>
      </c>
      <c r="E320" s="8">
        <v>14257</v>
      </c>
      <c r="F320" s="9">
        <v>0.0594534634968161</v>
      </c>
      <c r="G320" s="1" t="str">
        <f t="shared" si="16"/>
        <v>creditcardrepayments</v>
      </c>
      <c r="H320" s="17" t="s">
        <v>651</v>
      </c>
      <c r="I320" s="10" t="str">
        <f t="shared" si="19"/>
        <v>sum_amount53_creditcardrepayments</v>
      </c>
      <c r="J320" s="10" t="str">
        <f t="shared" si="17"/>
        <v>sum_amount12_authentication</v>
      </c>
      <c r="K320" s="18">
        <v>0.0119563458862793</v>
      </c>
      <c r="M320" t="s">
        <v>382</v>
      </c>
      <c r="O320" s="2" t="str">
        <f t="shared" si="18"/>
        <v>sum_cnt4_enquiryfee</v>
      </c>
      <c r="P320" t="s">
        <v>382</v>
      </c>
    </row>
    <row r="321" spans="1:16">
      <c r="A321" s="8" t="s">
        <v>310</v>
      </c>
      <c r="B321" s="8">
        <v>239801</v>
      </c>
      <c r="C321" s="8">
        <v>0</v>
      </c>
      <c r="D321" s="8">
        <v>225544</v>
      </c>
      <c r="E321" s="8">
        <v>14257</v>
      </c>
      <c r="F321" s="9">
        <v>0.0594534634968161</v>
      </c>
      <c r="G321" s="1" t="str">
        <f t="shared" si="16"/>
        <v>creditcardrepayments</v>
      </c>
      <c r="H321" s="17" t="s">
        <v>652</v>
      </c>
      <c r="I321" s="10" t="str">
        <f t="shared" si="19"/>
        <v>avg_amount53_creditcardrepayments</v>
      </c>
      <c r="J321" s="10" t="str">
        <f t="shared" si="17"/>
        <v>avg_amount12_authentication</v>
      </c>
      <c r="K321" s="18">
        <v>0.0119563458862793</v>
      </c>
      <c r="M321" t="s">
        <v>380</v>
      </c>
      <c r="O321" s="2" t="str">
        <f t="shared" si="18"/>
        <v>min_amount6_enquiryfee</v>
      </c>
      <c r="P321" t="s">
        <v>381</v>
      </c>
    </row>
    <row r="322" spans="1:16">
      <c r="A322" s="8" t="s">
        <v>314</v>
      </c>
      <c r="B322" s="8">
        <v>239801</v>
      </c>
      <c r="C322" s="8">
        <v>0</v>
      </c>
      <c r="D322" s="8">
        <v>225544</v>
      </c>
      <c r="E322" s="8">
        <v>14257</v>
      </c>
      <c r="F322" s="9">
        <v>0.0594534634968161</v>
      </c>
      <c r="G322" s="1" t="str">
        <f t="shared" ref="G322:G385" si="21">MID(A322,FIND("_",A322,5)+1,LEN(A322)-FIND("_",A322,5))</f>
        <v>creditcardrepayments</v>
      </c>
      <c r="H322" s="17" t="s">
        <v>653</v>
      </c>
      <c r="I322" s="10" t="str">
        <f t="shared" si="19"/>
        <v>max_amount53_creditcardrepayments</v>
      </c>
      <c r="J322" s="10" t="str">
        <f>LEFT(A322,10)&amp;RIGHT(H322,LEN(H322)-7)</f>
        <v>max_amountunt12_authentication</v>
      </c>
      <c r="K322" s="18">
        <v>0.0119563458862793</v>
      </c>
      <c r="M322" t="s">
        <v>601</v>
      </c>
      <c r="O322" s="2" t="str">
        <f t="shared" si="18"/>
        <v>sum_amount29_enquiryfee</v>
      </c>
      <c r="P322" t="s">
        <v>589</v>
      </c>
    </row>
    <row r="323" spans="1:16">
      <c r="A323" s="8" t="s">
        <v>317</v>
      </c>
      <c r="B323" s="8">
        <v>239801</v>
      </c>
      <c r="C323" s="8">
        <v>0</v>
      </c>
      <c r="D323" s="8">
        <v>225544</v>
      </c>
      <c r="E323" s="8">
        <v>14257</v>
      </c>
      <c r="F323" s="9">
        <v>0.0594534634968161</v>
      </c>
      <c r="G323" s="1" t="str">
        <f t="shared" si="21"/>
        <v>creditcardrepayments</v>
      </c>
      <c r="H323" s="17" t="s">
        <v>654</v>
      </c>
      <c r="I323" s="10" t="str">
        <f t="shared" si="19"/>
        <v>min_amount53_creditcardrepayments</v>
      </c>
      <c r="J323" s="10" t="str">
        <f t="shared" ref="J323:J326" si="22">LEFT(A323,3)&amp;RIGHT(H323,LEN(H323)-3)</f>
        <v>min_amount10_authentication</v>
      </c>
      <c r="K323" s="18">
        <v>0.0110913636614427</v>
      </c>
      <c r="M323" t="s">
        <v>427</v>
      </c>
      <c r="O323" s="2" t="str">
        <f t="shared" ref="O323:O386" si="23">VLOOKUP(M323,A:J,9,FALSE)</f>
        <v>avg_amount29_enquiryfee</v>
      </c>
      <c r="P323" t="s">
        <v>355</v>
      </c>
    </row>
    <row r="324" spans="1:16">
      <c r="A324" s="8" t="s">
        <v>320</v>
      </c>
      <c r="B324" s="8">
        <v>239801</v>
      </c>
      <c r="C324" s="8">
        <v>0</v>
      </c>
      <c r="D324" s="8">
        <v>225544</v>
      </c>
      <c r="E324" s="8">
        <v>14257</v>
      </c>
      <c r="F324" s="9">
        <v>0.0594534634968161</v>
      </c>
      <c r="G324" s="1" t="str">
        <f t="shared" si="21"/>
        <v>creditcardrepayments</v>
      </c>
      <c r="H324" s="17" t="s">
        <v>655</v>
      </c>
      <c r="I324" s="10" t="str">
        <f t="shared" si="19"/>
        <v>sum_cnt53_creditcardrepayments</v>
      </c>
      <c r="J324" s="10" t="str">
        <f>LEFT(A324,3)&amp;"_cnt"&amp;RIGHT(H324,LEN(H324)-7)</f>
        <v>sum_cnt10_authentication</v>
      </c>
      <c r="K324" s="18">
        <v>0.0110913636614427</v>
      </c>
      <c r="M324" t="s">
        <v>604</v>
      </c>
      <c r="O324" s="2" t="str">
        <f t="shared" si="23"/>
        <v>max_amount29_enquiryfee</v>
      </c>
      <c r="P324" t="s">
        <v>587</v>
      </c>
    </row>
    <row r="325" spans="1:16">
      <c r="A325" s="8" t="s">
        <v>323</v>
      </c>
      <c r="B325" s="8">
        <v>239801</v>
      </c>
      <c r="C325" s="8">
        <v>0</v>
      </c>
      <c r="D325" s="8">
        <v>227622</v>
      </c>
      <c r="E325" s="8">
        <v>12179</v>
      </c>
      <c r="F325" s="9">
        <v>0.0507879450043995</v>
      </c>
      <c r="G325" s="1" t="str">
        <f t="shared" si="21"/>
        <v>creditcardrepayments</v>
      </c>
      <c r="H325" s="17" t="s">
        <v>656</v>
      </c>
      <c r="I325" s="10" t="str">
        <f t="shared" si="19"/>
        <v>sum_amount54_creditcardrepayments</v>
      </c>
      <c r="J325" s="10" t="str">
        <f t="shared" si="22"/>
        <v>sum_amount10_authentication</v>
      </c>
      <c r="K325" s="18">
        <v>0.0110913636614427</v>
      </c>
      <c r="M325" t="s">
        <v>608</v>
      </c>
      <c r="O325" s="2" t="str">
        <f t="shared" si="23"/>
        <v>sum_cnt29_enquiryfee</v>
      </c>
      <c r="P325" t="s">
        <v>608</v>
      </c>
    </row>
    <row r="326" spans="1:16">
      <c r="A326" s="8" t="s">
        <v>326</v>
      </c>
      <c r="B326" s="8">
        <v>239801</v>
      </c>
      <c r="C326" s="8">
        <v>0</v>
      </c>
      <c r="D326" s="8">
        <v>227622</v>
      </c>
      <c r="E326" s="8">
        <v>12179</v>
      </c>
      <c r="F326" s="9">
        <v>0.0507879450043995</v>
      </c>
      <c r="G326" s="1" t="str">
        <f t="shared" si="21"/>
        <v>creditcardrepayments</v>
      </c>
      <c r="H326" s="17" t="s">
        <v>657</v>
      </c>
      <c r="I326" s="10" t="str">
        <f t="shared" si="19"/>
        <v>avg_amount54_creditcardrepayments</v>
      </c>
      <c r="J326" s="10" t="str">
        <f t="shared" si="22"/>
        <v>avg_amount10_authentication</v>
      </c>
      <c r="K326" s="18">
        <v>0.0110913636614427</v>
      </c>
      <c r="M326" t="s">
        <v>606</v>
      </c>
      <c r="O326" s="2" t="str">
        <f t="shared" si="23"/>
        <v>min_amount29_enquiryfee</v>
      </c>
      <c r="P326" t="s">
        <v>593</v>
      </c>
    </row>
    <row r="327" spans="1:16">
      <c r="A327" s="8" t="s">
        <v>329</v>
      </c>
      <c r="B327" s="8">
        <v>239801</v>
      </c>
      <c r="C327" s="8">
        <v>0</v>
      </c>
      <c r="D327" s="8">
        <v>227622</v>
      </c>
      <c r="E327" s="8">
        <v>12179</v>
      </c>
      <c r="F327" s="9">
        <v>0.0507879450043995</v>
      </c>
      <c r="G327" s="1" t="str">
        <f t="shared" si="21"/>
        <v>creditcardrepayments</v>
      </c>
      <c r="H327" s="17" t="s">
        <v>658</v>
      </c>
      <c r="I327" s="10" t="str">
        <f t="shared" si="19"/>
        <v>max_amount54_creditcardrepayments</v>
      </c>
      <c r="J327" s="10" t="str">
        <f>LEFT(A327,10)&amp;RIGHT(H327,LEN(H327)-7)</f>
        <v>max_amountunt10_authentication</v>
      </c>
      <c r="K327" s="18">
        <v>0.0110913636614427</v>
      </c>
      <c r="M327" t="s">
        <v>350</v>
      </c>
      <c r="O327" s="2" t="str">
        <f t="shared" si="23"/>
        <v>sum_amount10_enquiryfee</v>
      </c>
      <c r="P327" t="s">
        <v>351</v>
      </c>
    </row>
    <row r="328" spans="1:16">
      <c r="A328" s="8" t="s">
        <v>331</v>
      </c>
      <c r="B328" s="8">
        <v>239801</v>
      </c>
      <c r="C328" s="8">
        <v>0</v>
      </c>
      <c r="D328" s="8">
        <v>227622</v>
      </c>
      <c r="E328" s="8">
        <v>12179</v>
      </c>
      <c r="F328" s="9">
        <v>0.0507879450043995</v>
      </c>
      <c r="G328" s="1" t="str">
        <f t="shared" si="21"/>
        <v>creditcardrepayments</v>
      </c>
      <c r="H328" s="17" t="s">
        <v>659</v>
      </c>
      <c r="I328" s="10" t="str">
        <f t="shared" si="19"/>
        <v>min_amount54_creditcardrepayments</v>
      </c>
      <c r="J328" s="10" t="str">
        <f t="shared" ref="J328:J332" si="24">LEFT(A328,3)&amp;RIGHT(H328,LEN(H328)-3)</f>
        <v>min_amount11_authentication</v>
      </c>
      <c r="K328" s="18">
        <v>0.0110375665861743</v>
      </c>
      <c r="M328" t="s">
        <v>354</v>
      </c>
      <c r="O328" s="2" t="str">
        <f t="shared" si="23"/>
        <v>avg_amount10_enquiryfee</v>
      </c>
      <c r="P328" t="s">
        <v>581</v>
      </c>
    </row>
    <row r="329" spans="1:16">
      <c r="A329" s="8" t="s">
        <v>333</v>
      </c>
      <c r="B329" s="8">
        <v>239801</v>
      </c>
      <c r="C329" s="8">
        <v>0</v>
      </c>
      <c r="D329" s="8">
        <v>227622</v>
      </c>
      <c r="E329" s="8">
        <v>12179</v>
      </c>
      <c r="F329" s="9">
        <v>0.0507879450043995</v>
      </c>
      <c r="G329" s="1" t="str">
        <f t="shared" si="21"/>
        <v>creditcardrepayments</v>
      </c>
      <c r="H329" s="17" t="s">
        <v>660</v>
      </c>
      <c r="I329" s="10" t="str">
        <f t="shared" si="19"/>
        <v>sum_cnt54_creditcardrepayments</v>
      </c>
      <c r="J329" s="10" t="str">
        <f>LEFT(A329,3)&amp;"_cnt"&amp;RIGHT(H329,LEN(H329)-7)</f>
        <v>sum_cnt11_authentication</v>
      </c>
      <c r="K329" s="18">
        <v>0.0110375665861743</v>
      </c>
      <c r="M329" t="s">
        <v>358</v>
      </c>
      <c r="O329" s="2" t="str">
        <f t="shared" si="23"/>
        <v>max_amount10_enquiryfee</v>
      </c>
      <c r="P329" t="s">
        <v>359</v>
      </c>
    </row>
    <row r="330" spans="1:16">
      <c r="A330" s="8" t="s">
        <v>536</v>
      </c>
      <c r="B330" s="8">
        <v>239801</v>
      </c>
      <c r="C330" s="8">
        <v>42908</v>
      </c>
      <c r="D330" s="8">
        <v>116708</v>
      </c>
      <c r="E330" s="8">
        <v>80185</v>
      </c>
      <c r="F330" s="9">
        <v>0.334381424597896</v>
      </c>
      <c r="G330" s="1" t="str">
        <f t="shared" si="21"/>
        <v>enquiryfee</v>
      </c>
      <c r="H330" s="19" t="s">
        <v>537</v>
      </c>
      <c r="I330" s="10" t="str">
        <f t="shared" si="19"/>
        <v>sum_amount17_enquiryfee</v>
      </c>
      <c r="J330" s="10" t="str">
        <f>LEFT(A330,10)&amp;RIGHT(H330,LEN(H330)-7)</f>
        <v>sum_amountunt41_enquiryfee</v>
      </c>
      <c r="K330" s="20">
        <v>0.061765238414967</v>
      </c>
      <c r="M330" t="s">
        <v>360</v>
      </c>
      <c r="O330" s="2" t="str">
        <f t="shared" si="23"/>
        <v>min_amount10_enquiryfee</v>
      </c>
      <c r="P330" t="s">
        <v>361</v>
      </c>
    </row>
    <row r="331" spans="1:16">
      <c r="A331" s="8" t="s">
        <v>538</v>
      </c>
      <c r="B331" s="8">
        <v>239801</v>
      </c>
      <c r="C331" s="8">
        <v>42908</v>
      </c>
      <c r="D331" s="8">
        <v>116708</v>
      </c>
      <c r="E331" s="8">
        <v>80185</v>
      </c>
      <c r="F331" s="9">
        <v>0.334381424597896</v>
      </c>
      <c r="G331" s="1" t="str">
        <f t="shared" si="21"/>
        <v>enquiryfee</v>
      </c>
      <c r="H331" s="19" t="s">
        <v>539</v>
      </c>
      <c r="I331" s="10" t="str">
        <f t="shared" si="19"/>
        <v>avg_amount17_enquiryfee</v>
      </c>
      <c r="J331" s="10" t="str">
        <f t="shared" si="24"/>
        <v>avg_amount41_enquiryfee</v>
      </c>
      <c r="K331" s="20">
        <v>0.0617651990752411</v>
      </c>
      <c r="M331" t="s">
        <v>362</v>
      </c>
      <c r="O331" s="2" t="str">
        <f t="shared" si="23"/>
        <v>sum_cnt3_enquiryfee</v>
      </c>
      <c r="P331" t="s">
        <v>362</v>
      </c>
    </row>
    <row r="332" spans="1:16">
      <c r="A332" s="8" t="s">
        <v>540</v>
      </c>
      <c r="B332" s="8">
        <v>239801</v>
      </c>
      <c r="C332" s="8">
        <v>42908</v>
      </c>
      <c r="D332" s="8">
        <v>116708</v>
      </c>
      <c r="E332" s="8">
        <v>80185</v>
      </c>
      <c r="F332" s="9">
        <v>0.334381424597896</v>
      </c>
      <c r="G332" s="1" t="str">
        <f t="shared" si="21"/>
        <v>enquiryfee</v>
      </c>
      <c r="H332" s="19" t="s">
        <v>541</v>
      </c>
      <c r="I332" s="10" t="str">
        <f t="shared" si="19"/>
        <v>max_amount17_enquiryfee</v>
      </c>
      <c r="J332" s="10" t="str">
        <f t="shared" si="24"/>
        <v>max_amount41_enquiryfee</v>
      </c>
      <c r="K332" s="20">
        <v>0.0617651990752411</v>
      </c>
      <c r="M332" t="s">
        <v>231</v>
      </c>
      <c r="O332" s="2" t="str">
        <f t="shared" si="23"/>
        <v>sum_amount40_creditcardrepayments</v>
      </c>
      <c r="P332" t="s">
        <v>137</v>
      </c>
    </row>
    <row r="333" spans="1:16">
      <c r="A333" s="8" t="s">
        <v>544</v>
      </c>
      <c r="B333" s="8">
        <v>239801</v>
      </c>
      <c r="C333" s="8">
        <v>42908</v>
      </c>
      <c r="D333" s="8">
        <v>116708</v>
      </c>
      <c r="E333" s="8">
        <v>80185</v>
      </c>
      <c r="F333" s="9">
        <v>0.334381424597896</v>
      </c>
      <c r="G333" s="1" t="str">
        <f t="shared" si="21"/>
        <v>enquiryfee</v>
      </c>
      <c r="H333" s="19" t="s">
        <v>28</v>
      </c>
      <c r="I333" s="8" t="s">
        <v>544</v>
      </c>
      <c r="J333" s="10" t="str">
        <f>LEFT(A333,3)&amp;"_cnt"&amp;RIGHT(H333,LEN(H333)-7)</f>
        <v>sum_cnt41_enquiryfee</v>
      </c>
      <c r="K333" s="20">
        <v>0.0617651990752411</v>
      </c>
      <c r="M333" t="s">
        <v>235</v>
      </c>
      <c r="O333" s="2" t="str">
        <f t="shared" si="23"/>
        <v>avg_amount40_creditcardrepayments</v>
      </c>
      <c r="P333" t="s">
        <v>125</v>
      </c>
    </row>
    <row r="334" spans="1:16">
      <c r="A334" s="8" t="s">
        <v>542</v>
      </c>
      <c r="B334" s="8">
        <v>239801</v>
      </c>
      <c r="C334" s="8">
        <v>42908</v>
      </c>
      <c r="D334" s="8">
        <v>116721</v>
      </c>
      <c r="E334" s="8">
        <v>80172</v>
      </c>
      <c r="F334" s="9">
        <v>0.334327212980763</v>
      </c>
      <c r="G334" s="1" t="str">
        <f t="shared" si="21"/>
        <v>enquiryfee</v>
      </c>
      <c r="H334" s="19" t="s">
        <v>543</v>
      </c>
      <c r="I334" s="10" t="str">
        <f t="shared" si="19"/>
        <v>min_amount17_enquiryfee</v>
      </c>
      <c r="J334" s="10" t="str">
        <f t="shared" ref="J334:J337" si="25">LEFT(A334,3)&amp;RIGHT(H334,LEN(H334)-3)</f>
        <v>min_amount41_enquiryfee</v>
      </c>
      <c r="K334" s="20">
        <v>0.0617627403423677</v>
      </c>
      <c r="M334" t="s">
        <v>239</v>
      </c>
      <c r="O334" s="2" t="str">
        <f t="shared" si="23"/>
        <v>max_amount40_creditcardrepayments</v>
      </c>
      <c r="P334" t="s">
        <v>129</v>
      </c>
    </row>
    <row r="335" spans="1:16">
      <c r="A335" s="8" t="s">
        <v>527</v>
      </c>
      <c r="B335" s="8">
        <v>239801</v>
      </c>
      <c r="C335" s="8">
        <v>42908</v>
      </c>
      <c r="D335" s="8">
        <v>116835</v>
      </c>
      <c r="E335" s="8">
        <v>80058</v>
      </c>
      <c r="F335" s="9">
        <v>0.333851818799755</v>
      </c>
      <c r="G335" s="1" t="str">
        <f t="shared" si="21"/>
        <v>enquiryfee</v>
      </c>
      <c r="H335" s="19" t="s">
        <v>528</v>
      </c>
      <c r="I335" s="10" t="str">
        <f t="shared" ref="I335:I398" si="26">VLOOKUP(A335,H:H,1,FALSE)</f>
        <v>sum_amount16_enquiryfee</v>
      </c>
      <c r="J335" s="10" t="str">
        <f>LEFT(A335,10)&amp;RIGHT(H335,LEN(H335)-7)</f>
        <v>sum_amountunt42_enquiryfee</v>
      </c>
      <c r="K335" s="20">
        <v>0.0606457871726726</v>
      </c>
      <c r="M335" t="s">
        <v>242</v>
      </c>
      <c r="O335" s="2" t="str">
        <f t="shared" si="23"/>
        <v>min_amount40_creditcardrepayments</v>
      </c>
      <c r="P335" t="s">
        <v>133</v>
      </c>
    </row>
    <row r="336" spans="1:16">
      <c r="A336" s="8" t="s">
        <v>529</v>
      </c>
      <c r="B336" s="8">
        <v>239801</v>
      </c>
      <c r="C336" s="8">
        <v>42908</v>
      </c>
      <c r="D336" s="8">
        <v>116835</v>
      </c>
      <c r="E336" s="8">
        <v>80058</v>
      </c>
      <c r="F336" s="9">
        <v>0.333851818799755</v>
      </c>
      <c r="G336" s="1" t="str">
        <f t="shared" si="21"/>
        <v>enquiryfee</v>
      </c>
      <c r="H336" s="19" t="s">
        <v>530</v>
      </c>
      <c r="I336" s="10" t="str">
        <f t="shared" si="26"/>
        <v>avg_amount16_enquiryfee</v>
      </c>
      <c r="J336" s="10" t="str">
        <f t="shared" si="25"/>
        <v>avg_amount42_enquiryfee</v>
      </c>
      <c r="K336" s="20">
        <v>0.0606457675028096</v>
      </c>
      <c r="M336" t="s">
        <v>245</v>
      </c>
      <c r="O336" s="2" t="str">
        <f t="shared" si="23"/>
        <v>sum_cnt40_creditcardrepayments</v>
      </c>
      <c r="P336" t="s">
        <v>141</v>
      </c>
    </row>
    <row r="337" spans="1:16">
      <c r="A337" s="8" t="s">
        <v>531</v>
      </c>
      <c r="B337" s="8">
        <v>239801</v>
      </c>
      <c r="C337" s="8">
        <v>42908</v>
      </c>
      <c r="D337" s="8">
        <v>116835</v>
      </c>
      <c r="E337" s="8">
        <v>80058</v>
      </c>
      <c r="F337" s="9">
        <v>0.333851818799755</v>
      </c>
      <c r="G337" s="1" t="str">
        <f t="shared" si="21"/>
        <v>enquiryfee</v>
      </c>
      <c r="H337" s="19" t="s">
        <v>532</v>
      </c>
      <c r="I337" s="10" t="str">
        <f t="shared" si="26"/>
        <v>max_amount16_enquiryfee</v>
      </c>
      <c r="J337" s="10" t="str">
        <f t="shared" si="25"/>
        <v>max_amount42_enquiryfee</v>
      </c>
      <c r="K337" s="20">
        <v>0.0606457675028096</v>
      </c>
      <c r="M337" t="s">
        <v>14</v>
      </c>
      <c r="O337" s="2" t="str">
        <f t="shared" si="23"/>
        <v>sum_amount6_credit</v>
      </c>
      <c r="P337" t="s">
        <v>15</v>
      </c>
    </row>
    <row r="338" spans="1:16">
      <c r="A338" s="8" t="s">
        <v>534</v>
      </c>
      <c r="B338" s="8">
        <v>239801</v>
      </c>
      <c r="C338" s="8">
        <v>42908</v>
      </c>
      <c r="D338" s="8">
        <v>116835</v>
      </c>
      <c r="E338" s="8">
        <v>80058</v>
      </c>
      <c r="F338" s="9">
        <v>0.333851818799755</v>
      </c>
      <c r="G338" s="1" t="str">
        <f t="shared" si="21"/>
        <v>enquiryfee</v>
      </c>
      <c r="H338" s="19" t="s">
        <v>535</v>
      </c>
      <c r="I338" s="8" t="s">
        <v>534</v>
      </c>
      <c r="J338" s="10" t="str">
        <f>LEFT(A338,3)&amp;"_cnt"&amp;RIGHT(H338,LEN(H338)-7)</f>
        <v>sum_cnt42_enquiryfee</v>
      </c>
      <c r="K338" s="20">
        <v>0.0606457675028096</v>
      </c>
      <c r="M338" t="s">
        <v>12</v>
      </c>
      <c r="O338" s="2" t="str">
        <f t="shared" si="23"/>
        <v>avg_amount6_credit</v>
      </c>
      <c r="P338" t="s">
        <v>13</v>
      </c>
    </row>
    <row r="339" spans="1:16">
      <c r="A339" s="8" t="s">
        <v>533</v>
      </c>
      <c r="B339" s="8">
        <v>239801</v>
      </c>
      <c r="C339" s="8">
        <v>42908</v>
      </c>
      <c r="D339" s="8">
        <v>116838</v>
      </c>
      <c r="E339" s="8">
        <v>80055</v>
      </c>
      <c r="F339" s="9">
        <v>0.33383930842657</v>
      </c>
      <c r="G339" s="1" t="str">
        <f t="shared" si="21"/>
        <v>enquiryfee</v>
      </c>
      <c r="H339" s="19" t="s">
        <v>50</v>
      </c>
      <c r="I339" s="8" t="s">
        <v>533</v>
      </c>
      <c r="J339" s="10" t="str">
        <f t="shared" ref="J339:J342" si="27">LEFT(A339,3)&amp;RIGHT(H339,LEN(H339)-3)</f>
        <v>min_amount42_enquiryfee</v>
      </c>
      <c r="K339" s="20">
        <v>0.0606433874493882</v>
      </c>
      <c r="M339" t="s">
        <v>16</v>
      </c>
      <c r="O339" s="2" t="str">
        <f t="shared" si="23"/>
        <v>max_amount6_credit</v>
      </c>
      <c r="P339" t="s">
        <v>17</v>
      </c>
    </row>
    <row r="340" spans="1:16">
      <c r="A340" s="8" t="s">
        <v>501</v>
      </c>
      <c r="B340" s="8">
        <v>239801</v>
      </c>
      <c r="C340" s="8">
        <v>42908</v>
      </c>
      <c r="D340" s="8">
        <v>116864</v>
      </c>
      <c r="E340" s="8">
        <v>80029</v>
      </c>
      <c r="F340" s="9">
        <v>0.333730885192305</v>
      </c>
      <c r="G340" s="1" t="str">
        <f t="shared" si="21"/>
        <v>enquiryfee</v>
      </c>
      <c r="H340" s="19" t="s">
        <v>550</v>
      </c>
      <c r="I340" s="10" t="str">
        <f t="shared" si="26"/>
        <v>sum_amount18_enquiryfee</v>
      </c>
      <c r="J340" s="10" t="str">
        <f t="shared" si="27"/>
        <v>sum_amount39_enquiryfee</v>
      </c>
      <c r="K340" s="20">
        <v>0.0587186913561476</v>
      </c>
      <c r="M340" t="s">
        <v>18</v>
      </c>
      <c r="O340" s="2" t="str">
        <f t="shared" si="23"/>
        <v>min_amount6_credit</v>
      </c>
      <c r="P340" t="s">
        <v>19</v>
      </c>
    </row>
    <row r="341" spans="1:16">
      <c r="A341" s="8" t="s">
        <v>495</v>
      </c>
      <c r="B341" s="8">
        <v>239801</v>
      </c>
      <c r="C341" s="8">
        <v>42908</v>
      </c>
      <c r="D341" s="8">
        <v>116864</v>
      </c>
      <c r="E341" s="8">
        <v>80029</v>
      </c>
      <c r="F341" s="9">
        <v>0.333730885192305</v>
      </c>
      <c r="G341" s="1" t="str">
        <f t="shared" si="21"/>
        <v>enquiryfee</v>
      </c>
      <c r="H341" s="19" t="s">
        <v>551</v>
      </c>
      <c r="I341" s="10" t="str">
        <f t="shared" si="26"/>
        <v>avg_amount18_enquiryfee</v>
      </c>
      <c r="J341" s="10" t="str">
        <f t="shared" si="27"/>
        <v>avg_amount39_enquiryfee</v>
      </c>
      <c r="K341" s="20">
        <v>0.0587186913561476</v>
      </c>
      <c r="M341" t="s">
        <v>20</v>
      </c>
      <c r="O341" s="2" t="str">
        <f t="shared" si="23"/>
        <v>sum_cnt6_credit</v>
      </c>
      <c r="P341" t="s">
        <v>21</v>
      </c>
    </row>
    <row r="342" spans="1:16">
      <c r="A342" s="8" t="s">
        <v>498</v>
      </c>
      <c r="B342" s="8">
        <v>239801</v>
      </c>
      <c r="C342" s="8">
        <v>42908</v>
      </c>
      <c r="D342" s="8">
        <v>116864</v>
      </c>
      <c r="E342" s="8">
        <v>80029</v>
      </c>
      <c r="F342" s="9">
        <v>0.333730885192305</v>
      </c>
      <c r="G342" s="1" t="str">
        <f t="shared" si="21"/>
        <v>enquiryfee</v>
      </c>
      <c r="H342" s="19" t="s">
        <v>552</v>
      </c>
      <c r="I342" s="10" t="str">
        <f t="shared" si="26"/>
        <v>max_amount18_enquiryfee</v>
      </c>
      <c r="J342" s="10" t="str">
        <f t="shared" si="27"/>
        <v>max_amount39_enquiryfee</v>
      </c>
      <c r="K342" s="20">
        <v>0.0587186913561476</v>
      </c>
      <c r="M342" t="s">
        <v>450</v>
      </c>
      <c r="O342" s="2" t="str">
        <f t="shared" si="23"/>
        <v>sum_amount30_enquiryfee</v>
      </c>
      <c r="P342" t="s">
        <v>572</v>
      </c>
    </row>
    <row r="343" spans="1:16">
      <c r="A343" s="8" t="s">
        <v>504</v>
      </c>
      <c r="B343" s="8">
        <v>239801</v>
      </c>
      <c r="C343" s="8">
        <v>42908</v>
      </c>
      <c r="D343" s="8">
        <v>116864</v>
      </c>
      <c r="E343" s="8">
        <v>80029</v>
      </c>
      <c r="F343" s="9">
        <v>0.333730885192305</v>
      </c>
      <c r="G343" s="1" t="str">
        <f t="shared" si="21"/>
        <v>enquiryfee</v>
      </c>
      <c r="H343" s="19" t="s">
        <v>504</v>
      </c>
      <c r="I343" s="10" t="str">
        <f t="shared" si="26"/>
        <v>sum_cnt18_enquiryfee</v>
      </c>
      <c r="J343" s="10" t="str">
        <f>LEFT(A343,10)&amp;RIGHT(H343,LEN(H343)-10)</f>
        <v>sum_cnt18_enquiryfee</v>
      </c>
      <c r="K343" s="20">
        <v>0.0587186913561476</v>
      </c>
      <c r="M343" t="s">
        <v>596</v>
      </c>
      <c r="O343" s="2" t="str">
        <f t="shared" si="23"/>
        <v>avg_amount30_enquiryfee</v>
      </c>
      <c r="P343" t="s">
        <v>290</v>
      </c>
    </row>
    <row r="344" spans="1:16">
      <c r="A344" s="8" t="s">
        <v>554</v>
      </c>
      <c r="B344" s="8">
        <v>239801</v>
      </c>
      <c r="C344" s="8">
        <v>42908</v>
      </c>
      <c r="D344" s="8">
        <v>116871</v>
      </c>
      <c r="E344" s="8">
        <v>80022</v>
      </c>
      <c r="F344" s="9">
        <v>0.333701694321542</v>
      </c>
      <c r="G344" s="1" t="str">
        <f t="shared" si="21"/>
        <v>enquiryfee</v>
      </c>
      <c r="H344" s="19" t="s">
        <v>555</v>
      </c>
      <c r="I344" s="10" t="str">
        <f t="shared" si="26"/>
        <v>min_amount18_enquiryfee</v>
      </c>
      <c r="J344" s="10" t="str">
        <f t="shared" ref="J344:J375" si="28">LEFT(A344,10)&amp;RIGHT(H344,LEN(H344)-10)</f>
        <v>min_amount39_enquiryfee</v>
      </c>
      <c r="K344" s="20">
        <v>0.0587163113027262</v>
      </c>
      <c r="M344" t="s">
        <v>454</v>
      </c>
      <c r="O344" s="2" t="str">
        <f t="shared" si="23"/>
        <v>max_amount30_enquiryfee</v>
      </c>
      <c r="P344" t="s">
        <v>574</v>
      </c>
    </row>
    <row r="345" spans="1:16">
      <c r="A345" s="8" t="s">
        <v>517</v>
      </c>
      <c r="B345" s="8">
        <v>239801</v>
      </c>
      <c r="C345" s="8">
        <v>42908</v>
      </c>
      <c r="D345" s="8">
        <v>117139</v>
      </c>
      <c r="E345" s="8">
        <v>79754</v>
      </c>
      <c r="F345" s="9">
        <v>0.332584100983732</v>
      </c>
      <c r="G345" s="1" t="str">
        <f t="shared" si="21"/>
        <v>enquiryfee</v>
      </c>
      <c r="H345" s="19" t="s">
        <v>518</v>
      </c>
      <c r="I345" s="10" t="str">
        <f t="shared" si="26"/>
        <v>sum_amount15_enquiryfee</v>
      </c>
      <c r="J345" s="10" t="str">
        <f t="shared" si="28"/>
        <v>sum_amount37_enquiryfee</v>
      </c>
      <c r="K345" s="20">
        <v>0.0581513534980245</v>
      </c>
      <c r="M345" t="s">
        <v>458</v>
      </c>
      <c r="O345" s="2" t="str">
        <f t="shared" si="23"/>
        <v>sum_cnt30_enquiryfee</v>
      </c>
      <c r="P345" t="s">
        <v>458</v>
      </c>
    </row>
    <row r="346" spans="1:16">
      <c r="A346" s="8" t="s">
        <v>519</v>
      </c>
      <c r="B346" s="8">
        <v>239801</v>
      </c>
      <c r="C346" s="8">
        <v>42908</v>
      </c>
      <c r="D346" s="8">
        <v>117139</v>
      </c>
      <c r="E346" s="8">
        <v>79754</v>
      </c>
      <c r="F346" s="9">
        <v>0.332584100983732</v>
      </c>
      <c r="G346" s="1" t="str">
        <f t="shared" si="21"/>
        <v>enquiryfee</v>
      </c>
      <c r="H346" s="19" t="s">
        <v>520</v>
      </c>
      <c r="I346" s="10" t="str">
        <f t="shared" si="26"/>
        <v>avg_amount15_enquiryfee</v>
      </c>
      <c r="J346" s="10" t="str">
        <f t="shared" si="28"/>
        <v>avg_amount37_enquiryfee</v>
      </c>
      <c r="K346" s="20">
        <v>0.0581513338281615</v>
      </c>
      <c r="M346" t="s">
        <v>456</v>
      </c>
      <c r="O346" s="2" t="str">
        <f t="shared" si="23"/>
        <v>min_amount30_enquiryfee</v>
      </c>
      <c r="P346" t="s">
        <v>576</v>
      </c>
    </row>
    <row r="347" spans="1:16">
      <c r="A347" s="8" t="s">
        <v>521</v>
      </c>
      <c r="B347" s="8">
        <v>239801</v>
      </c>
      <c r="C347" s="8">
        <v>42908</v>
      </c>
      <c r="D347" s="8">
        <v>117139</v>
      </c>
      <c r="E347" s="8">
        <v>79754</v>
      </c>
      <c r="F347" s="9">
        <v>0.332584100983732</v>
      </c>
      <c r="G347" s="1" t="str">
        <f t="shared" si="21"/>
        <v>enquiryfee</v>
      </c>
      <c r="H347" s="19" t="s">
        <v>522</v>
      </c>
      <c r="I347" s="10" t="str">
        <f t="shared" si="26"/>
        <v>max_amount15_enquiryfee</v>
      </c>
      <c r="J347" s="10" t="str">
        <f t="shared" si="28"/>
        <v>max_amount37_enquiryfee</v>
      </c>
      <c r="K347" s="20">
        <v>0.0581513338281615</v>
      </c>
      <c r="M347" t="s">
        <v>285</v>
      </c>
      <c r="O347" s="2" t="str">
        <f t="shared" si="23"/>
        <v>sum_amount10_enquiryfee</v>
      </c>
      <c r="P347" t="s">
        <v>286</v>
      </c>
    </row>
    <row r="348" spans="1:16">
      <c r="A348" s="8" t="s">
        <v>523</v>
      </c>
      <c r="B348" s="8">
        <v>239801</v>
      </c>
      <c r="C348" s="8">
        <v>42908</v>
      </c>
      <c r="D348" s="8">
        <v>117139</v>
      </c>
      <c r="E348" s="8">
        <v>79754</v>
      </c>
      <c r="F348" s="9">
        <v>0.332584100983732</v>
      </c>
      <c r="G348" s="1" t="str">
        <f t="shared" si="21"/>
        <v>enquiryfee</v>
      </c>
      <c r="H348" s="19" t="s">
        <v>523</v>
      </c>
      <c r="I348" s="10" t="str">
        <f t="shared" si="26"/>
        <v>sum_cnt15_enquiryfee</v>
      </c>
      <c r="J348" s="10" t="str">
        <f t="shared" si="28"/>
        <v>sum_cnt15_enquiryfee</v>
      </c>
      <c r="K348" s="20">
        <v>0.0581513338281615</v>
      </c>
      <c r="M348" t="s">
        <v>289</v>
      </c>
      <c r="O348" s="2" t="str">
        <f t="shared" si="23"/>
        <v>avg_amount10_enquiryfee</v>
      </c>
      <c r="P348" t="s">
        <v>76</v>
      </c>
    </row>
    <row r="349" spans="1:16">
      <c r="A349" s="8" t="s">
        <v>525</v>
      </c>
      <c r="B349" s="8">
        <v>239801</v>
      </c>
      <c r="C349" s="8">
        <v>42908</v>
      </c>
      <c r="D349" s="8">
        <v>117143</v>
      </c>
      <c r="E349" s="8">
        <v>79750</v>
      </c>
      <c r="F349" s="9">
        <v>0.332567420486153</v>
      </c>
      <c r="G349" s="1" t="str">
        <f t="shared" si="21"/>
        <v>enquiryfee</v>
      </c>
      <c r="H349" s="19" t="s">
        <v>526</v>
      </c>
      <c r="I349" s="10" t="str">
        <f t="shared" si="26"/>
        <v>min_amount15_enquiryfee</v>
      </c>
      <c r="J349" s="10" t="str">
        <f t="shared" si="28"/>
        <v>min_amount37_enquiryfee</v>
      </c>
      <c r="K349" s="20">
        <v>0.0581493865117258</v>
      </c>
      <c r="M349" t="s">
        <v>293</v>
      </c>
      <c r="O349" s="2" t="str">
        <f t="shared" si="23"/>
        <v>max_amount10_enquiryfee</v>
      </c>
      <c r="P349" t="s">
        <v>294</v>
      </c>
    </row>
    <row r="350" spans="1:16">
      <c r="A350" s="8" t="s">
        <v>547</v>
      </c>
      <c r="B350" s="8">
        <v>239801</v>
      </c>
      <c r="C350" s="8">
        <v>42908</v>
      </c>
      <c r="D350" s="8">
        <v>117209</v>
      </c>
      <c r="E350" s="8">
        <v>79684</v>
      </c>
      <c r="F350" s="9">
        <v>0.332292192276096</v>
      </c>
      <c r="G350" s="1" t="str">
        <f t="shared" si="21"/>
        <v>enquiryfee</v>
      </c>
      <c r="H350" s="19" t="s">
        <v>556</v>
      </c>
      <c r="I350" s="10" t="str">
        <f t="shared" si="26"/>
        <v>sum_amount19_enquiryfee</v>
      </c>
      <c r="J350" s="10" t="str">
        <f t="shared" si="28"/>
        <v>sum_amount43_enquiryfee</v>
      </c>
      <c r="K350" s="20">
        <v>0.057201063077415</v>
      </c>
      <c r="M350" t="s">
        <v>301</v>
      </c>
      <c r="O350" s="2" t="str">
        <f t="shared" si="23"/>
        <v>sum_cnt2_enquiryfee</v>
      </c>
      <c r="P350" t="s">
        <v>301</v>
      </c>
    </row>
    <row r="351" spans="1:16">
      <c r="A351" s="8" t="s">
        <v>545</v>
      </c>
      <c r="B351" s="8">
        <v>239801</v>
      </c>
      <c r="C351" s="8">
        <v>42908</v>
      </c>
      <c r="D351" s="8">
        <v>117209</v>
      </c>
      <c r="E351" s="8">
        <v>79684</v>
      </c>
      <c r="F351" s="9">
        <v>0.332292192276096</v>
      </c>
      <c r="G351" s="1" t="str">
        <f t="shared" si="21"/>
        <v>enquiryfee</v>
      </c>
      <c r="H351" s="19" t="s">
        <v>557</v>
      </c>
      <c r="I351" s="10" t="str">
        <f t="shared" si="26"/>
        <v>avg_amount19_enquiryfee</v>
      </c>
      <c r="J351" s="10" t="str">
        <f t="shared" si="28"/>
        <v>avg_amount43_enquiryfee</v>
      </c>
      <c r="K351" s="20">
        <v>0.057201004067826</v>
      </c>
      <c r="M351" t="s">
        <v>297</v>
      </c>
      <c r="O351" s="2" t="str">
        <f t="shared" si="23"/>
        <v>min_amount10_enquiryfee</v>
      </c>
      <c r="P351" t="s">
        <v>298</v>
      </c>
    </row>
    <row r="352" spans="1:16">
      <c r="A352" s="8" t="s">
        <v>546</v>
      </c>
      <c r="B352" s="8">
        <v>239801</v>
      </c>
      <c r="C352" s="8">
        <v>42908</v>
      </c>
      <c r="D352" s="8">
        <v>117209</v>
      </c>
      <c r="E352" s="8">
        <v>79684</v>
      </c>
      <c r="F352" s="9">
        <v>0.332292192276096</v>
      </c>
      <c r="G352" s="1" t="str">
        <f t="shared" si="21"/>
        <v>enquiryfee</v>
      </c>
      <c r="H352" s="19" t="s">
        <v>558</v>
      </c>
      <c r="I352" s="10" t="str">
        <f t="shared" si="26"/>
        <v>max_amount19_enquiryfee</v>
      </c>
      <c r="J352" s="10" t="str">
        <f t="shared" si="28"/>
        <v>max_amount43_enquiryfee</v>
      </c>
      <c r="K352" s="20">
        <v>0.057201004067826</v>
      </c>
      <c r="M352" t="s">
        <v>71</v>
      </c>
      <c r="O352" s="2" t="str">
        <f t="shared" si="23"/>
        <v>sum_amount10_enquiryfee</v>
      </c>
      <c r="P352" t="s">
        <v>72</v>
      </c>
    </row>
    <row r="353" spans="1:16">
      <c r="A353" s="8" t="s">
        <v>548</v>
      </c>
      <c r="B353" s="8">
        <v>239801</v>
      </c>
      <c r="C353" s="8">
        <v>42908</v>
      </c>
      <c r="D353" s="8">
        <v>117209</v>
      </c>
      <c r="E353" s="8">
        <v>79684</v>
      </c>
      <c r="F353" s="9">
        <v>0.332292192276096</v>
      </c>
      <c r="G353" s="1" t="str">
        <f t="shared" si="21"/>
        <v>enquiryfee</v>
      </c>
      <c r="H353" s="19" t="s">
        <v>548</v>
      </c>
      <c r="I353" s="10" t="str">
        <f t="shared" si="26"/>
        <v>sum_cnt19_enquiryfee</v>
      </c>
      <c r="J353" s="10" t="str">
        <f t="shared" si="28"/>
        <v>sum_cnt19_enquiryfee</v>
      </c>
      <c r="K353" s="20">
        <v>0.057201004067826</v>
      </c>
      <c r="M353" t="s">
        <v>75</v>
      </c>
      <c r="O353" s="2" t="str">
        <f t="shared" si="23"/>
        <v>avg_amount10_enquiryfee</v>
      </c>
      <c r="P353" t="s">
        <v>562</v>
      </c>
    </row>
    <row r="354" spans="1:16">
      <c r="A354" s="8" t="s">
        <v>549</v>
      </c>
      <c r="B354" s="8">
        <v>239801</v>
      </c>
      <c r="C354" s="8">
        <v>42908</v>
      </c>
      <c r="D354" s="8">
        <v>117212</v>
      </c>
      <c r="E354" s="8">
        <v>79681</v>
      </c>
      <c r="F354" s="9">
        <v>0.332279681902911</v>
      </c>
      <c r="G354" s="1" t="str">
        <f t="shared" si="21"/>
        <v>enquiryfee</v>
      </c>
      <c r="H354" s="19" t="s">
        <v>559</v>
      </c>
      <c r="I354" s="10" t="str">
        <f t="shared" si="26"/>
        <v>min_amount19_enquiryfee</v>
      </c>
      <c r="J354" s="10" t="str">
        <f t="shared" si="28"/>
        <v>min_amount43_enquiryfee</v>
      </c>
      <c r="K354" s="20">
        <v>0.0571988010431715</v>
      </c>
      <c r="M354" t="s">
        <v>79</v>
      </c>
      <c r="O354" s="2" t="str">
        <f t="shared" si="23"/>
        <v>max_amount10_enquiryfee</v>
      </c>
      <c r="P354" t="s">
        <v>80</v>
      </c>
    </row>
    <row r="355" spans="1:16">
      <c r="A355" s="8" t="s">
        <v>72</v>
      </c>
      <c r="B355" s="8">
        <v>239801</v>
      </c>
      <c r="C355" s="8">
        <v>42908</v>
      </c>
      <c r="D355" s="8">
        <v>117614</v>
      </c>
      <c r="E355" s="8">
        <v>79279</v>
      </c>
      <c r="F355" s="9">
        <v>0.330603291896197</v>
      </c>
      <c r="G355" s="1" t="str">
        <f t="shared" si="21"/>
        <v>enquiryfee</v>
      </c>
      <c r="H355" s="19" t="s">
        <v>561</v>
      </c>
      <c r="I355" s="10" t="str">
        <f t="shared" si="26"/>
        <v>sum_amount20_enquiryfee</v>
      </c>
      <c r="J355" s="10" t="str">
        <f t="shared" si="28"/>
        <v>sum_amount45_enquiryfee</v>
      </c>
      <c r="K355" s="20">
        <v>0.057192152629482</v>
      </c>
      <c r="M355" t="s">
        <v>86</v>
      </c>
      <c r="O355" s="2" t="str">
        <f t="shared" si="23"/>
        <v>sum_cnt1_enquiryfee</v>
      </c>
      <c r="P355" t="s">
        <v>86</v>
      </c>
    </row>
    <row r="356" spans="1:16">
      <c r="A356" s="8" t="s">
        <v>562</v>
      </c>
      <c r="B356" s="8">
        <v>239801</v>
      </c>
      <c r="C356" s="8">
        <v>42908</v>
      </c>
      <c r="D356" s="8">
        <v>117614</v>
      </c>
      <c r="E356" s="8">
        <v>79279</v>
      </c>
      <c r="F356" s="9">
        <v>0.330603291896197</v>
      </c>
      <c r="G356" s="1" t="str">
        <f t="shared" si="21"/>
        <v>enquiryfee</v>
      </c>
      <c r="H356" s="19" t="s">
        <v>563</v>
      </c>
      <c r="I356" s="10" t="str">
        <f t="shared" si="26"/>
        <v>avg_amount20_enquiryfee</v>
      </c>
      <c r="J356" s="10" t="str">
        <f t="shared" si="28"/>
        <v>avg_amount45_enquiryfee</v>
      </c>
      <c r="K356" s="20">
        <v>0.0571921329596191</v>
      </c>
      <c r="M356" t="s">
        <v>83</v>
      </c>
      <c r="O356" s="2" t="str">
        <f t="shared" si="23"/>
        <v>min_amount10_enquiryfee</v>
      </c>
      <c r="P356" t="s">
        <v>84</v>
      </c>
    </row>
    <row r="357" spans="1:16">
      <c r="A357" s="8" t="s">
        <v>80</v>
      </c>
      <c r="B357" s="8">
        <v>239801</v>
      </c>
      <c r="C357" s="8">
        <v>42908</v>
      </c>
      <c r="D357" s="8">
        <v>117614</v>
      </c>
      <c r="E357" s="8">
        <v>79279</v>
      </c>
      <c r="F357" s="9">
        <v>0.330603291896197</v>
      </c>
      <c r="G357" s="1" t="str">
        <f t="shared" si="21"/>
        <v>enquiryfee</v>
      </c>
      <c r="H357" s="19" t="s">
        <v>564</v>
      </c>
      <c r="I357" s="10" t="str">
        <f t="shared" si="26"/>
        <v>max_amount20_enquiryfee</v>
      </c>
      <c r="J357" s="10" t="str">
        <f t="shared" si="28"/>
        <v>max_amount45_enquiryfee</v>
      </c>
      <c r="K357" s="20">
        <v>0.0571921329596191</v>
      </c>
      <c r="M357" t="s">
        <v>158</v>
      </c>
      <c r="O357" s="2" t="str">
        <f t="shared" si="23"/>
        <v>sum_amount41_creditcardrepayments</v>
      </c>
      <c r="P357" t="s">
        <v>157</v>
      </c>
    </row>
    <row r="358" spans="1:16">
      <c r="A358" s="8" t="s">
        <v>87</v>
      </c>
      <c r="B358" s="8">
        <v>239801</v>
      </c>
      <c r="C358" s="8">
        <v>42908</v>
      </c>
      <c r="D358" s="8">
        <v>117614</v>
      </c>
      <c r="E358" s="8">
        <v>79279</v>
      </c>
      <c r="F358" s="9">
        <v>0.330603291896197</v>
      </c>
      <c r="G358" s="1" t="str">
        <f t="shared" si="21"/>
        <v>enquiryfee</v>
      </c>
      <c r="H358" s="19" t="s">
        <v>87</v>
      </c>
      <c r="I358" s="10" t="str">
        <f t="shared" si="26"/>
        <v>sum_cnt20_enquiryfee</v>
      </c>
      <c r="J358" s="10" t="str">
        <f t="shared" si="28"/>
        <v>sum_cnt20_enquiryfee</v>
      </c>
      <c r="K358" s="20">
        <v>0.0571921329596191</v>
      </c>
      <c r="M358" t="s">
        <v>146</v>
      </c>
      <c r="O358" s="2" t="str">
        <f t="shared" si="23"/>
        <v>avg_amount41_creditcardrepayments</v>
      </c>
      <c r="P358" t="s">
        <v>145</v>
      </c>
    </row>
    <row r="359" spans="1:16">
      <c r="A359" s="8" t="s">
        <v>84</v>
      </c>
      <c r="B359" s="8">
        <v>239801</v>
      </c>
      <c r="C359" s="8">
        <v>42908</v>
      </c>
      <c r="D359" s="8">
        <v>117624</v>
      </c>
      <c r="E359" s="8">
        <v>79269</v>
      </c>
      <c r="F359" s="9">
        <v>0.330561590652249</v>
      </c>
      <c r="G359" s="1" t="str">
        <f t="shared" si="21"/>
        <v>enquiryfee</v>
      </c>
      <c r="H359" s="19" t="s">
        <v>565</v>
      </c>
      <c r="I359" s="10" t="str">
        <f t="shared" si="26"/>
        <v>min_amount20_enquiryfee</v>
      </c>
      <c r="J359" s="10" t="str">
        <f t="shared" si="28"/>
        <v>min_amount45_enquiryfee</v>
      </c>
      <c r="K359" s="20">
        <v>0.0571901659733204</v>
      </c>
      <c r="M359" t="s">
        <v>150</v>
      </c>
      <c r="O359" s="2" t="str">
        <f t="shared" si="23"/>
        <v>max_amount41_creditcardrepayments</v>
      </c>
      <c r="P359" t="s">
        <v>149</v>
      </c>
    </row>
    <row r="360" spans="1:16">
      <c r="A360" s="8" t="s">
        <v>507</v>
      </c>
      <c r="B360" s="8">
        <v>239801</v>
      </c>
      <c r="C360" s="8">
        <v>42908</v>
      </c>
      <c r="D360" s="8">
        <v>118016</v>
      </c>
      <c r="E360" s="8">
        <v>78877</v>
      </c>
      <c r="F360" s="9">
        <v>0.328926901889483</v>
      </c>
      <c r="G360" s="1" t="str">
        <f t="shared" si="21"/>
        <v>enquiryfee</v>
      </c>
      <c r="H360" s="19" t="s">
        <v>508</v>
      </c>
      <c r="I360" s="10" t="str">
        <f t="shared" si="26"/>
        <v>sum_amount14_enquiryfee</v>
      </c>
      <c r="J360" s="10" t="str">
        <f t="shared" si="28"/>
        <v>sum_amount38_enquiryfee</v>
      </c>
      <c r="K360" s="20">
        <v>0.057054089861179</v>
      </c>
      <c r="M360" t="s">
        <v>154</v>
      </c>
      <c r="O360" s="2" t="str">
        <f t="shared" si="23"/>
        <v>min_amount41_creditcardrepayments</v>
      </c>
      <c r="P360" t="s">
        <v>153</v>
      </c>
    </row>
    <row r="361" spans="1:16">
      <c r="A361" s="8" t="s">
        <v>509</v>
      </c>
      <c r="B361" s="8">
        <v>239801</v>
      </c>
      <c r="C361" s="8">
        <v>42908</v>
      </c>
      <c r="D361" s="8">
        <v>118016</v>
      </c>
      <c r="E361" s="8">
        <v>78877</v>
      </c>
      <c r="F361" s="9">
        <v>0.328926901889483</v>
      </c>
      <c r="G361" s="1" t="str">
        <f t="shared" si="21"/>
        <v>enquiryfee</v>
      </c>
      <c r="H361" s="19" t="s">
        <v>510</v>
      </c>
      <c r="I361" s="10" t="str">
        <f t="shared" si="26"/>
        <v>avg_amount14_enquiryfee</v>
      </c>
      <c r="J361" s="10" t="str">
        <f t="shared" si="28"/>
        <v>avg_amount38_enquiryfee</v>
      </c>
      <c r="K361" s="20">
        <v>0.057054070191316</v>
      </c>
      <c r="M361" t="s">
        <v>162</v>
      </c>
      <c r="O361" s="2" t="str">
        <f t="shared" si="23"/>
        <v>sum_cnt41_creditcardrepayments</v>
      </c>
      <c r="P361" t="s">
        <v>161</v>
      </c>
    </row>
    <row r="362" spans="1:16">
      <c r="A362" s="8" t="s">
        <v>511</v>
      </c>
      <c r="B362" s="8">
        <v>239801</v>
      </c>
      <c r="C362" s="8">
        <v>42908</v>
      </c>
      <c r="D362" s="8">
        <v>118016</v>
      </c>
      <c r="E362" s="8">
        <v>78877</v>
      </c>
      <c r="F362" s="9">
        <v>0.328926901889483</v>
      </c>
      <c r="G362" s="1" t="str">
        <f t="shared" si="21"/>
        <v>enquiryfee</v>
      </c>
      <c r="H362" s="19" t="s">
        <v>512</v>
      </c>
      <c r="I362" s="10" t="str">
        <f t="shared" si="26"/>
        <v>max_amount14_enquiryfee</v>
      </c>
      <c r="J362" s="10" t="str">
        <f t="shared" si="28"/>
        <v>max_amount38_enquiryfee</v>
      </c>
      <c r="K362" s="20">
        <v>0.057054070191316</v>
      </c>
      <c r="M362" t="s">
        <v>27</v>
      </c>
      <c r="O362" s="2" t="str">
        <f t="shared" si="23"/>
        <v>sum_amount6_credit</v>
      </c>
      <c r="P362" t="s">
        <v>31</v>
      </c>
    </row>
    <row r="363" spans="1:16">
      <c r="A363" s="8" t="s">
        <v>515</v>
      </c>
      <c r="B363" s="8">
        <v>239801</v>
      </c>
      <c r="C363" s="8">
        <v>42908</v>
      </c>
      <c r="D363" s="8">
        <v>118016</v>
      </c>
      <c r="E363" s="8">
        <v>78877</v>
      </c>
      <c r="F363" s="9">
        <v>0.328926901889483</v>
      </c>
      <c r="G363" s="1" t="str">
        <f t="shared" si="21"/>
        <v>enquiryfee</v>
      </c>
      <c r="H363" s="19" t="s">
        <v>515</v>
      </c>
      <c r="I363" s="10" t="str">
        <f t="shared" si="26"/>
        <v>sum_cnt14_enquiryfee</v>
      </c>
      <c r="J363" s="10" t="str">
        <f t="shared" si="28"/>
        <v>sum_cnt14_enquiryfee</v>
      </c>
      <c r="K363" s="20">
        <v>0.057054070191316</v>
      </c>
      <c r="M363" t="s">
        <v>22</v>
      </c>
      <c r="O363" s="2" t="str">
        <f t="shared" si="23"/>
        <v>avg_amount6_credit</v>
      </c>
      <c r="P363" t="s">
        <v>23</v>
      </c>
    </row>
    <row r="364" spans="1:16">
      <c r="A364" s="8" t="s">
        <v>513</v>
      </c>
      <c r="B364" s="8">
        <v>239801</v>
      </c>
      <c r="C364" s="8">
        <v>42908</v>
      </c>
      <c r="D364" s="8">
        <v>118019</v>
      </c>
      <c r="E364" s="8">
        <v>78874</v>
      </c>
      <c r="F364" s="9">
        <v>0.328914391516299</v>
      </c>
      <c r="G364" s="1" t="str">
        <f t="shared" si="21"/>
        <v>enquiryfee</v>
      </c>
      <c r="H364" s="19" t="s">
        <v>514</v>
      </c>
      <c r="I364" s="8" t="s">
        <v>513</v>
      </c>
      <c r="J364" s="10" t="str">
        <f t="shared" si="28"/>
        <v>min_amount38_enquiryfee</v>
      </c>
      <c r="K364" s="20">
        <v>0.0570519655159764</v>
      </c>
      <c r="M364" t="s">
        <v>25</v>
      </c>
      <c r="O364" s="2" t="str">
        <f t="shared" si="23"/>
        <v>max_amount6_credit</v>
      </c>
      <c r="P364" t="s">
        <v>26</v>
      </c>
    </row>
    <row r="365" spans="1:16">
      <c r="A365" s="8" t="s">
        <v>286</v>
      </c>
      <c r="B365" s="8">
        <v>239801</v>
      </c>
      <c r="C365" s="8">
        <v>42908</v>
      </c>
      <c r="D365" s="8">
        <v>118574</v>
      </c>
      <c r="E365" s="8">
        <v>78319</v>
      </c>
      <c r="F365" s="9">
        <v>0.326599972477179</v>
      </c>
      <c r="G365" s="1" t="str">
        <f t="shared" si="21"/>
        <v>enquiryfee</v>
      </c>
      <c r="H365" s="19" t="s">
        <v>567</v>
      </c>
      <c r="I365" s="10" t="str">
        <f t="shared" si="26"/>
        <v>sum_amount21_enquiryfee</v>
      </c>
      <c r="J365" s="10" t="str">
        <f t="shared" si="28"/>
        <v>sum_amount44_enquiryfee</v>
      </c>
      <c r="K365" s="20">
        <v>0.0569622512708944</v>
      </c>
      <c r="M365" t="s">
        <v>29</v>
      </c>
      <c r="O365" s="2" t="str">
        <f t="shared" si="23"/>
        <v>min_amount6_credit</v>
      </c>
      <c r="P365" t="s">
        <v>30</v>
      </c>
    </row>
    <row r="366" spans="1:16">
      <c r="A366" s="8" t="s">
        <v>76</v>
      </c>
      <c r="B366" s="8">
        <v>239801</v>
      </c>
      <c r="C366" s="8">
        <v>42908</v>
      </c>
      <c r="D366" s="8">
        <v>118574</v>
      </c>
      <c r="E366" s="8">
        <v>78319</v>
      </c>
      <c r="F366" s="9">
        <v>0.326599972477179</v>
      </c>
      <c r="G366" s="1" t="str">
        <f t="shared" si="21"/>
        <v>enquiryfee</v>
      </c>
      <c r="H366" s="19" t="s">
        <v>568</v>
      </c>
      <c r="I366" s="10" t="str">
        <f t="shared" si="26"/>
        <v>avg_amount21_enquiryfee</v>
      </c>
      <c r="J366" s="10" t="str">
        <f t="shared" si="28"/>
        <v>avg_amount44_enquiryfee</v>
      </c>
      <c r="K366" s="20">
        <v>0.0569621725914425</v>
      </c>
      <c r="M366" t="s">
        <v>33</v>
      </c>
      <c r="O366" s="2" t="str">
        <f t="shared" si="23"/>
        <v>sum_cnt6_credit</v>
      </c>
      <c r="P366" t="s">
        <v>32</v>
      </c>
    </row>
    <row r="367" spans="1:16">
      <c r="A367" s="8" t="s">
        <v>294</v>
      </c>
      <c r="B367" s="8">
        <v>239801</v>
      </c>
      <c r="C367" s="8">
        <v>42908</v>
      </c>
      <c r="D367" s="8">
        <v>118574</v>
      </c>
      <c r="E367" s="8">
        <v>78319</v>
      </c>
      <c r="F367" s="9">
        <v>0.326599972477179</v>
      </c>
      <c r="G367" s="1" t="str">
        <f t="shared" si="21"/>
        <v>enquiryfee</v>
      </c>
      <c r="H367" s="19" t="s">
        <v>569</v>
      </c>
      <c r="I367" s="10" t="str">
        <f t="shared" si="26"/>
        <v>max_amount21_enquiryfee</v>
      </c>
      <c r="J367" s="10" t="str">
        <f t="shared" si="28"/>
        <v>max_amount44_enquiryfee</v>
      </c>
      <c r="K367" s="20">
        <v>0.0569621725914425</v>
      </c>
      <c r="M367" t="s">
        <v>595</v>
      </c>
      <c r="O367" s="2" t="str">
        <f t="shared" si="23"/>
        <v>sum_amount31_enquiryfee</v>
      </c>
      <c r="P367" t="s">
        <v>547</v>
      </c>
    </row>
    <row r="368" spans="1:16">
      <c r="A368" s="8" t="s">
        <v>302</v>
      </c>
      <c r="B368" s="8">
        <v>239801</v>
      </c>
      <c r="C368" s="8">
        <v>42908</v>
      </c>
      <c r="D368" s="8">
        <v>118574</v>
      </c>
      <c r="E368" s="8">
        <v>78319</v>
      </c>
      <c r="F368" s="9">
        <v>0.326599972477179</v>
      </c>
      <c r="G368" s="1" t="str">
        <f t="shared" si="21"/>
        <v>enquiryfee</v>
      </c>
      <c r="H368" s="19" t="s">
        <v>302</v>
      </c>
      <c r="I368" s="10" t="str">
        <f t="shared" si="26"/>
        <v>sum_cnt21_enquiryfee</v>
      </c>
      <c r="J368" s="10" t="str">
        <f t="shared" si="28"/>
        <v>sum_cnt21_enquiryfee</v>
      </c>
      <c r="K368" s="20">
        <v>0.0569621725914425</v>
      </c>
      <c r="M368" t="s">
        <v>442</v>
      </c>
      <c r="O368" s="2" t="str">
        <f t="shared" si="23"/>
        <v>avg_amount31_enquiryfee</v>
      </c>
      <c r="P368" t="s">
        <v>545</v>
      </c>
    </row>
    <row r="369" spans="1:16">
      <c r="A369" s="8" t="s">
        <v>298</v>
      </c>
      <c r="B369" s="8">
        <v>239801</v>
      </c>
      <c r="C369" s="8">
        <v>42908</v>
      </c>
      <c r="D369" s="8">
        <v>118582</v>
      </c>
      <c r="E369" s="8">
        <v>78311</v>
      </c>
      <c r="F369" s="9">
        <v>0.32656661148202</v>
      </c>
      <c r="G369" s="1" t="str">
        <f t="shared" si="21"/>
        <v>enquiryfee</v>
      </c>
      <c r="H369" s="19" t="s">
        <v>571</v>
      </c>
      <c r="I369" s="10" t="str">
        <f t="shared" si="26"/>
        <v>min_amount21_enquiryfee</v>
      </c>
      <c r="J369" s="10" t="str">
        <f t="shared" si="28"/>
        <v>min_amount44_enquiryfee</v>
      </c>
      <c r="K369" s="20">
        <v>0.0569597531982951</v>
      </c>
      <c r="M369" t="s">
        <v>597</v>
      </c>
      <c r="O369" s="2" t="str">
        <f t="shared" si="23"/>
        <v>max_amount31_enquiryfee</v>
      </c>
      <c r="P369" t="s">
        <v>546</v>
      </c>
    </row>
    <row r="370" spans="1:16">
      <c r="A370" s="8" t="s">
        <v>494</v>
      </c>
      <c r="B370" s="8">
        <v>239801</v>
      </c>
      <c r="C370" s="8">
        <v>42908</v>
      </c>
      <c r="D370" s="8">
        <v>119038</v>
      </c>
      <c r="E370" s="8">
        <v>77855</v>
      </c>
      <c r="F370" s="9">
        <v>0.324665034757987</v>
      </c>
      <c r="G370" s="1" t="str">
        <f t="shared" si="21"/>
        <v>enquiryfee</v>
      </c>
      <c r="H370" s="19" t="s">
        <v>496</v>
      </c>
      <c r="I370" s="10" t="str">
        <f t="shared" si="26"/>
        <v>sum_amount13_enquiryfee</v>
      </c>
      <c r="J370" s="10" t="str">
        <f t="shared" si="28"/>
        <v>sum_amount35_enquiryfee</v>
      </c>
      <c r="K370" s="20">
        <v>0.0569367984681897</v>
      </c>
      <c r="M370" t="s">
        <v>598</v>
      </c>
      <c r="O370" s="2" t="str">
        <f t="shared" si="23"/>
        <v>sum_cnt31_enquiryfee</v>
      </c>
      <c r="P370" t="s">
        <v>598</v>
      </c>
    </row>
    <row r="371" spans="1:16">
      <c r="A371" s="8" t="s">
        <v>497</v>
      </c>
      <c r="B371" s="8">
        <v>239801</v>
      </c>
      <c r="C371" s="8">
        <v>42908</v>
      </c>
      <c r="D371" s="8">
        <v>119038</v>
      </c>
      <c r="E371" s="8">
        <v>77855</v>
      </c>
      <c r="F371" s="9">
        <v>0.324665034757987</v>
      </c>
      <c r="G371" s="1" t="str">
        <f t="shared" si="21"/>
        <v>enquiryfee</v>
      </c>
      <c r="H371" s="19" t="s">
        <v>499</v>
      </c>
      <c r="I371" s="10" t="str">
        <f t="shared" si="26"/>
        <v>avg_amount13_enquiryfee</v>
      </c>
      <c r="J371" s="10" t="str">
        <f t="shared" si="28"/>
        <v>avg_amount35_enquiryfee</v>
      </c>
      <c r="K371" s="20">
        <v>0.0569367591284638</v>
      </c>
      <c r="M371" t="s">
        <v>599</v>
      </c>
      <c r="O371" s="2" t="str">
        <f t="shared" si="23"/>
        <v>min_amount31_enquiryfee</v>
      </c>
      <c r="P371" t="s">
        <v>549</v>
      </c>
    </row>
    <row r="372" spans="1:16">
      <c r="A372" s="8" t="s">
        <v>500</v>
      </c>
      <c r="B372" s="8">
        <v>239801</v>
      </c>
      <c r="C372" s="8">
        <v>42908</v>
      </c>
      <c r="D372" s="8">
        <v>119038</v>
      </c>
      <c r="E372" s="8">
        <v>77855</v>
      </c>
      <c r="F372" s="9">
        <v>0.324665034757987</v>
      </c>
      <c r="G372" s="1" t="str">
        <f t="shared" si="21"/>
        <v>enquiryfee</v>
      </c>
      <c r="H372" s="19" t="s">
        <v>502</v>
      </c>
      <c r="I372" s="10" t="str">
        <f t="shared" si="26"/>
        <v>max_amount13_enquiryfee</v>
      </c>
      <c r="J372" s="10" t="str">
        <f t="shared" si="28"/>
        <v>max_amount35_enquiryfee</v>
      </c>
      <c r="K372" s="20">
        <v>0.0569367591284638</v>
      </c>
      <c r="M372" t="s">
        <v>40</v>
      </c>
      <c r="O372" s="2" t="str">
        <f t="shared" si="23"/>
        <v>sum_amount6_credit</v>
      </c>
      <c r="P372" t="s">
        <v>34</v>
      </c>
    </row>
    <row r="373" spans="1:16">
      <c r="A373" s="8" t="s">
        <v>505</v>
      </c>
      <c r="B373" s="8">
        <v>239801</v>
      </c>
      <c r="C373" s="8">
        <v>42908</v>
      </c>
      <c r="D373" s="8">
        <v>119038</v>
      </c>
      <c r="E373" s="8">
        <v>77855</v>
      </c>
      <c r="F373" s="9">
        <v>0.324665034757987</v>
      </c>
      <c r="G373" s="1" t="str">
        <f t="shared" si="21"/>
        <v>enquiryfee</v>
      </c>
      <c r="H373" s="19" t="s">
        <v>505</v>
      </c>
      <c r="I373" s="10" t="str">
        <f t="shared" si="26"/>
        <v>sum_cnt13_enquiryfee</v>
      </c>
      <c r="J373" s="10" t="str">
        <f t="shared" si="28"/>
        <v>sum_cnt13_enquiryfee</v>
      </c>
      <c r="K373" s="20">
        <v>0.0569367591284638</v>
      </c>
      <c r="M373" t="s">
        <v>35</v>
      </c>
      <c r="O373" s="2" t="str">
        <f t="shared" si="23"/>
        <v>avg_amount6_credit</v>
      </c>
      <c r="P373" t="s">
        <v>36</v>
      </c>
    </row>
    <row r="374" spans="1:16">
      <c r="A374" s="8" t="s">
        <v>503</v>
      </c>
      <c r="B374" s="8">
        <v>239801</v>
      </c>
      <c r="C374" s="8">
        <v>42908</v>
      </c>
      <c r="D374" s="8">
        <v>119040</v>
      </c>
      <c r="E374" s="8">
        <v>77853</v>
      </c>
      <c r="F374" s="9">
        <v>0.324656694509197</v>
      </c>
      <c r="G374" s="1" t="str">
        <f t="shared" si="21"/>
        <v>enquiryfee</v>
      </c>
      <c r="H374" s="19" t="s">
        <v>648</v>
      </c>
      <c r="I374" s="10" t="str">
        <f t="shared" si="26"/>
        <v>min_amount13_enquiryfee</v>
      </c>
      <c r="J374" s="10" t="str">
        <f t="shared" si="28"/>
        <v>min_amount35_enquiryfee</v>
      </c>
      <c r="K374" s="20">
        <v>0.0569355789366846</v>
      </c>
      <c r="M374" t="s">
        <v>38</v>
      </c>
      <c r="O374" s="2" t="str">
        <f t="shared" si="23"/>
        <v>max_amount6_credit</v>
      </c>
      <c r="P374" t="s">
        <v>39</v>
      </c>
    </row>
    <row r="375" spans="1:16">
      <c r="A375" s="8" t="s">
        <v>572</v>
      </c>
      <c r="B375" s="8">
        <v>239801</v>
      </c>
      <c r="C375" s="8">
        <v>42908</v>
      </c>
      <c r="D375" s="8">
        <v>119394</v>
      </c>
      <c r="E375" s="8">
        <v>77499</v>
      </c>
      <c r="F375" s="9">
        <v>0.323180470473434</v>
      </c>
      <c r="G375" s="1" t="str">
        <f t="shared" si="21"/>
        <v>enquiryfee</v>
      </c>
      <c r="H375" s="19" t="s">
        <v>573</v>
      </c>
      <c r="I375" s="10" t="str">
        <f t="shared" si="26"/>
        <v>sum_amount22_enquiryfee</v>
      </c>
      <c r="J375" s="10" t="str">
        <f t="shared" si="28"/>
        <v>sum_amount36_enquiryfee</v>
      </c>
      <c r="K375" s="20">
        <v>0.0569134700106876</v>
      </c>
      <c r="M375" t="s">
        <v>42</v>
      </c>
      <c r="O375" s="2" t="str">
        <f t="shared" si="23"/>
        <v>min_amount6_credit</v>
      </c>
      <c r="P375" t="s">
        <v>43</v>
      </c>
    </row>
    <row r="376" spans="1:16">
      <c r="A376" s="8" t="s">
        <v>290</v>
      </c>
      <c r="B376" s="8">
        <v>239801</v>
      </c>
      <c r="C376" s="8">
        <v>42908</v>
      </c>
      <c r="D376" s="8">
        <v>119394</v>
      </c>
      <c r="E376" s="8">
        <v>77499</v>
      </c>
      <c r="F376" s="9">
        <v>0.323180470473434</v>
      </c>
      <c r="G376" s="1" t="str">
        <f t="shared" si="21"/>
        <v>enquiryfee</v>
      </c>
      <c r="H376" s="19" t="s">
        <v>487</v>
      </c>
      <c r="I376" s="10" t="str">
        <f t="shared" si="26"/>
        <v>avg_amount22_enquiryfee</v>
      </c>
      <c r="J376" s="10" t="str">
        <f t="shared" ref="J376:J407" si="29">LEFT(A376,10)&amp;RIGHT(H376,LEN(H376)-10)</f>
        <v>avg_amount36_enquiryfee</v>
      </c>
      <c r="K376" s="20">
        <v>0.0569134700106876</v>
      </c>
      <c r="M376" t="s">
        <v>46</v>
      </c>
      <c r="O376" s="2" t="str">
        <f t="shared" si="23"/>
        <v>sum_cnt6_credit</v>
      </c>
      <c r="P376" t="s">
        <v>37</v>
      </c>
    </row>
    <row r="377" spans="1:16">
      <c r="A377" s="8" t="s">
        <v>574</v>
      </c>
      <c r="B377" s="8">
        <v>239801</v>
      </c>
      <c r="C377" s="8">
        <v>42908</v>
      </c>
      <c r="D377" s="8">
        <v>119394</v>
      </c>
      <c r="E377" s="8">
        <v>77499</v>
      </c>
      <c r="F377" s="9">
        <v>0.323180470473434</v>
      </c>
      <c r="G377" s="1" t="str">
        <f t="shared" si="21"/>
        <v>enquiryfee</v>
      </c>
      <c r="H377" s="19" t="s">
        <v>575</v>
      </c>
      <c r="I377" s="10" t="str">
        <f t="shared" si="26"/>
        <v>max_amount22_enquiryfee</v>
      </c>
      <c r="J377" s="10" t="str">
        <f t="shared" si="29"/>
        <v>max_amount36_enquiryfee</v>
      </c>
      <c r="K377" s="20">
        <v>0.0569134700106876</v>
      </c>
      <c r="M377" t="s">
        <v>138</v>
      </c>
      <c r="O377" s="2" t="str">
        <f t="shared" si="23"/>
        <v>sum_amount42_creditcardrepayments</v>
      </c>
      <c r="P377" t="s">
        <v>197</v>
      </c>
    </row>
    <row r="378" spans="1:16">
      <c r="A378" s="8" t="s">
        <v>578</v>
      </c>
      <c r="B378" s="8">
        <v>239801</v>
      </c>
      <c r="C378" s="8">
        <v>42908</v>
      </c>
      <c r="D378" s="8">
        <v>119394</v>
      </c>
      <c r="E378" s="8">
        <v>77499</v>
      </c>
      <c r="F378" s="9">
        <v>0.323180470473434</v>
      </c>
      <c r="G378" s="1" t="str">
        <f t="shared" si="21"/>
        <v>enquiryfee</v>
      </c>
      <c r="H378" s="19" t="s">
        <v>578</v>
      </c>
      <c r="I378" s="10" t="str">
        <f t="shared" si="26"/>
        <v>sum_cnt22_enquiryfee</v>
      </c>
      <c r="J378" s="10" t="str">
        <f t="shared" si="29"/>
        <v>sum_cnt22_enquiryfee</v>
      </c>
      <c r="K378" s="20">
        <v>0.0569134700106876</v>
      </c>
      <c r="M378" t="s">
        <v>126</v>
      </c>
      <c r="O378" s="2" t="str">
        <f t="shared" si="23"/>
        <v>avg_amount42_creditcardrepayments</v>
      </c>
      <c r="P378" t="s">
        <v>185</v>
      </c>
    </row>
    <row r="379" spans="1:16">
      <c r="A379" s="8" t="s">
        <v>576</v>
      </c>
      <c r="B379" s="8">
        <v>239801</v>
      </c>
      <c r="C379" s="8">
        <v>42908</v>
      </c>
      <c r="D379" s="8">
        <v>119404</v>
      </c>
      <c r="E379" s="8">
        <v>77489</v>
      </c>
      <c r="F379" s="9">
        <v>0.323138769229486</v>
      </c>
      <c r="G379" s="1" t="str">
        <f t="shared" si="21"/>
        <v>enquiryfee</v>
      </c>
      <c r="H379" s="19" t="s">
        <v>577</v>
      </c>
      <c r="I379" s="10" t="str">
        <f t="shared" si="26"/>
        <v>min_amount22_enquiryfee</v>
      </c>
      <c r="J379" s="10" t="str">
        <f t="shared" si="29"/>
        <v>min_amount36_enquiryfee</v>
      </c>
      <c r="K379" s="20">
        <v>0.0569122898189084</v>
      </c>
      <c r="M379" t="s">
        <v>130</v>
      </c>
      <c r="O379" s="2" t="str">
        <f t="shared" si="23"/>
        <v>max_amount42_creditcardrepayments</v>
      </c>
      <c r="P379" t="s">
        <v>189</v>
      </c>
    </row>
    <row r="380" spans="1:16">
      <c r="A380" s="8" t="s">
        <v>484</v>
      </c>
      <c r="B380" s="8">
        <v>239801</v>
      </c>
      <c r="C380" s="8">
        <v>42908</v>
      </c>
      <c r="D380" s="8">
        <v>119542</v>
      </c>
      <c r="E380" s="8">
        <v>77351</v>
      </c>
      <c r="F380" s="9">
        <v>0.322563292063002</v>
      </c>
      <c r="G380" s="1" t="str">
        <f t="shared" si="21"/>
        <v>enquiryfee</v>
      </c>
      <c r="H380" s="19" t="s">
        <v>485</v>
      </c>
      <c r="I380" s="10" t="str">
        <f t="shared" si="26"/>
        <v>sum_amount12_enquiryfee</v>
      </c>
      <c r="J380" s="10" t="str">
        <f t="shared" si="29"/>
        <v>sum_amount34_enquiryfee</v>
      </c>
      <c r="K380" s="20">
        <v>0.0559300162010826</v>
      </c>
      <c r="M380" t="s">
        <v>134</v>
      </c>
      <c r="O380" s="2" t="str">
        <f t="shared" si="23"/>
        <v>min_amount42_creditcardrepayments</v>
      </c>
      <c r="P380" t="s">
        <v>193</v>
      </c>
    </row>
    <row r="381" spans="1:16">
      <c r="A381" s="8" t="s">
        <v>486</v>
      </c>
      <c r="B381" s="8">
        <v>239801</v>
      </c>
      <c r="C381" s="8">
        <v>42908</v>
      </c>
      <c r="D381" s="8">
        <v>119542</v>
      </c>
      <c r="E381" s="8">
        <v>77351</v>
      </c>
      <c r="F381" s="9">
        <v>0.322563292063002</v>
      </c>
      <c r="G381" s="1" t="str">
        <f t="shared" si="21"/>
        <v>enquiryfee</v>
      </c>
      <c r="H381" s="19" t="s">
        <v>582</v>
      </c>
      <c r="I381" s="10" t="str">
        <f t="shared" si="26"/>
        <v>avg_amount12_enquiryfee</v>
      </c>
      <c r="J381" s="10" t="str">
        <f t="shared" si="29"/>
        <v>avg_amount34_enquiryfee</v>
      </c>
      <c r="K381" s="20">
        <v>0.0559300162010826</v>
      </c>
      <c r="M381" t="s">
        <v>142</v>
      </c>
      <c r="O381" s="2" t="str">
        <f t="shared" si="23"/>
        <v>sum_cnt42_creditcardrepayments</v>
      </c>
      <c r="P381" t="s">
        <v>201</v>
      </c>
    </row>
    <row r="382" spans="1:16">
      <c r="A382" s="8" t="s">
        <v>488</v>
      </c>
      <c r="B382" s="8">
        <v>239801</v>
      </c>
      <c r="C382" s="8">
        <v>42908</v>
      </c>
      <c r="D382" s="8">
        <v>119542</v>
      </c>
      <c r="E382" s="8">
        <v>77351</v>
      </c>
      <c r="F382" s="9">
        <v>0.322563292063002</v>
      </c>
      <c r="G382" s="1" t="str">
        <f t="shared" si="21"/>
        <v>enquiryfee</v>
      </c>
      <c r="H382" s="19" t="s">
        <v>489</v>
      </c>
      <c r="I382" s="10" t="str">
        <f t="shared" si="26"/>
        <v>max_amount12_enquiryfee</v>
      </c>
      <c r="J382" s="10" t="str">
        <f t="shared" si="29"/>
        <v>max_amount34_enquiryfee</v>
      </c>
      <c r="K382" s="20">
        <v>0.0559300162010826</v>
      </c>
      <c r="M382" t="s">
        <v>59</v>
      </c>
      <c r="O382" s="2" t="str">
        <f t="shared" si="23"/>
        <v>sum_amount6_credit</v>
      </c>
      <c r="P382" t="s">
        <v>41</v>
      </c>
    </row>
    <row r="383" spans="1:16">
      <c r="A383" s="8" t="s">
        <v>490</v>
      </c>
      <c r="B383" s="8">
        <v>239801</v>
      </c>
      <c r="C383" s="8">
        <v>42908</v>
      </c>
      <c r="D383" s="8">
        <v>119542</v>
      </c>
      <c r="E383" s="8">
        <v>77351</v>
      </c>
      <c r="F383" s="9">
        <v>0.322563292063002</v>
      </c>
      <c r="G383" s="1" t="str">
        <f t="shared" si="21"/>
        <v>enquiryfee</v>
      </c>
      <c r="H383" s="19" t="s">
        <v>491</v>
      </c>
      <c r="I383" s="10" t="str">
        <f t="shared" si="26"/>
        <v>min_amount12_enquiryfee</v>
      </c>
      <c r="J383" s="10" t="str">
        <f t="shared" si="29"/>
        <v>min_amount34_enquiryfee</v>
      </c>
      <c r="K383" s="20">
        <v>0.0559300162010826</v>
      </c>
      <c r="M383" t="s">
        <v>48</v>
      </c>
      <c r="O383" s="2" t="str">
        <f t="shared" si="23"/>
        <v>avg_amount6_credit</v>
      </c>
      <c r="P383" t="s">
        <v>49</v>
      </c>
    </row>
    <row r="384" spans="1:16">
      <c r="A384" s="8" t="s">
        <v>492</v>
      </c>
      <c r="B384" s="8">
        <v>239801</v>
      </c>
      <c r="C384" s="8">
        <v>42908</v>
      </c>
      <c r="D384" s="8">
        <v>119542</v>
      </c>
      <c r="E384" s="8">
        <v>77351</v>
      </c>
      <c r="F384" s="9">
        <v>0.322563292063002</v>
      </c>
      <c r="G384" s="1" t="str">
        <f t="shared" si="21"/>
        <v>enquiryfee</v>
      </c>
      <c r="H384" s="19" t="s">
        <v>492</v>
      </c>
      <c r="I384" s="10" t="str">
        <f t="shared" si="26"/>
        <v>sum_cnt12_enquiryfee</v>
      </c>
      <c r="J384" s="10" t="str">
        <f t="shared" si="29"/>
        <v>sum_cnt12_enquiryfee</v>
      </c>
      <c r="K384" s="20">
        <v>0.0559291507271112</v>
      </c>
      <c r="M384" t="s">
        <v>51</v>
      </c>
      <c r="O384" s="2" t="str">
        <f t="shared" si="23"/>
        <v>max_amount6_credit</v>
      </c>
      <c r="P384" t="s">
        <v>52</v>
      </c>
    </row>
    <row r="385" spans="1:16">
      <c r="A385" s="8" t="s">
        <v>351</v>
      </c>
      <c r="B385" s="8">
        <v>239801</v>
      </c>
      <c r="C385" s="8">
        <v>42908</v>
      </c>
      <c r="D385" s="8">
        <v>120591</v>
      </c>
      <c r="E385" s="8">
        <v>76302</v>
      </c>
      <c r="F385" s="9">
        <v>0.318188831572846</v>
      </c>
      <c r="G385" s="1" t="str">
        <f t="shared" si="21"/>
        <v>enquiryfee</v>
      </c>
      <c r="H385" s="19" t="s">
        <v>580</v>
      </c>
      <c r="I385" s="10" t="str">
        <f t="shared" si="26"/>
        <v>sum_amount23_enquiryfee</v>
      </c>
      <c r="J385" s="10" t="str">
        <f t="shared" si="29"/>
        <v>sum_amount33_enquiryfee</v>
      </c>
      <c r="K385" s="20">
        <v>0.05565463811927</v>
      </c>
      <c r="M385" t="s">
        <v>55</v>
      </c>
      <c r="O385" s="2" t="str">
        <f t="shared" si="23"/>
        <v>min_amount6_credit</v>
      </c>
      <c r="P385" t="s">
        <v>56</v>
      </c>
    </row>
    <row r="386" spans="1:16">
      <c r="A386" s="8" t="s">
        <v>581</v>
      </c>
      <c r="B386" s="8">
        <v>239801</v>
      </c>
      <c r="C386" s="8">
        <v>42908</v>
      </c>
      <c r="D386" s="8">
        <v>120591</v>
      </c>
      <c r="E386" s="8">
        <v>76302</v>
      </c>
      <c r="F386" s="9">
        <v>0.318188831572846</v>
      </c>
      <c r="G386" s="1" t="str">
        <f t="shared" ref="G386:G449" si="30">MID(A386,FIND("_",A386,5)+1,LEN(A386)-FIND("_",A386,5))</f>
        <v>enquiryfee</v>
      </c>
      <c r="H386" s="19" t="s">
        <v>477</v>
      </c>
      <c r="I386" s="10" t="str">
        <f t="shared" si="26"/>
        <v>avg_amount23_enquiryfee</v>
      </c>
      <c r="J386" s="10" t="str">
        <f t="shared" si="29"/>
        <v>avg_amount33_enquiryfee</v>
      </c>
      <c r="K386" s="20">
        <v>0.05565463811927</v>
      </c>
      <c r="M386" t="s">
        <v>62</v>
      </c>
      <c r="O386" s="2" t="str">
        <f t="shared" si="23"/>
        <v>sum_cnt6_credit</v>
      </c>
      <c r="P386" t="s">
        <v>44</v>
      </c>
    </row>
    <row r="387" spans="1:16">
      <c r="A387" s="8" t="s">
        <v>359</v>
      </c>
      <c r="B387" s="8">
        <v>239801</v>
      </c>
      <c r="C387" s="8">
        <v>42908</v>
      </c>
      <c r="D387" s="8">
        <v>120591</v>
      </c>
      <c r="E387" s="8">
        <v>76302</v>
      </c>
      <c r="F387" s="9">
        <v>0.318188831572846</v>
      </c>
      <c r="G387" s="1" t="str">
        <f t="shared" si="30"/>
        <v>enquiryfee</v>
      </c>
      <c r="H387" s="19" t="s">
        <v>583</v>
      </c>
      <c r="I387" s="10" t="str">
        <f t="shared" si="26"/>
        <v>max_amount23_enquiryfee</v>
      </c>
      <c r="J387" s="10" t="str">
        <f t="shared" si="29"/>
        <v>max_amount33_enquiryfee</v>
      </c>
      <c r="K387" s="20">
        <v>0.05565463811927</v>
      </c>
      <c r="M387" t="s">
        <v>590</v>
      </c>
      <c r="O387" s="2" t="str">
        <f t="shared" ref="O387:O450" si="31">VLOOKUP(M387,A:J,9,FALSE)</f>
        <v>sum_amount32_enquiryfee</v>
      </c>
      <c r="P387" t="s">
        <v>623</v>
      </c>
    </row>
    <row r="388" spans="1:16">
      <c r="A388" s="8" t="s">
        <v>363</v>
      </c>
      <c r="B388" s="8">
        <v>239801</v>
      </c>
      <c r="C388" s="8">
        <v>42908</v>
      </c>
      <c r="D388" s="8">
        <v>120591</v>
      </c>
      <c r="E388" s="8">
        <v>76302</v>
      </c>
      <c r="F388" s="9">
        <v>0.318188831572846</v>
      </c>
      <c r="G388" s="1" t="str">
        <f t="shared" si="30"/>
        <v>enquiryfee</v>
      </c>
      <c r="H388" s="19" t="s">
        <v>363</v>
      </c>
      <c r="I388" s="10" t="str">
        <f t="shared" si="26"/>
        <v>sum_cnt23_enquiryfee</v>
      </c>
      <c r="J388" s="10" t="str">
        <f t="shared" si="29"/>
        <v>sum_cnt23_enquiryfee</v>
      </c>
      <c r="K388" s="20">
        <v>0.05565463811927</v>
      </c>
      <c r="M388" t="s">
        <v>466</v>
      </c>
      <c r="O388" s="2" t="str">
        <f t="shared" si="31"/>
        <v>avg_amount32_enquiryfee</v>
      </c>
      <c r="P388" t="s">
        <v>626</v>
      </c>
    </row>
    <row r="389" spans="1:16">
      <c r="A389" s="8" t="s">
        <v>361</v>
      </c>
      <c r="B389" s="8">
        <v>239801</v>
      </c>
      <c r="C389" s="8">
        <v>42908</v>
      </c>
      <c r="D389" s="8">
        <v>120600</v>
      </c>
      <c r="E389" s="8">
        <v>76293</v>
      </c>
      <c r="F389" s="9">
        <v>0.318151300453293</v>
      </c>
      <c r="G389" s="1" t="str">
        <f t="shared" si="30"/>
        <v>enquiryfee</v>
      </c>
      <c r="H389" s="19" t="s">
        <v>584</v>
      </c>
      <c r="I389" s="10" t="str">
        <f t="shared" si="26"/>
        <v>min_amount23_enquiryfee</v>
      </c>
      <c r="J389" s="10" t="str">
        <f t="shared" si="29"/>
        <v>min_amount33_enquiryfee</v>
      </c>
      <c r="K389" s="20">
        <v>0.0556538316548875</v>
      </c>
      <c r="M389" t="s">
        <v>588</v>
      </c>
      <c r="O389" s="2" t="str">
        <f t="shared" si="31"/>
        <v>max_amount32_enquiryfee</v>
      </c>
      <c r="P389" t="s">
        <v>622</v>
      </c>
    </row>
    <row r="390" spans="1:16">
      <c r="A390" s="8" t="s">
        <v>474</v>
      </c>
      <c r="B390" s="8">
        <v>239801</v>
      </c>
      <c r="C390" s="8">
        <v>42908</v>
      </c>
      <c r="D390" s="8">
        <v>120788</v>
      </c>
      <c r="E390" s="8">
        <v>76105</v>
      </c>
      <c r="F390" s="9">
        <v>0.317367317067068</v>
      </c>
      <c r="G390" s="1" t="str">
        <f t="shared" si="30"/>
        <v>enquiryfee</v>
      </c>
      <c r="H390" s="19" t="s">
        <v>475</v>
      </c>
      <c r="I390" s="10" t="str">
        <f t="shared" si="26"/>
        <v>sum_amount11_enquiryfee</v>
      </c>
      <c r="J390" s="10" t="str">
        <f t="shared" si="29"/>
        <v>sum_amount46_enquiryfee</v>
      </c>
      <c r="K390" s="20">
        <v>0.0554702134839074</v>
      </c>
      <c r="M390" t="s">
        <v>592</v>
      </c>
      <c r="O390" s="2" t="str">
        <f t="shared" si="31"/>
        <v>sum_cnt32_enquiryfee</v>
      </c>
      <c r="P390" t="s">
        <v>592</v>
      </c>
    </row>
    <row r="391" spans="1:16">
      <c r="A391" s="8" t="s">
        <v>476</v>
      </c>
      <c r="B391" s="8">
        <v>239801</v>
      </c>
      <c r="C391" s="8">
        <v>42908</v>
      </c>
      <c r="D391" s="8">
        <v>120788</v>
      </c>
      <c r="E391" s="8">
        <v>76105</v>
      </c>
      <c r="F391" s="9">
        <v>0.317367317067068</v>
      </c>
      <c r="G391" s="1" t="str">
        <f t="shared" si="30"/>
        <v>enquiryfee</v>
      </c>
      <c r="H391" s="19" t="s">
        <v>586</v>
      </c>
      <c r="I391" s="10" t="str">
        <f t="shared" si="26"/>
        <v>avg_amount11_enquiryfee</v>
      </c>
      <c r="J391" s="10" t="str">
        <f t="shared" si="29"/>
        <v>avg_amount46_enquiryfee</v>
      </c>
      <c r="K391" s="20">
        <v>0.0554701151345925</v>
      </c>
      <c r="M391" t="s">
        <v>594</v>
      </c>
      <c r="O391" s="2" t="str">
        <f t="shared" si="31"/>
        <v>min_amount32_enquiryfee</v>
      </c>
      <c r="P391" t="s">
        <v>625</v>
      </c>
    </row>
    <row r="392" spans="1:16">
      <c r="A392" s="8" t="s">
        <v>478</v>
      </c>
      <c r="B392" s="8">
        <v>239801</v>
      </c>
      <c r="C392" s="8">
        <v>42908</v>
      </c>
      <c r="D392" s="8">
        <v>120788</v>
      </c>
      <c r="E392" s="8">
        <v>76105</v>
      </c>
      <c r="F392" s="9">
        <v>0.317367317067068</v>
      </c>
      <c r="G392" s="1" t="str">
        <f t="shared" si="30"/>
        <v>enquiryfee</v>
      </c>
      <c r="H392" s="19" t="s">
        <v>479</v>
      </c>
      <c r="I392" s="10" t="str">
        <f t="shared" si="26"/>
        <v>max_amount11_enquiryfee</v>
      </c>
      <c r="J392" s="10" t="str">
        <f t="shared" si="29"/>
        <v>max_amount46_enquiryfee</v>
      </c>
      <c r="K392" s="20">
        <v>0.0554701151345925</v>
      </c>
      <c r="M392" t="s">
        <v>77</v>
      </c>
      <c r="O392" s="2" t="str">
        <f t="shared" si="31"/>
        <v>sum_amount6_credit</v>
      </c>
      <c r="P392" t="s">
        <v>78</v>
      </c>
    </row>
    <row r="393" spans="1:16">
      <c r="A393" s="8" t="s">
        <v>480</v>
      </c>
      <c r="B393" s="8">
        <v>239801</v>
      </c>
      <c r="C393" s="8">
        <v>42908</v>
      </c>
      <c r="D393" s="8">
        <v>120788</v>
      </c>
      <c r="E393" s="8">
        <v>76105</v>
      </c>
      <c r="F393" s="9">
        <v>0.317367317067068</v>
      </c>
      <c r="G393" s="1" t="str">
        <f t="shared" si="30"/>
        <v>enquiryfee</v>
      </c>
      <c r="H393" s="19" t="s">
        <v>481</v>
      </c>
      <c r="I393" s="10" t="str">
        <f t="shared" si="26"/>
        <v>min_amount11_enquiryfee</v>
      </c>
      <c r="J393" s="10" t="str">
        <f t="shared" si="29"/>
        <v>min_amount46_enquiryfee</v>
      </c>
      <c r="K393" s="20">
        <v>0.0554701151345925</v>
      </c>
      <c r="M393" t="s">
        <v>65</v>
      </c>
      <c r="O393" s="2" t="str">
        <f t="shared" si="31"/>
        <v>avg_amount6_credit</v>
      </c>
      <c r="P393" t="s">
        <v>66</v>
      </c>
    </row>
    <row r="394" spans="1:16">
      <c r="A394" s="8" t="s">
        <v>482</v>
      </c>
      <c r="B394" s="8">
        <v>239801</v>
      </c>
      <c r="C394" s="8">
        <v>42908</v>
      </c>
      <c r="D394" s="8">
        <v>120788</v>
      </c>
      <c r="E394" s="8">
        <v>76105</v>
      </c>
      <c r="F394" s="9">
        <v>0.317367317067068</v>
      </c>
      <c r="G394" s="1" t="str">
        <f t="shared" si="30"/>
        <v>enquiryfee</v>
      </c>
      <c r="H394" s="19" t="s">
        <v>482</v>
      </c>
      <c r="I394" s="10" t="str">
        <f t="shared" si="26"/>
        <v>sum_cnt11_enquiryfee</v>
      </c>
      <c r="J394" s="10" t="str">
        <f t="shared" si="29"/>
        <v>sum_cnt11_enquiryfee</v>
      </c>
      <c r="K394" s="20">
        <v>0.0554678531003491</v>
      </c>
      <c r="M394" t="s">
        <v>69</v>
      </c>
      <c r="O394" s="2" t="str">
        <f t="shared" si="31"/>
        <v>max_amount6_credit</v>
      </c>
      <c r="P394" t="s">
        <v>70</v>
      </c>
    </row>
    <row r="395" spans="1:16">
      <c r="A395" s="8" t="s">
        <v>589</v>
      </c>
      <c r="B395" s="8">
        <v>239801</v>
      </c>
      <c r="C395" s="8">
        <v>42908</v>
      </c>
      <c r="D395" s="8">
        <v>121576</v>
      </c>
      <c r="E395" s="8">
        <v>75317</v>
      </c>
      <c r="F395" s="9">
        <v>0.314081259043957</v>
      </c>
      <c r="G395" s="1" t="str">
        <f t="shared" si="30"/>
        <v>enquiryfee</v>
      </c>
      <c r="H395" s="19" t="s">
        <v>590</v>
      </c>
      <c r="I395" s="10" t="str">
        <f t="shared" si="26"/>
        <v>sum_amount24_enquiryfee</v>
      </c>
      <c r="J395" s="10" t="str">
        <f t="shared" si="29"/>
        <v>sum_amount32_enquiryfee</v>
      </c>
      <c r="K395" s="20">
        <v>0.0543941146196355</v>
      </c>
      <c r="M395" t="s">
        <v>73</v>
      </c>
      <c r="O395" s="2" t="str">
        <f t="shared" si="31"/>
        <v>min_amount6_credit</v>
      </c>
      <c r="P395" t="s">
        <v>74</v>
      </c>
    </row>
    <row r="396" spans="1:16">
      <c r="A396" s="8" t="s">
        <v>355</v>
      </c>
      <c r="B396" s="8">
        <v>239801</v>
      </c>
      <c r="C396" s="8">
        <v>42908</v>
      </c>
      <c r="D396" s="8">
        <v>121576</v>
      </c>
      <c r="E396" s="8">
        <v>75317</v>
      </c>
      <c r="F396" s="9">
        <v>0.314081259043957</v>
      </c>
      <c r="G396" s="1" t="str">
        <f t="shared" si="30"/>
        <v>enquiryfee</v>
      </c>
      <c r="H396" s="19" t="s">
        <v>466</v>
      </c>
      <c r="I396" s="10" t="str">
        <f t="shared" si="26"/>
        <v>avg_amount24_enquiryfee</v>
      </c>
      <c r="J396" s="10" t="str">
        <f t="shared" si="29"/>
        <v>avg_amount32_enquiryfee</v>
      </c>
      <c r="K396" s="20">
        <v>0.0543941146196355</v>
      </c>
      <c r="M396" t="s">
        <v>81</v>
      </c>
      <c r="O396" s="2" t="str">
        <f t="shared" si="31"/>
        <v>sum_cnt6_credit</v>
      </c>
      <c r="P396" t="s">
        <v>82</v>
      </c>
    </row>
    <row r="397" spans="1:16">
      <c r="A397" s="8" t="s">
        <v>587</v>
      </c>
      <c r="B397" s="8">
        <v>239801</v>
      </c>
      <c r="C397" s="8">
        <v>42908</v>
      </c>
      <c r="D397" s="8">
        <v>121576</v>
      </c>
      <c r="E397" s="8">
        <v>75317</v>
      </c>
      <c r="F397" s="9">
        <v>0.314081259043957</v>
      </c>
      <c r="G397" s="1" t="str">
        <f t="shared" si="30"/>
        <v>enquiryfee</v>
      </c>
      <c r="H397" s="19" t="s">
        <v>588</v>
      </c>
      <c r="I397" s="10" t="str">
        <f t="shared" si="26"/>
        <v>max_amount24_enquiryfee</v>
      </c>
      <c r="J397" s="10" t="str">
        <f t="shared" si="29"/>
        <v>max_amount32_enquiryfee</v>
      </c>
      <c r="K397" s="20">
        <v>0.0543941146196355</v>
      </c>
      <c r="M397" t="s">
        <v>214</v>
      </c>
      <c r="O397" s="2" t="str">
        <f t="shared" si="31"/>
        <v>sum_amount43_creditcardrepayments</v>
      </c>
      <c r="P397" t="s">
        <v>232</v>
      </c>
    </row>
    <row r="398" spans="1:16">
      <c r="A398" s="8" t="s">
        <v>591</v>
      </c>
      <c r="B398" s="8">
        <v>239801</v>
      </c>
      <c r="C398" s="8">
        <v>42908</v>
      </c>
      <c r="D398" s="8">
        <v>121576</v>
      </c>
      <c r="E398" s="8">
        <v>75317</v>
      </c>
      <c r="F398" s="9">
        <v>0.314081259043957</v>
      </c>
      <c r="G398" s="1" t="str">
        <f t="shared" si="30"/>
        <v>enquiryfee</v>
      </c>
      <c r="H398" s="19" t="s">
        <v>591</v>
      </c>
      <c r="I398" s="10" t="str">
        <f t="shared" si="26"/>
        <v>sum_cnt24_enquiryfee</v>
      </c>
      <c r="J398" s="10" t="str">
        <f t="shared" si="29"/>
        <v>sum_cnt24_enquiryfee</v>
      </c>
      <c r="K398" s="20">
        <v>0.0543941146196355</v>
      </c>
      <c r="M398" t="s">
        <v>205</v>
      </c>
      <c r="O398" s="2" t="str">
        <f t="shared" si="31"/>
        <v>avg_amount43_creditcardrepayments</v>
      </c>
      <c r="P398" t="s">
        <v>220</v>
      </c>
    </row>
    <row r="399" spans="1:16">
      <c r="A399" s="8" t="s">
        <v>593</v>
      </c>
      <c r="B399" s="8">
        <v>239801</v>
      </c>
      <c r="C399" s="8">
        <v>42908</v>
      </c>
      <c r="D399" s="8">
        <v>121584</v>
      </c>
      <c r="E399" s="8">
        <v>75309</v>
      </c>
      <c r="F399" s="9">
        <v>0.314047898048799</v>
      </c>
      <c r="G399" s="1" t="str">
        <f t="shared" si="30"/>
        <v>enquiryfee</v>
      </c>
      <c r="H399" s="19" t="s">
        <v>594</v>
      </c>
      <c r="I399" s="10" t="str">
        <f t="shared" ref="I399:I462" si="32">VLOOKUP(A399,H:H,1,FALSE)</f>
        <v>min_amount24_enquiryfee</v>
      </c>
      <c r="J399" s="10" t="str">
        <f t="shared" si="29"/>
        <v>min_amount32_enquiryfee</v>
      </c>
      <c r="K399" s="20">
        <v>0.0543932294758011</v>
      </c>
      <c r="M399" t="s">
        <v>208</v>
      </c>
      <c r="O399" s="2" t="str">
        <f t="shared" si="31"/>
        <v>max_amount43_creditcardrepayments</v>
      </c>
      <c r="P399" t="s">
        <v>224</v>
      </c>
    </row>
    <row r="400" spans="1:16">
      <c r="A400" s="8" t="s">
        <v>462</v>
      </c>
      <c r="B400" s="8">
        <v>239801</v>
      </c>
      <c r="C400" s="8">
        <v>42908</v>
      </c>
      <c r="D400" s="8">
        <v>122055</v>
      </c>
      <c r="E400" s="8">
        <v>74838</v>
      </c>
      <c r="F400" s="9">
        <v>0.312083769458843</v>
      </c>
      <c r="G400" s="1" t="str">
        <f t="shared" si="30"/>
        <v>enquiryfee</v>
      </c>
      <c r="H400" s="19" t="s">
        <v>463</v>
      </c>
      <c r="I400" s="10" t="str">
        <f t="shared" si="32"/>
        <v>sum_amount10_enquiryfee</v>
      </c>
      <c r="J400" s="10" t="str">
        <f t="shared" si="29"/>
        <v>sum_amount47_enquiryfee</v>
      </c>
      <c r="K400" s="20">
        <v>0.0540996174309998</v>
      </c>
      <c r="M400" t="s">
        <v>211</v>
      </c>
      <c r="O400" s="2" t="str">
        <f t="shared" si="31"/>
        <v>min_amount43_creditcardrepayments</v>
      </c>
      <c r="P400" t="s">
        <v>228</v>
      </c>
    </row>
    <row r="401" spans="1:16">
      <c r="A401" s="8" t="s">
        <v>465</v>
      </c>
      <c r="B401" s="8">
        <v>239801</v>
      </c>
      <c r="C401" s="8">
        <v>42908</v>
      </c>
      <c r="D401" s="8">
        <v>122055</v>
      </c>
      <c r="E401" s="8">
        <v>74838</v>
      </c>
      <c r="F401" s="9">
        <v>0.312083769458843</v>
      </c>
      <c r="G401" s="1" t="str">
        <f t="shared" si="30"/>
        <v>enquiryfee</v>
      </c>
      <c r="H401" s="19" t="s">
        <v>452</v>
      </c>
      <c r="I401" s="10" t="str">
        <f t="shared" si="32"/>
        <v>avg_amount10_enquiryfee</v>
      </c>
      <c r="J401" s="10" t="str">
        <f t="shared" si="29"/>
        <v>avg_amount47_enquiryfee</v>
      </c>
      <c r="K401" s="20">
        <v>0.0540995977611369</v>
      </c>
      <c r="M401" t="s">
        <v>217</v>
      </c>
      <c r="O401" t="s">
        <v>217</v>
      </c>
      <c r="P401" t="s">
        <v>661</v>
      </c>
    </row>
    <row r="402" spans="1:16">
      <c r="A402" s="8" t="s">
        <v>468</v>
      </c>
      <c r="B402" s="8">
        <v>239801</v>
      </c>
      <c r="C402" s="8">
        <v>42908</v>
      </c>
      <c r="D402" s="8">
        <v>122055</v>
      </c>
      <c r="E402" s="8">
        <v>74838</v>
      </c>
      <c r="F402" s="9">
        <v>0.312083769458843</v>
      </c>
      <c r="G402" s="1" t="str">
        <f t="shared" si="30"/>
        <v>enquiryfee</v>
      </c>
      <c r="H402" s="19" t="s">
        <v>469</v>
      </c>
      <c r="I402" s="10" t="str">
        <f t="shared" si="32"/>
        <v>max_amount10_enquiryfee</v>
      </c>
      <c r="J402" s="10" t="str">
        <f t="shared" si="29"/>
        <v>max_amount47_enquiryfee</v>
      </c>
      <c r="K402" s="20">
        <v>0.0540995977611369</v>
      </c>
      <c r="M402" t="s">
        <v>15</v>
      </c>
      <c r="O402" s="2" t="str">
        <f t="shared" si="31"/>
        <v>sum_amount6_credit</v>
      </c>
      <c r="P402" t="s">
        <v>662</v>
      </c>
    </row>
    <row r="403" spans="1:16">
      <c r="A403" s="8" t="s">
        <v>472</v>
      </c>
      <c r="B403" s="8">
        <v>239801</v>
      </c>
      <c r="C403" s="8">
        <v>42908</v>
      </c>
      <c r="D403" s="8">
        <v>122055</v>
      </c>
      <c r="E403" s="8">
        <v>74838</v>
      </c>
      <c r="F403" s="9">
        <v>0.312083769458843</v>
      </c>
      <c r="G403" s="1" t="str">
        <f t="shared" si="30"/>
        <v>enquiryfee</v>
      </c>
      <c r="H403" s="19" t="s">
        <v>472</v>
      </c>
      <c r="I403" s="10" t="str">
        <f t="shared" si="32"/>
        <v>sum_cnt10_enquiryfee</v>
      </c>
      <c r="J403" s="10" t="str">
        <f t="shared" si="29"/>
        <v>sum_cnt10_enquiryfee</v>
      </c>
      <c r="K403" s="20">
        <v>0.0540995977611369</v>
      </c>
      <c r="M403" t="s">
        <v>13</v>
      </c>
      <c r="O403" s="2" t="str">
        <f t="shared" si="31"/>
        <v>avg_amount6_credit</v>
      </c>
      <c r="P403" t="s">
        <v>451</v>
      </c>
    </row>
    <row r="404" spans="1:16">
      <c r="A404" s="8" t="s">
        <v>470</v>
      </c>
      <c r="B404" s="8">
        <v>239801</v>
      </c>
      <c r="C404" s="8">
        <v>42908</v>
      </c>
      <c r="D404" s="8">
        <v>122062</v>
      </c>
      <c r="E404" s="8">
        <v>74831</v>
      </c>
      <c r="F404" s="9">
        <v>0.312054578588079</v>
      </c>
      <c r="G404" s="1" t="str">
        <f t="shared" si="30"/>
        <v>enquiryfee</v>
      </c>
      <c r="H404" s="19" t="s">
        <v>471</v>
      </c>
      <c r="I404" s="10" t="str">
        <f t="shared" si="32"/>
        <v>min_amount10_enquiryfee</v>
      </c>
      <c r="J404" s="10" t="str">
        <f t="shared" si="29"/>
        <v>min_amount47_enquiryfee</v>
      </c>
      <c r="K404" s="20">
        <v>0.0540971783679895</v>
      </c>
      <c r="M404" t="s">
        <v>17</v>
      </c>
      <c r="O404" s="2" t="str">
        <f t="shared" si="31"/>
        <v>max_amount6_credit</v>
      </c>
      <c r="P404" t="s">
        <v>143</v>
      </c>
    </row>
    <row r="405" spans="1:16">
      <c r="A405" s="8" t="s">
        <v>449</v>
      </c>
      <c r="B405" s="8">
        <v>239801</v>
      </c>
      <c r="C405" s="8">
        <v>42908</v>
      </c>
      <c r="D405" s="8">
        <v>123592</v>
      </c>
      <c r="E405" s="8">
        <v>73301</v>
      </c>
      <c r="F405" s="9">
        <v>0.305674288264019</v>
      </c>
      <c r="G405" s="1" t="str">
        <f t="shared" si="30"/>
        <v>enquiryfee</v>
      </c>
      <c r="H405" s="19" t="s">
        <v>450</v>
      </c>
      <c r="I405" s="8" t="s">
        <v>449</v>
      </c>
      <c r="J405" s="10" t="str">
        <f t="shared" si="29"/>
        <v>sum_amount30_enquiryfee</v>
      </c>
      <c r="K405" s="20">
        <v>0.0539433797092971</v>
      </c>
      <c r="M405" t="s">
        <v>19</v>
      </c>
      <c r="O405" s="2" t="str">
        <f t="shared" si="31"/>
        <v>min_amount6_credit</v>
      </c>
      <c r="P405" t="s">
        <v>455</v>
      </c>
    </row>
    <row r="406" spans="1:16">
      <c r="A406" s="8" t="s">
        <v>451</v>
      </c>
      <c r="B406" s="8">
        <v>239801</v>
      </c>
      <c r="C406" s="8">
        <v>42908</v>
      </c>
      <c r="D406" s="8">
        <v>123592</v>
      </c>
      <c r="E406" s="8">
        <v>73301</v>
      </c>
      <c r="F406" s="9">
        <v>0.305674288264019</v>
      </c>
      <c r="G406" s="1" t="str">
        <f t="shared" si="30"/>
        <v>enquiryfee</v>
      </c>
      <c r="H406" s="19" t="s">
        <v>596</v>
      </c>
      <c r="I406" s="8" t="s">
        <v>451</v>
      </c>
      <c r="J406" s="10" t="str">
        <f t="shared" si="29"/>
        <v>avg_amount30_enquiryfee</v>
      </c>
      <c r="K406" s="20">
        <v>0.0539433600394341</v>
      </c>
      <c r="M406" t="s">
        <v>21</v>
      </c>
      <c r="O406" s="2" t="str">
        <f t="shared" si="31"/>
        <v>sum_cnt6_credit</v>
      </c>
      <c r="P406" t="s">
        <v>646</v>
      </c>
    </row>
    <row r="407" spans="1:16">
      <c r="A407" s="8" t="s">
        <v>453</v>
      </c>
      <c r="B407" s="8">
        <v>239801</v>
      </c>
      <c r="C407" s="8">
        <v>42908</v>
      </c>
      <c r="D407" s="8">
        <v>123592</v>
      </c>
      <c r="E407" s="8">
        <v>73301</v>
      </c>
      <c r="F407" s="9">
        <v>0.305674288264019</v>
      </c>
      <c r="G407" s="1" t="str">
        <f t="shared" si="30"/>
        <v>enquiryfee</v>
      </c>
      <c r="H407" s="19" t="s">
        <v>454</v>
      </c>
      <c r="I407" s="10" t="str">
        <f t="shared" si="32"/>
        <v>max_amount9_enquiryfee</v>
      </c>
      <c r="J407" s="10" t="str">
        <f t="shared" si="29"/>
        <v>max_amount30_enquiryfee</v>
      </c>
      <c r="K407" s="20">
        <v>0.0539433600394341</v>
      </c>
      <c r="M407" t="s">
        <v>580</v>
      </c>
      <c r="O407" s="2" t="str">
        <f t="shared" si="31"/>
        <v>sum_amount33_enquiryfee</v>
      </c>
      <c r="P407" t="s">
        <v>647</v>
      </c>
    </row>
    <row r="408" spans="1:16">
      <c r="A408" s="8" t="s">
        <v>457</v>
      </c>
      <c r="B408" s="8">
        <v>239801</v>
      </c>
      <c r="C408" s="8">
        <v>42908</v>
      </c>
      <c r="D408" s="8">
        <v>123592</v>
      </c>
      <c r="E408" s="8">
        <v>73301</v>
      </c>
      <c r="F408" s="9">
        <v>0.305674288264019</v>
      </c>
      <c r="G408" s="1" t="str">
        <f t="shared" si="30"/>
        <v>enquiryfee</v>
      </c>
      <c r="H408" s="19" t="s">
        <v>457</v>
      </c>
      <c r="I408" s="10" t="str">
        <f t="shared" si="32"/>
        <v>sum_cnt9_enquiryfee</v>
      </c>
      <c r="J408" s="10" t="str">
        <f>LEFT(A408,8)&amp;RIGHT(H408,LEN(H408)-8)</f>
        <v>sum_cnt9_enquiryfee</v>
      </c>
      <c r="K408" s="20">
        <v>0.0539433600394341</v>
      </c>
      <c r="M408" t="s">
        <v>477</v>
      </c>
      <c r="O408" s="2" t="str">
        <f t="shared" si="31"/>
        <v>avg_amount33_enquiryfee</v>
      </c>
      <c r="P408" t="s">
        <v>139</v>
      </c>
    </row>
    <row r="409" spans="1:16">
      <c r="A409" s="8" t="s">
        <v>455</v>
      </c>
      <c r="B409" s="8">
        <v>239801</v>
      </c>
      <c r="C409" s="8">
        <v>42908</v>
      </c>
      <c r="D409" s="8">
        <v>123593</v>
      </c>
      <c r="E409" s="8">
        <v>73300</v>
      </c>
      <c r="F409" s="9">
        <v>0.305670118139624</v>
      </c>
      <c r="G409" s="1" t="str">
        <f t="shared" si="30"/>
        <v>enquiryfee</v>
      </c>
      <c r="H409" s="19" t="s">
        <v>456</v>
      </c>
      <c r="I409" s="10" t="str">
        <f t="shared" si="32"/>
        <v>min_amount9_enquiryfee</v>
      </c>
      <c r="J409" s="10" t="str">
        <f t="shared" ref="J408:J439" si="33">LEFT(A409,10)&amp;RIGHT(H409,LEN(H409)-10)</f>
        <v>min_amount30_enquiryfee</v>
      </c>
      <c r="K409" s="20">
        <v>0.0539426912640926</v>
      </c>
      <c r="M409" t="s">
        <v>583</v>
      </c>
      <c r="O409" s="2" t="str">
        <f t="shared" si="31"/>
        <v>max_amount33_enquiryfee</v>
      </c>
      <c r="P409" t="s">
        <v>663</v>
      </c>
    </row>
    <row r="410" spans="1:16">
      <c r="A410" s="8" t="s">
        <v>391</v>
      </c>
      <c r="B410" s="8">
        <v>239801</v>
      </c>
      <c r="C410" s="8">
        <v>42908</v>
      </c>
      <c r="D410" s="8">
        <v>123816</v>
      </c>
      <c r="E410" s="8">
        <v>73077</v>
      </c>
      <c r="F410" s="9">
        <v>0.304740180399581</v>
      </c>
      <c r="G410" s="1" t="str">
        <f t="shared" si="30"/>
        <v>enquiryfee</v>
      </c>
      <c r="H410" s="19" t="s">
        <v>595</v>
      </c>
      <c r="I410" s="10" t="str">
        <f t="shared" si="32"/>
        <v>sum_amount25_enquiryfee</v>
      </c>
      <c r="J410" s="10" t="str">
        <f t="shared" si="33"/>
        <v>sum_amount31_enquiryfee</v>
      </c>
      <c r="K410" s="20">
        <v>0.0532343008184925</v>
      </c>
      <c r="M410" t="s">
        <v>585</v>
      </c>
      <c r="O410" s="2" t="str">
        <f t="shared" si="31"/>
        <v>sum_cnt33_enquiryfee</v>
      </c>
      <c r="P410" t="s">
        <v>664</v>
      </c>
    </row>
    <row r="411" spans="1:16">
      <c r="A411" s="8" t="s">
        <v>376</v>
      </c>
      <c r="B411" s="8">
        <v>239801</v>
      </c>
      <c r="C411" s="8">
        <v>42908</v>
      </c>
      <c r="D411" s="8">
        <v>123816</v>
      </c>
      <c r="E411" s="8">
        <v>73077</v>
      </c>
      <c r="F411" s="9">
        <v>0.304740180399581</v>
      </c>
      <c r="G411" s="1" t="str">
        <f t="shared" si="30"/>
        <v>enquiryfee</v>
      </c>
      <c r="H411" s="19" t="s">
        <v>442</v>
      </c>
      <c r="I411" s="10" t="str">
        <f t="shared" si="32"/>
        <v>avg_amount25_enquiryfee</v>
      </c>
      <c r="J411" s="10" t="str">
        <f t="shared" si="33"/>
        <v>avg_amount31_enquiryfee</v>
      </c>
      <c r="K411" s="20">
        <v>0.0532343008184925</v>
      </c>
      <c r="M411" t="s">
        <v>584</v>
      </c>
      <c r="O411" s="2" t="str">
        <f t="shared" si="31"/>
        <v>min_amount33_enquiryfee</v>
      </c>
      <c r="P411" t="s">
        <v>665</v>
      </c>
    </row>
    <row r="412" spans="1:16">
      <c r="A412" s="8" t="s">
        <v>399</v>
      </c>
      <c r="B412" s="8">
        <v>239801</v>
      </c>
      <c r="C412" s="8">
        <v>42908</v>
      </c>
      <c r="D412" s="8">
        <v>123816</v>
      </c>
      <c r="E412" s="8">
        <v>73077</v>
      </c>
      <c r="F412" s="9">
        <v>0.304740180399581</v>
      </c>
      <c r="G412" s="1" t="str">
        <f t="shared" si="30"/>
        <v>enquiryfee</v>
      </c>
      <c r="H412" s="19" t="s">
        <v>597</v>
      </c>
      <c r="I412" s="10" t="str">
        <f t="shared" si="32"/>
        <v>max_amount25_enquiryfee</v>
      </c>
      <c r="J412" s="10" t="str">
        <f t="shared" si="33"/>
        <v>max_amount31_enquiryfee</v>
      </c>
      <c r="K412" s="20">
        <v>0.0532343008184925</v>
      </c>
      <c r="M412" t="s">
        <v>198</v>
      </c>
      <c r="O412" s="2" t="str">
        <f t="shared" si="31"/>
        <v>sum_amount44_creditcardrepayments</v>
      </c>
      <c r="P412" t="s">
        <v>666</v>
      </c>
    </row>
    <row r="413" spans="1:16">
      <c r="A413" s="8" t="s">
        <v>403</v>
      </c>
      <c r="B413" s="8">
        <v>239801</v>
      </c>
      <c r="C413" s="8">
        <v>42908</v>
      </c>
      <c r="D413" s="8">
        <v>123816</v>
      </c>
      <c r="E413" s="8">
        <v>73077</v>
      </c>
      <c r="F413" s="9">
        <v>0.304740180399581</v>
      </c>
      <c r="G413" s="1" t="str">
        <f t="shared" si="30"/>
        <v>enquiryfee</v>
      </c>
      <c r="H413" s="19" t="s">
        <v>403</v>
      </c>
      <c r="I413" s="10" t="str">
        <f t="shared" si="32"/>
        <v>sum_cnt25_enquiryfee</v>
      </c>
      <c r="J413" s="10" t="str">
        <f t="shared" si="33"/>
        <v>sum_cnt25_enquiryfee</v>
      </c>
      <c r="K413" s="20">
        <v>0.0532343008184925</v>
      </c>
      <c r="M413" t="s">
        <v>186</v>
      </c>
      <c r="O413" s="2" t="str">
        <f t="shared" si="31"/>
        <v>avg_amount44_creditcardrepayments</v>
      </c>
      <c r="P413" t="s">
        <v>295</v>
      </c>
    </row>
    <row r="414" spans="1:16">
      <c r="A414" s="8" t="s">
        <v>401</v>
      </c>
      <c r="B414" s="8">
        <v>239801</v>
      </c>
      <c r="C414" s="8">
        <v>42908</v>
      </c>
      <c r="D414" s="8">
        <v>123825</v>
      </c>
      <c r="E414" s="8">
        <v>73068</v>
      </c>
      <c r="F414" s="9">
        <v>0.304702649280028</v>
      </c>
      <c r="G414" s="1" t="str">
        <f t="shared" si="30"/>
        <v>enquiryfee</v>
      </c>
      <c r="H414" s="19" t="s">
        <v>599</v>
      </c>
      <c r="I414" s="10" t="str">
        <f t="shared" si="32"/>
        <v>min_amount25_enquiryfee</v>
      </c>
      <c r="J414" s="10" t="str">
        <f t="shared" si="33"/>
        <v>min_amount31_enquiryfee</v>
      </c>
      <c r="K414" s="20">
        <v>0.0532336517130139</v>
      </c>
      <c r="M414" t="s">
        <v>190</v>
      </c>
      <c r="O414" s="2" t="str">
        <f t="shared" si="31"/>
        <v>max_amount44_creditcardrepayments</v>
      </c>
      <c r="P414" t="s">
        <v>299</v>
      </c>
    </row>
    <row r="415" spans="1:16">
      <c r="A415" s="8" t="s">
        <v>439</v>
      </c>
      <c r="B415" s="8">
        <v>239801</v>
      </c>
      <c r="C415" s="8">
        <v>42908</v>
      </c>
      <c r="D415" s="8">
        <v>125205</v>
      </c>
      <c r="E415" s="8">
        <v>71688</v>
      </c>
      <c r="F415" s="9">
        <v>0.298947877615189</v>
      </c>
      <c r="G415" s="1" t="str">
        <f t="shared" si="30"/>
        <v>enquiryfee</v>
      </c>
      <c r="H415" s="19" t="s">
        <v>440</v>
      </c>
      <c r="I415" s="21" t="s">
        <v>462</v>
      </c>
      <c r="J415" s="10" t="str">
        <f t="shared" si="33"/>
        <v>sum_amount40_enquiryfee</v>
      </c>
      <c r="K415" s="20">
        <v>0.0525866312399321</v>
      </c>
      <c r="M415" t="s">
        <v>194</v>
      </c>
      <c r="O415" s="2" t="str">
        <f t="shared" si="31"/>
        <v>min_amount44_creditcardrepayments</v>
      </c>
      <c r="P415" t="s">
        <v>303</v>
      </c>
    </row>
    <row r="416" spans="1:16">
      <c r="A416" s="8" t="s">
        <v>441</v>
      </c>
      <c r="B416" s="8">
        <v>239801</v>
      </c>
      <c r="C416" s="8">
        <v>42908</v>
      </c>
      <c r="D416" s="8">
        <v>125205</v>
      </c>
      <c r="E416" s="8">
        <v>71688</v>
      </c>
      <c r="F416" s="9">
        <v>0.298947877615189</v>
      </c>
      <c r="G416" s="1" t="str">
        <f t="shared" si="30"/>
        <v>enquiryfee</v>
      </c>
      <c r="H416" s="19" t="s">
        <v>602</v>
      </c>
      <c r="I416" s="21" t="s">
        <v>465</v>
      </c>
      <c r="J416" s="10" t="str">
        <f t="shared" si="33"/>
        <v>avg_amount40_enquiryfee</v>
      </c>
      <c r="K416" s="20">
        <v>0.0525865525604802</v>
      </c>
      <c r="M416" t="s">
        <v>202</v>
      </c>
      <c r="O416" s="2" t="str">
        <f t="shared" si="31"/>
        <v>sum_cnt44_creditcardrepayments</v>
      </c>
      <c r="P416" t="s">
        <v>311</v>
      </c>
    </row>
    <row r="417" spans="1:16">
      <c r="A417" s="8" t="s">
        <v>443</v>
      </c>
      <c r="B417" s="8">
        <v>239801</v>
      </c>
      <c r="C417" s="8">
        <v>42908</v>
      </c>
      <c r="D417" s="8">
        <v>125205</v>
      </c>
      <c r="E417" s="8">
        <v>71688</v>
      </c>
      <c r="F417" s="9">
        <v>0.298947877615189</v>
      </c>
      <c r="G417" s="1" t="str">
        <f t="shared" si="30"/>
        <v>enquiryfee</v>
      </c>
      <c r="H417" s="19" t="s">
        <v>444</v>
      </c>
      <c r="I417" s="21" t="s">
        <v>468</v>
      </c>
      <c r="J417" s="10" t="str">
        <f t="shared" si="33"/>
        <v>max_amount40_enquiryfee</v>
      </c>
      <c r="K417" s="20">
        <v>0.0525865525604802</v>
      </c>
      <c r="M417" t="s">
        <v>485</v>
      </c>
      <c r="O417" s="2" t="str">
        <f t="shared" si="31"/>
        <v>sum_amount34_enquiryfee</v>
      </c>
      <c r="P417" t="s">
        <v>536</v>
      </c>
    </row>
    <row r="418" spans="1:16">
      <c r="A418" s="8" t="s">
        <v>445</v>
      </c>
      <c r="B418" s="8">
        <v>239801</v>
      </c>
      <c r="C418" s="8">
        <v>42908</v>
      </c>
      <c r="D418" s="8">
        <v>125205</v>
      </c>
      <c r="E418" s="8">
        <v>71688</v>
      </c>
      <c r="F418" s="9">
        <v>0.298947877615189</v>
      </c>
      <c r="G418" s="1" t="str">
        <f t="shared" si="30"/>
        <v>enquiryfee</v>
      </c>
      <c r="H418" s="19" t="s">
        <v>445</v>
      </c>
      <c r="I418" s="21" t="s">
        <v>472</v>
      </c>
      <c r="J418" s="10" t="str">
        <f t="shared" si="33"/>
        <v>sum_cnt8_enquiryfee</v>
      </c>
      <c r="K418" s="20">
        <v>0.0525865525604802</v>
      </c>
      <c r="M418" t="s">
        <v>582</v>
      </c>
      <c r="O418" s="2" t="str">
        <f t="shared" si="31"/>
        <v>avg_amount34_enquiryfee</v>
      </c>
      <c r="P418" t="s">
        <v>538</v>
      </c>
    </row>
    <row r="419" spans="1:16">
      <c r="A419" s="8" t="s">
        <v>447</v>
      </c>
      <c r="B419" s="8">
        <v>239801</v>
      </c>
      <c r="C419" s="8">
        <v>42908</v>
      </c>
      <c r="D419" s="8">
        <v>125206</v>
      </c>
      <c r="E419" s="8">
        <v>71687</v>
      </c>
      <c r="F419" s="9">
        <v>0.298943707490794</v>
      </c>
      <c r="G419" s="1" t="str">
        <f t="shared" si="30"/>
        <v>enquiryfee</v>
      </c>
      <c r="H419" s="19" t="s">
        <v>448</v>
      </c>
      <c r="I419" s="21" t="s">
        <v>470</v>
      </c>
      <c r="J419" s="10" t="str">
        <f t="shared" si="33"/>
        <v>min_amount40_enquiryfee</v>
      </c>
      <c r="K419" s="20">
        <v>0.0525849199618523</v>
      </c>
      <c r="M419" t="s">
        <v>489</v>
      </c>
      <c r="O419" s="2" t="str">
        <f t="shared" si="31"/>
        <v>max_amount34_enquiryfee</v>
      </c>
      <c r="P419" t="s">
        <v>540</v>
      </c>
    </row>
    <row r="420" spans="1:16">
      <c r="A420" s="8" t="s">
        <v>600</v>
      </c>
      <c r="B420" s="8">
        <v>239801</v>
      </c>
      <c r="C420" s="8">
        <v>42908</v>
      </c>
      <c r="D420" s="8">
        <v>125756</v>
      </c>
      <c r="E420" s="8">
        <v>71137</v>
      </c>
      <c r="F420" s="9">
        <v>0.296650139073649</v>
      </c>
      <c r="G420" s="1" t="str">
        <f t="shared" si="30"/>
        <v>enquiryfee</v>
      </c>
      <c r="H420" s="19" t="s">
        <v>601</v>
      </c>
      <c r="I420" s="10" t="str">
        <f t="shared" si="32"/>
        <v>sum_amount26_enquiryfee</v>
      </c>
      <c r="J420" s="10" t="str">
        <f t="shared" si="33"/>
        <v>sum_amount29_enquiryfee</v>
      </c>
      <c r="K420" s="20">
        <v>0.0517360670246647</v>
      </c>
      <c r="M420" t="s">
        <v>493</v>
      </c>
      <c r="O420" s="2" t="str">
        <f t="shared" si="31"/>
        <v>sum_cnt34_enquiryfee</v>
      </c>
      <c r="P420" t="s">
        <v>493</v>
      </c>
    </row>
    <row r="421" spans="1:16">
      <c r="A421" s="8" t="s">
        <v>395</v>
      </c>
      <c r="B421" s="8">
        <v>239801</v>
      </c>
      <c r="C421" s="8">
        <v>42908</v>
      </c>
      <c r="D421" s="8">
        <v>125756</v>
      </c>
      <c r="E421" s="8">
        <v>71137</v>
      </c>
      <c r="F421" s="9">
        <v>0.296650139073649</v>
      </c>
      <c r="G421" s="1" t="str">
        <f t="shared" si="30"/>
        <v>enquiryfee</v>
      </c>
      <c r="H421" s="19" t="s">
        <v>427</v>
      </c>
      <c r="I421" s="10" t="str">
        <f t="shared" si="32"/>
        <v>avg_amount26_enquiryfee</v>
      </c>
      <c r="J421" s="10" t="str">
        <f t="shared" si="33"/>
        <v>avg_amount29_enquiryfee</v>
      </c>
      <c r="K421" s="20">
        <v>0.0517360473548017</v>
      </c>
      <c r="M421" t="s">
        <v>491</v>
      </c>
      <c r="O421" s="2" t="str">
        <f t="shared" si="31"/>
        <v>min_amount34_enquiryfee</v>
      </c>
      <c r="P421" t="s">
        <v>542</v>
      </c>
    </row>
    <row r="422" spans="1:16">
      <c r="A422" s="8" t="s">
        <v>603</v>
      </c>
      <c r="B422" s="8">
        <v>239801</v>
      </c>
      <c r="C422" s="8">
        <v>42908</v>
      </c>
      <c r="D422" s="8">
        <v>125756</v>
      </c>
      <c r="E422" s="8">
        <v>71137</v>
      </c>
      <c r="F422" s="9">
        <v>0.296650139073649</v>
      </c>
      <c r="G422" s="1" t="str">
        <f t="shared" si="30"/>
        <v>enquiryfee</v>
      </c>
      <c r="H422" s="19" t="s">
        <v>604</v>
      </c>
      <c r="I422" s="10" t="str">
        <f t="shared" si="32"/>
        <v>max_amount26_enquiryfee</v>
      </c>
      <c r="J422" s="10" t="str">
        <f t="shared" si="33"/>
        <v>max_amount29_enquiryfee</v>
      </c>
      <c r="K422" s="20">
        <v>0.0517360473548017</v>
      </c>
      <c r="M422" t="s">
        <v>178</v>
      </c>
      <c r="O422" s="2" t="str">
        <f t="shared" si="31"/>
        <v>sum_amount45_creditcardrepayments</v>
      </c>
      <c r="P422" t="s">
        <v>307</v>
      </c>
    </row>
    <row r="423" spans="1:16">
      <c r="A423" s="8" t="s">
        <v>607</v>
      </c>
      <c r="B423" s="8">
        <v>239801</v>
      </c>
      <c r="C423" s="8">
        <v>42908</v>
      </c>
      <c r="D423" s="8">
        <v>125756</v>
      </c>
      <c r="E423" s="8">
        <v>71137</v>
      </c>
      <c r="F423" s="9">
        <v>0.296650139073649</v>
      </c>
      <c r="G423" s="1" t="str">
        <f t="shared" si="30"/>
        <v>enquiryfee</v>
      </c>
      <c r="H423" s="19" t="s">
        <v>607</v>
      </c>
      <c r="I423" s="10" t="str">
        <f t="shared" si="32"/>
        <v>sum_cnt26_enquiryfee</v>
      </c>
      <c r="J423" s="10" t="str">
        <f t="shared" si="33"/>
        <v>sum_cnt26_enquiryfee</v>
      </c>
      <c r="K423" s="20">
        <v>0.0517360473548017</v>
      </c>
      <c r="M423" t="s">
        <v>166</v>
      </c>
      <c r="O423" s="2" t="str">
        <f t="shared" si="31"/>
        <v>avg_amount45_creditcardrepayments</v>
      </c>
      <c r="P423" t="s">
        <v>255</v>
      </c>
    </row>
    <row r="424" spans="1:16">
      <c r="A424" s="8" t="s">
        <v>605</v>
      </c>
      <c r="B424" s="8">
        <v>239801</v>
      </c>
      <c r="C424" s="8">
        <v>42908</v>
      </c>
      <c r="D424" s="8">
        <v>125765</v>
      </c>
      <c r="E424" s="8">
        <v>71128</v>
      </c>
      <c r="F424" s="9">
        <v>0.296612607954095</v>
      </c>
      <c r="G424" s="1" t="str">
        <f t="shared" si="30"/>
        <v>enquiryfee</v>
      </c>
      <c r="H424" s="19" t="s">
        <v>606</v>
      </c>
      <c r="I424" s="10" t="str">
        <f t="shared" si="32"/>
        <v>min_amount26_enquiryfee</v>
      </c>
      <c r="J424" s="10" t="str">
        <f t="shared" si="33"/>
        <v>min_amount29_enquiryfee</v>
      </c>
      <c r="K424" s="20">
        <v>0.0517354572589121</v>
      </c>
      <c r="M424" t="s">
        <v>170</v>
      </c>
      <c r="O424" s="2" t="str">
        <f t="shared" si="31"/>
        <v>max_amount45_creditcardrepayments</v>
      </c>
      <c r="P424" t="s">
        <v>259</v>
      </c>
    </row>
    <row r="425" spans="1:16">
      <c r="A425" s="8" t="s">
        <v>424</v>
      </c>
      <c r="B425" s="8">
        <v>239801</v>
      </c>
      <c r="C425" s="8">
        <v>42908</v>
      </c>
      <c r="D425" s="8">
        <v>126870</v>
      </c>
      <c r="E425" s="8">
        <v>70023</v>
      </c>
      <c r="F425" s="9">
        <v>0.292004620497829</v>
      </c>
      <c r="G425" s="1" t="str">
        <f t="shared" si="30"/>
        <v>enquiryfee</v>
      </c>
      <c r="H425" s="19" t="s">
        <v>425</v>
      </c>
      <c r="I425" s="21" t="s">
        <v>462</v>
      </c>
      <c r="J425" s="10" t="str">
        <f t="shared" si="33"/>
        <v>sum_amount27_enquiryfee</v>
      </c>
      <c r="K425" s="20">
        <v>0.0486891462384485</v>
      </c>
      <c r="M425" t="s">
        <v>174</v>
      </c>
      <c r="O425" s="2" t="str">
        <f t="shared" si="31"/>
        <v>min_amount45_creditcardrepayments</v>
      </c>
      <c r="P425" t="s">
        <v>263</v>
      </c>
    </row>
    <row r="426" spans="1:16">
      <c r="A426" s="8" t="s">
        <v>426</v>
      </c>
      <c r="B426" s="8">
        <v>239801</v>
      </c>
      <c r="C426" s="8">
        <v>42908</v>
      </c>
      <c r="D426" s="8">
        <v>126870</v>
      </c>
      <c r="E426" s="8">
        <v>70023</v>
      </c>
      <c r="F426" s="9">
        <v>0.292004620497829</v>
      </c>
      <c r="G426" s="1" t="str">
        <f t="shared" si="30"/>
        <v>enquiryfee</v>
      </c>
      <c r="H426" s="19" t="s">
        <v>615</v>
      </c>
      <c r="I426" s="21" t="s">
        <v>465</v>
      </c>
      <c r="J426" s="10" t="str">
        <f t="shared" si="33"/>
        <v>avg_amount27_enquiryfee</v>
      </c>
      <c r="K426" s="20">
        <v>0.0486891462384485</v>
      </c>
      <c r="M426" t="s">
        <v>182</v>
      </c>
      <c r="O426" s="2" t="str">
        <f t="shared" si="31"/>
        <v>sum_cnt45_creditcardrepayments</v>
      </c>
      <c r="P426" t="s">
        <v>271</v>
      </c>
    </row>
    <row r="427" spans="1:16">
      <c r="A427" s="8" t="s">
        <v>428</v>
      </c>
      <c r="B427" s="8">
        <v>239801</v>
      </c>
      <c r="C427" s="8">
        <v>42908</v>
      </c>
      <c r="D427" s="8">
        <v>126870</v>
      </c>
      <c r="E427" s="8">
        <v>70023</v>
      </c>
      <c r="F427" s="9">
        <v>0.292004620497829</v>
      </c>
      <c r="G427" s="1" t="str">
        <f t="shared" si="30"/>
        <v>enquiryfee</v>
      </c>
      <c r="H427" s="19" t="s">
        <v>429</v>
      </c>
      <c r="I427" s="21" t="s">
        <v>468</v>
      </c>
      <c r="J427" s="10" t="str">
        <f t="shared" si="33"/>
        <v>max_amount27_enquiryfee</v>
      </c>
      <c r="K427" s="20">
        <v>0.0486891462384485</v>
      </c>
      <c r="M427" t="s">
        <v>31</v>
      </c>
      <c r="O427" s="2" t="str">
        <f t="shared" si="31"/>
        <v>sum_amount7_credit</v>
      </c>
      <c r="P427" t="s">
        <v>631</v>
      </c>
    </row>
    <row r="428" spans="1:16">
      <c r="A428" s="8" t="s">
        <v>431</v>
      </c>
      <c r="B428" s="8">
        <v>239801</v>
      </c>
      <c r="C428" s="8">
        <v>42908</v>
      </c>
      <c r="D428" s="8">
        <v>126870</v>
      </c>
      <c r="E428" s="8">
        <v>70023</v>
      </c>
      <c r="F428" s="9">
        <v>0.292004620497829</v>
      </c>
      <c r="G428" s="1" t="str">
        <f t="shared" si="30"/>
        <v>enquiryfee</v>
      </c>
      <c r="H428" s="19" t="s">
        <v>431</v>
      </c>
      <c r="I428" s="21" t="s">
        <v>472</v>
      </c>
      <c r="J428" s="10" t="str">
        <f t="shared" si="33"/>
        <v>sum_cnt7_enquiryfee</v>
      </c>
      <c r="K428" s="20">
        <v>0.0486891462384485</v>
      </c>
      <c r="M428" t="s">
        <v>23</v>
      </c>
      <c r="O428" s="2" t="str">
        <f t="shared" si="31"/>
        <v>avg_amount7_credit</v>
      </c>
      <c r="P428" t="s">
        <v>100</v>
      </c>
    </row>
    <row r="429" spans="1:16">
      <c r="A429" s="8" t="s">
        <v>434</v>
      </c>
      <c r="B429" s="8">
        <v>239801</v>
      </c>
      <c r="C429" s="8">
        <v>42908</v>
      </c>
      <c r="D429" s="8">
        <v>126871</v>
      </c>
      <c r="E429" s="8">
        <v>70022</v>
      </c>
      <c r="F429" s="9">
        <v>0.292000450373435</v>
      </c>
      <c r="G429" s="1" t="str">
        <f t="shared" si="30"/>
        <v>enquiryfee</v>
      </c>
      <c r="H429" s="19" t="s">
        <v>435</v>
      </c>
      <c r="I429" s="21" t="s">
        <v>470</v>
      </c>
      <c r="J429" s="10" t="str">
        <f t="shared" si="33"/>
        <v>min_amount27_enquiryfee</v>
      </c>
      <c r="K429" s="20">
        <v>0.0486887528411888</v>
      </c>
      <c r="M429" t="s">
        <v>26</v>
      </c>
      <c r="O429" s="2" t="str">
        <f t="shared" si="31"/>
        <v>max_amount7_credit</v>
      </c>
      <c r="P429" t="s">
        <v>103</v>
      </c>
    </row>
    <row r="430" spans="1:16">
      <c r="A430" s="8" t="s">
        <v>425</v>
      </c>
      <c r="B430" s="8">
        <v>239801</v>
      </c>
      <c r="C430" s="8">
        <v>42908</v>
      </c>
      <c r="D430" s="8">
        <v>127818</v>
      </c>
      <c r="E430" s="8">
        <v>69075</v>
      </c>
      <c r="F430" s="9">
        <v>0.288051342571549</v>
      </c>
      <c r="G430" s="1" t="str">
        <f t="shared" si="30"/>
        <v>enquiryfee</v>
      </c>
      <c r="H430" s="19" t="s">
        <v>617</v>
      </c>
      <c r="I430" s="10" t="str">
        <f t="shared" si="32"/>
        <v>sum_amount27_enquiryfee</v>
      </c>
      <c r="J430" s="10" t="str">
        <f t="shared" si="33"/>
        <v>sum_amount48_enquiryfee</v>
      </c>
      <c r="K430" s="20">
        <v>0.0485638098714978</v>
      </c>
      <c r="M430" t="s">
        <v>30</v>
      </c>
      <c r="O430" s="2" t="str">
        <f t="shared" si="31"/>
        <v>min_amount7_credit</v>
      </c>
      <c r="P430" t="s">
        <v>106</v>
      </c>
    </row>
    <row r="431" spans="1:16">
      <c r="A431" s="8" t="s">
        <v>615</v>
      </c>
      <c r="B431" s="8">
        <v>239801</v>
      </c>
      <c r="C431" s="8">
        <v>42908</v>
      </c>
      <c r="D431" s="8">
        <v>127818</v>
      </c>
      <c r="E431" s="8">
        <v>69075</v>
      </c>
      <c r="F431" s="9">
        <v>0.288051342571549</v>
      </c>
      <c r="G431" s="1" t="str">
        <f t="shared" si="30"/>
        <v>enquiryfee</v>
      </c>
      <c r="H431" s="19" t="s">
        <v>407</v>
      </c>
      <c r="I431" s="10" t="str">
        <f t="shared" si="32"/>
        <v>avg_amount27_enquiryfee</v>
      </c>
      <c r="J431" s="10" t="str">
        <f t="shared" si="33"/>
        <v>avg_amount48_enquiryfee</v>
      </c>
      <c r="K431" s="20">
        <v>0.0485637705317718</v>
      </c>
      <c r="M431" t="s">
        <v>32</v>
      </c>
      <c r="O431" s="2" t="str">
        <f t="shared" si="31"/>
        <v>sum_cnt7_credit</v>
      </c>
      <c r="P431" t="s">
        <v>632</v>
      </c>
    </row>
    <row r="432" spans="1:16">
      <c r="A432" s="8" t="s">
        <v>429</v>
      </c>
      <c r="B432" s="8">
        <v>239801</v>
      </c>
      <c r="C432" s="8">
        <v>42908</v>
      </c>
      <c r="D432" s="8">
        <v>127818</v>
      </c>
      <c r="E432" s="8">
        <v>69075</v>
      </c>
      <c r="F432" s="9">
        <v>0.288051342571549</v>
      </c>
      <c r="G432" s="1" t="str">
        <f t="shared" si="30"/>
        <v>enquiryfee</v>
      </c>
      <c r="H432" s="19" t="s">
        <v>616</v>
      </c>
      <c r="I432" s="10" t="str">
        <f t="shared" si="32"/>
        <v>max_amount27_enquiryfee</v>
      </c>
      <c r="J432" s="10" t="str">
        <f t="shared" si="33"/>
        <v>max_amount48_enquiryfee</v>
      </c>
      <c r="K432" s="20">
        <v>0.0485637705317718</v>
      </c>
      <c r="M432" t="s">
        <v>496</v>
      </c>
      <c r="O432" s="2" t="str">
        <f t="shared" si="31"/>
        <v>sum_amount35_enquiryfee</v>
      </c>
      <c r="P432" t="s">
        <v>517</v>
      </c>
    </row>
    <row r="433" spans="1:16">
      <c r="A433" s="8" t="s">
        <v>432</v>
      </c>
      <c r="B433" s="8">
        <v>239801</v>
      </c>
      <c r="C433" s="8">
        <v>42908</v>
      </c>
      <c r="D433" s="8">
        <v>127818</v>
      </c>
      <c r="E433" s="8">
        <v>69075</v>
      </c>
      <c r="F433" s="9">
        <v>0.288051342571549</v>
      </c>
      <c r="G433" s="1" t="str">
        <f t="shared" si="30"/>
        <v>enquiryfee</v>
      </c>
      <c r="H433" s="19" t="s">
        <v>432</v>
      </c>
      <c r="I433" s="10" t="str">
        <f t="shared" si="32"/>
        <v>sum_cnt27_enquiryfee</v>
      </c>
      <c r="J433" s="10" t="str">
        <f t="shared" si="33"/>
        <v>sum_cnt27_enquiryfee</v>
      </c>
      <c r="K433" s="20">
        <v>0.0485637705317718</v>
      </c>
      <c r="M433" t="s">
        <v>499</v>
      </c>
      <c r="O433" s="2" t="str">
        <f t="shared" si="31"/>
        <v>avg_amount35_enquiryfee</v>
      </c>
      <c r="P433" t="s">
        <v>519</v>
      </c>
    </row>
    <row r="434" spans="1:16">
      <c r="A434" s="8" t="s">
        <v>435</v>
      </c>
      <c r="B434" s="8">
        <v>239801</v>
      </c>
      <c r="C434" s="8">
        <v>42908</v>
      </c>
      <c r="D434" s="8">
        <v>127825</v>
      </c>
      <c r="E434" s="8">
        <v>69068</v>
      </c>
      <c r="F434" s="9">
        <v>0.288022151700785</v>
      </c>
      <c r="G434" s="1" t="str">
        <f t="shared" si="30"/>
        <v>enquiryfee</v>
      </c>
      <c r="H434" s="19" t="s">
        <v>619</v>
      </c>
      <c r="I434" s="10" t="str">
        <f t="shared" si="32"/>
        <v>min_amount27_enquiryfee</v>
      </c>
      <c r="J434" s="10" t="str">
        <f t="shared" si="33"/>
        <v>min_amount48_enquiryfee</v>
      </c>
      <c r="K434" s="20">
        <v>0.0485615084975283</v>
      </c>
      <c r="M434" t="s">
        <v>502</v>
      </c>
      <c r="O434" s="2" t="str">
        <f t="shared" si="31"/>
        <v>max_amount35_enquiryfee</v>
      </c>
      <c r="P434" t="s">
        <v>521</v>
      </c>
    </row>
    <row r="435" spans="1:16">
      <c r="A435" s="8" t="s">
        <v>404</v>
      </c>
      <c r="B435" s="8">
        <v>239801</v>
      </c>
      <c r="C435" s="8">
        <v>42908</v>
      </c>
      <c r="D435" s="8">
        <v>128482</v>
      </c>
      <c r="E435" s="8">
        <v>68411</v>
      </c>
      <c r="F435" s="9">
        <v>0.285282379973395</v>
      </c>
      <c r="G435" s="1" t="str">
        <f t="shared" si="30"/>
        <v>enquiryfee</v>
      </c>
      <c r="H435" s="19" t="s">
        <v>405</v>
      </c>
      <c r="I435" s="8" t="s">
        <v>462</v>
      </c>
      <c r="J435" s="10" t="str">
        <f t="shared" si="33"/>
        <v>sum_amount28_enquiryfee</v>
      </c>
      <c r="K435" s="20">
        <v>0.0458475591519496</v>
      </c>
      <c r="M435" t="s">
        <v>506</v>
      </c>
      <c r="O435" s="2" t="str">
        <f t="shared" si="31"/>
        <v>sum_cnt35_enquiryfee</v>
      </c>
      <c r="P435" t="s">
        <v>506</v>
      </c>
    </row>
    <row r="436" spans="1:16">
      <c r="A436" s="8" t="s">
        <v>406</v>
      </c>
      <c r="B436" s="8">
        <v>239801</v>
      </c>
      <c r="C436" s="8">
        <v>42908</v>
      </c>
      <c r="D436" s="8">
        <v>128482</v>
      </c>
      <c r="E436" s="8">
        <v>68411</v>
      </c>
      <c r="F436" s="9">
        <v>0.285282379973395</v>
      </c>
      <c r="G436" s="1" t="str">
        <f t="shared" si="30"/>
        <v>enquiryfee</v>
      </c>
      <c r="H436" s="19" t="s">
        <v>620</v>
      </c>
      <c r="I436" s="8" t="s">
        <v>465</v>
      </c>
      <c r="J436" s="10" t="str">
        <f t="shared" si="33"/>
        <v>avg_amount28_enquiryfee</v>
      </c>
      <c r="K436" s="20">
        <v>0.0458475591519496</v>
      </c>
      <c r="M436" t="s">
        <v>648</v>
      </c>
      <c r="O436" s="2" t="str">
        <f t="shared" si="31"/>
        <v>min_amount35_enquiryfee</v>
      </c>
      <c r="P436" t="s">
        <v>525</v>
      </c>
    </row>
    <row r="437" spans="1:16">
      <c r="A437" s="8" t="s">
        <v>408</v>
      </c>
      <c r="B437" s="8">
        <v>239801</v>
      </c>
      <c r="C437" s="8">
        <v>42908</v>
      </c>
      <c r="D437" s="8">
        <v>128482</v>
      </c>
      <c r="E437" s="8">
        <v>68411</v>
      </c>
      <c r="F437" s="9">
        <v>0.285282379973395</v>
      </c>
      <c r="G437" s="1" t="str">
        <f t="shared" si="30"/>
        <v>enquiryfee</v>
      </c>
      <c r="H437" s="19" t="s">
        <v>409</v>
      </c>
      <c r="I437" s="8" t="s">
        <v>468</v>
      </c>
      <c r="J437" s="10" t="str">
        <f t="shared" si="33"/>
        <v>max_amount28_enquiryfee</v>
      </c>
      <c r="K437" s="20">
        <v>0.0458475591519496</v>
      </c>
      <c r="M437" t="s">
        <v>233</v>
      </c>
      <c r="O437" s="2" t="str">
        <f t="shared" si="31"/>
        <v>sum_amount46_creditcardrepayments</v>
      </c>
      <c r="P437" t="s">
        <v>267</v>
      </c>
    </row>
    <row r="438" spans="1:16">
      <c r="A438" s="8" t="s">
        <v>416</v>
      </c>
      <c r="B438" s="8">
        <v>239801</v>
      </c>
      <c r="C438" s="8">
        <v>42908</v>
      </c>
      <c r="D438" s="8">
        <v>128482</v>
      </c>
      <c r="E438" s="8">
        <v>68411</v>
      </c>
      <c r="F438" s="9">
        <v>0.285282379973395</v>
      </c>
      <c r="G438" s="1" t="str">
        <f t="shared" si="30"/>
        <v>enquiryfee</v>
      </c>
      <c r="H438" s="19" t="s">
        <v>416</v>
      </c>
      <c r="I438" s="10" t="str">
        <f t="shared" si="32"/>
        <v>sum_cnt6_enquiryfee</v>
      </c>
      <c r="J438" s="10" t="str">
        <f t="shared" si="33"/>
        <v>sum_cnt6_enquiryfee</v>
      </c>
      <c r="K438" s="20">
        <v>0.0458475591519496</v>
      </c>
      <c r="M438" t="s">
        <v>221</v>
      </c>
      <c r="O438" s="2" t="str">
        <f t="shared" si="31"/>
        <v>avg_amount46_creditcardrepayments</v>
      </c>
      <c r="P438" t="s">
        <v>309</v>
      </c>
    </row>
    <row r="439" spans="1:16">
      <c r="A439" s="8" t="s">
        <v>412</v>
      </c>
      <c r="B439" s="8">
        <v>239801</v>
      </c>
      <c r="C439" s="8">
        <v>42908</v>
      </c>
      <c r="D439" s="8">
        <v>128484</v>
      </c>
      <c r="E439" s="8">
        <v>68409</v>
      </c>
      <c r="F439" s="9">
        <v>0.285274039724605</v>
      </c>
      <c r="G439" s="1" t="str">
        <f t="shared" si="30"/>
        <v>enquiryfee</v>
      </c>
      <c r="H439" s="19" t="s">
        <v>413</v>
      </c>
      <c r="I439" s="8" t="s">
        <v>470</v>
      </c>
      <c r="J439" s="10" t="str">
        <f t="shared" si="33"/>
        <v>min_amount28_enquiryfee</v>
      </c>
      <c r="K439" s="20">
        <v>0.045847008395786</v>
      </c>
      <c r="M439" t="s">
        <v>225</v>
      </c>
      <c r="O439" s="2" t="str">
        <f t="shared" si="31"/>
        <v>max_amount46_creditcardrepayments</v>
      </c>
      <c r="P439" t="s">
        <v>313</v>
      </c>
    </row>
    <row r="440" spans="1:16">
      <c r="A440" s="8" t="s">
        <v>405</v>
      </c>
      <c r="B440" s="8">
        <v>239801</v>
      </c>
      <c r="C440" s="8">
        <v>42908</v>
      </c>
      <c r="D440" s="8">
        <v>130203</v>
      </c>
      <c r="E440" s="8">
        <v>66690</v>
      </c>
      <c r="F440" s="9">
        <v>0.278105595889925</v>
      </c>
      <c r="G440" s="1" t="str">
        <f t="shared" si="30"/>
        <v>enquiryfee</v>
      </c>
      <c r="H440" s="19" t="s">
        <v>600</v>
      </c>
      <c r="I440" s="10" t="str">
        <f t="shared" si="32"/>
        <v>sum_amount28_enquiryfee</v>
      </c>
      <c r="J440" s="10" t="str">
        <f t="shared" ref="J440:J471" si="34">LEFT(A440,10)&amp;RIGHT(H440,LEN(H440)-10)</f>
        <v>sum_amount26_enquiryfee</v>
      </c>
      <c r="K440" s="20">
        <v>0.0443168504143309</v>
      </c>
      <c r="M440" t="s">
        <v>229</v>
      </c>
      <c r="O440" s="2" t="str">
        <f t="shared" si="31"/>
        <v>min_amount46_creditcardrepayments</v>
      </c>
      <c r="P440" t="s">
        <v>316</v>
      </c>
    </row>
    <row r="441" spans="1:16">
      <c r="A441" s="8" t="s">
        <v>620</v>
      </c>
      <c r="B441" s="8">
        <v>239801</v>
      </c>
      <c r="C441" s="8">
        <v>42908</v>
      </c>
      <c r="D441" s="8">
        <v>130203</v>
      </c>
      <c r="E441" s="8">
        <v>66690</v>
      </c>
      <c r="F441" s="9">
        <v>0.278105595889925</v>
      </c>
      <c r="G441" s="1" t="str">
        <f t="shared" si="30"/>
        <v>enquiryfee</v>
      </c>
      <c r="H441" s="19" t="s">
        <v>395</v>
      </c>
      <c r="I441" s="10" t="str">
        <f t="shared" si="32"/>
        <v>avg_amount28_enquiryfee</v>
      </c>
      <c r="J441" s="10" t="str">
        <f t="shared" si="34"/>
        <v>avg_amount26_enquiryfee</v>
      </c>
      <c r="K441" s="20">
        <v>0.0443168307444679</v>
      </c>
      <c r="M441" t="s">
        <v>237</v>
      </c>
      <c r="O441" t="s">
        <v>237</v>
      </c>
      <c r="P441" t="s">
        <v>662</v>
      </c>
    </row>
    <row r="442" spans="1:16">
      <c r="A442" s="8" t="s">
        <v>409</v>
      </c>
      <c r="B442" s="8">
        <v>239801</v>
      </c>
      <c r="C442" s="8">
        <v>42908</v>
      </c>
      <c r="D442" s="8">
        <v>130203</v>
      </c>
      <c r="E442" s="8">
        <v>66690</v>
      </c>
      <c r="F442" s="9">
        <v>0.278105595889925</v>
      </c>
      <c r="G442" s="1" t="str">
        <f t="shared" si="30"/>
        <v>enquiryfee</v>
      </c>
      <c r="H442" s="19" t="s">
        <v>603</v>
      </c>
      <c r="I442" s="10" t="str">
        <f t="shared" si="32"/>
        <v>max_amount28_enquiryfee</v>
      </c>
      <c r="J442" s="10" t="str">
        <f t="shared" si="34"/>
        <v>max_amount26_enquiryfee</v>
      </c>
      <c r="K442" s="20">
        <v>0.0443168307444679</v>
      </c>
      <c r="M442" t="s">
        <v>34</v>
      </c>
      <c r="O442" s="2" t="str">
        <f t="shared" si="31"/>
        <v>sum_amount8_credit</v>
      </c>
      <c r="P442" t="s">
        <v>633</v>
      </c>
    </row>
    <row r="443" spans="1:16">
      <c r="A443" s="8" t="s">
        <v>417</v>
      </c>
      <c r="B443" s="8">
        <v>239801</v>
      </c>
      <c r="C443" s="8">
        <v>42908</v>
      </c>
      <c r="D443" s="8">
        <v>130203</v>
      </c>
      <c r="E443" s="8">
        <v>66690</v>
      </c>
      <c r="F443" s="9">
        <v>0.278105595889925</v>
      </c>
      <c r="G443" s="1" t="str">
        <f t="shared" si="30"/>
        <v>enquiryfee</v>
      </c>
      <c r="H443" s="19" t="s">
        <v>417</v>
      </c>
      <c r="I443" s="10" t="str">
        <f t="shared" si="32"/>
        <v>sum_cnt28_enquiryfee</v>
      </c>
      <c r="J443" s="10" t="str">
        <f t="shared" si="34"/>
        <v>sum_cnt28_enquiryfee</v>
      </c>
      <c r="K443" s="20">
        <v>0.0443168307444679</v>
      </c>
      <c r="M443" t="s">
        <v>36</v>
      </c>
      <c r="O443" s="2" t="str">
        <f t="shared" si="31"/>
        <v>avg_amount8_credit</v>
      </c>
      <c r="P443" t="s">
        <v>117</v>
      </c>
    </row>
    <row r="444" spans="1:16">
      <c r="A444" s="8" t="s">
        <v>413</v>
      </c>
      <c r="B444" s="8">
        <v>239801</v>
      </c>
      <c r="C444" s="8">
        <v>42908</v>
      </c>
      <c r="D444" s="8">
        <v>130219</v>
      </c>
      <c r="E444" s="8">
        <v>66674</v>
      </c>
      <c r="F444" s="9">
        <v>0.278038873899608</v>
      </c>
      <c r="G444" s="1" t="str">
        <f t="shared" si="30"/>
        <v>enquiryfee</v>
      </c>
      <c r="H444" s="19" t="s">
        <v>605</v>
      </c>
      <c r="I444" s="10" t="str">
        <f t="shared" si="32"/>
        <v>min_amount28_enquiryfee</v>
      </c>
      <c r="J444" s="10" t="str">
        <f t="shared" si="34"/>
        <v>min_amount26_enquiryfee</v>
      </c>
      <c r="K444" s="20">
        <v>0.0443162603184413</v>
      </c>
      <c r="M444" t="s">
        <v>39</v>
      </c>
      <c r="O444" s="2" t="str">
        <f t="shared" si="31"/>
        <v>max_amount8_credit</v>
      </c>
      <c r="P444" t="s">
        <v>120</v>
      </c>
    </row>
    <row r="445" spans="1:16">
      <c r="A445" s="8" t="s">
        <v>390</v>
      </c>
      <c r="B445" s="8">
        <v>239801</v>
      </c>
      <c r="C445" s="8">
        <v>42908</v>
      </c>
      <c r="D445" s="8">
        <v>130433</v>
      </c>
      <c r="E445" s="8">
        <v>66460</v>
      </c>
      <c r="F445" s="9">
        <v>0.277146467279119</v>
      </c>
      <c r="G445" s="1" t="str">
        <f t="shared" si="30"/>
        <v>enquiryfee</v>
      </c>
      <c r="H445" s="19" t="s">
        <v>391</v>
      </c>
      <c r="I445" s="8" t="s">
        <v>462</v>
      </c>
      <c r="J445" s="10" t="str">
        <f t="shared" si="34"/>
        <v>sum_amount25_enquiryfee</v>
      </c>
      <c r="K445" s="20">
        <v>0.0441933236747749</v>
      </c>
      <c r="M445" t="s">
        <v>43</v>
      </c>
      <c r="O445" s="2" t="str">
        <f t="shared" si="31"/>
        <v>min_amount8_credit</v>
      </c>
      <c r="P445" t="s">
        <v>114</v>
      </c>
    </row>
    <row r="446" spans="1:16">
      <c r="A446" s="8" t="s">
        <v>394</v>
      </c>
      <c r="B446" s="8">
        <v>239801</v>
      </c>
      <c r="C446" s="8">
        <v>42908</v>
      </c>
      <c r="D446" s="8">
        <v>130433</v>
      </c>
      <c r="E446" s="8">
        <v>66460</v>
      </c>
      <c r="F446" s="9">
        <v>0.277146467279119</v>
      </c>
      <c r="G446" s="1" t="str">
        <f t="shared" si="30"/>
        <v>enquiryfee</v>
      </c>
      <c r="H446" s="19" t="s">
        <v>376</v>
      </c>
      <c r="I446" s="8" t="s">
        <v>465</v>
      </c>
      <c r="J446" s="10" t="str">
        <f t="shared" si="34"/>
        <v>avg_amount25_enquiryfee</v>
      </c>
      <c r="K446" s="20">
        <v>0.0441933236747749</v>
      </c>
      <c r="M446" t="s">
        <v>37</v>
      </c>
      <c r="O446" s="2" t="str">
        <f t="shared" si="31"/>
        <v>sum_cnt8_credit</v>
      </c>
      <c r="P446" t="s">
        <v>609</v>
      </c>
    </row>
    <row r="447" spans="1:16">
      <c r="A447" s="8" t="s">
        <v>398</v>
      </c>
      <c r="B447" s="8">
        <v>239801</v>
      </c>
      <c r="C447" s="8">
        <v>42908</v>
      </c>
      <c r="D447" s="8">
        <v>130433</v>
      </c>
      <c r="E447" s="8">
        <v>66460</v>
      </c>
      <c r="F447" s="9">
        <v>0.277146467279119</v>
      </c>
      <c r="G447" s="1" t="str">
        <f t="shared" si="30"/>
        <v>enquiryfee</v>
      </c>
      <c r="H447" s="19" t="s">
        <v>399</v>
      </c>
      <c r="I447" s="8" t="s">
        <v>468</v>
      </c>
      <c r="J447" s="10" t="str">
        <f t="shared" si="34"/>
        <v>max_amount25_enquiryfee</v>
      </c>
      <c r="K447" s="20">
        <v>0.0441933236747749</v>
      </c>
      <c r="M447" t="s">
        <v>573</v>
      </c>
      <c r="O447" s="2" t="str">
        <f t="shared" si="31"/>
        <v>sum_amount36_enquiryfee</v>
      </c>
      <c r="P447" t="s">
        <v>527</v>
      </c>
    </row>
    <row r="448" spans="1:16">
      <c r="A448" s="8" t="s">
        <v>402</v>
      </c>
      <c r="B448" s="8">
        <v>239801</v>
      </c>
      <c r="C448" s="8">
        <v>42908</v>
      </c>
      <c r="D448" s="8">
        <v>130433</v>
      </c>
      <c r="E448" s="8">
        <v>66460</v>
      </c>
      <c r="F448" s="9">
        <v>0.277146467279119</v>
      </c>
      <c r="G448" s="1" t="str">
        <f t="shared" si="30"/>
        <v>enquiryfee</v>
      </c>
      <c r="H448" s="19" t="s">
        <v>402</v>
      </c>
      <c r="I448" s="10" t="s">
        <v>402</v>
      </c>
      <c r="J448" s="10" t="str">
        <f t="shared" si="34"/>
        <v>sum_cnt5_enquiryfee</v>
      </c>
      <c r="K448" s="20">
        <v>0.0441933236747749</v>
      </c>
      <c r="M448" t="s">
        <v>487</v>
      </c>
      <c r="O448" s="2" t="str">
        <f t="shared" si="31"/>
        <v>avg_amount36_enquiryfee</v>
      </c>
      <c r="P448" t="s">
        <v>529</v>
      </c>
    </row>
    <row r="449" spans="1:16">
      <c r="A449" s="8" t="s">
        <v>400</v>
      </c>
      <c r="B449" s="8">
        <v>239801</v>
      </c>
      <c r="C449" s="8">
        <v>42908</v>
      </c>
      <c r="D449" s="8">
        <v>130434</v>
      </c>
      <c r="E449" s="8">
        <v>66459</v>
      </c>
      <c r="F449" s="9">
        <v>0.277142297154724</v>
      </c>
      <c r="G449" s="1" t="str">
        <f t="shared" si="30"/>
        <v>enquiryfee</v>
      </c>
      <c r="H449" s="19" t="s">
        <v>401</v>
      </c>
      <c r="I449" s="8" t="s">
        <v>470</v>
      </c>
      <c r="J449" s="10" t="str">
        <f t="shared" si="34"/>
        <v>min_amount25_enquiryfee</v>
      </c>
      <c r="K449" s="20">
        <v>0.0441928909377892</v>
      </c>
      <c r="M449" t="s">
        <v>575</v>
      </c>
      <c r="O449" s="2" t="str">
        <f t="shared" si="31"/>
        <v>max_amount36_enquiryfee</v>
      </c>
      <c r="P449" t="s">
        <v>531</v>
      </c>
    </row>
    <row r="450" spans="1:16">
      <c r="A450" s="8" t="s">
        <v>372</v>
      </c>
      <c r="B450" s="8">
        <v>239801</v>
      </c>
      <c r="C450" s="8">
        <v>42908</v>
      </c>
      <c r="D450" s="8">
        <v>132663</v>
      </c>
      <c r="E450" s="8">
        <v>64230</v>
      </c>
      <c r="F450" s="9">
        <v>0.267847089878691</v>
      </c>
      <c r="G450" s="1" t="str">
        <f t="shared" ref="G450:G513" si="35">MID(A450,FIND("_",A450,5)+1,LEN(A450)-FIND("_",A450,5))</f>
        <v>enquiryfee</v>
      </c>
      <c r="H450" s="19" t="s">
        <v>373</v>
      </c>
      <c r="I450" s="8" t="s">
        <v>462</v>
      </c>
      <c r="J450" s="10" t="str">
        <f t="shared" si="34"/>
        <v>sum_amount49_enquiryfee</v>
      </c>
      <c r="K450" s="20">
        <v>0.0420105983188758</v>
      </c>
      <c r="M450" t="s">
        <v>579</v>
      </c>
      <c r="O450" s="2" t="str">
        <f t="shared" si="31"/>
        <v>sum_cnt36_enquiryfee</v>
      </c>
      <c r="P450" t="s">
        <v>579</v>
      </c>
    </row>
    <row r="451" spans="1:16">
      <c r="A451" s="8" t="s">
        <v>375</v>
      </c>
      <c r="B451" s="8">
        <v>239801</v>
      </c>
      <c r="C451" s="8">
        <v>42908</v>
      </c>
      <c r="D451" s="8">
        <v>132663</v>
      </c>
      <c r="E451" s="8">
        <v>64230</v>
      </c>
      <c r="F451" s="9">
        <v>0.267847089878691</v>
      </c>
      <c r="G451" s="1" t="str">
        <f t="shared" si="35"/>
        <v>enquiryfee</v>
      </c>
      <c r="H451" s="19" t="s">
        <v>621</v>
      </c>
      <c r="I451" s="8" t="s">
        <v>465</v>
      </c>
      <c r="J451" s="10" t="str">
        <f t="shared" si="34"/>
        <v>avg_amount49_enquiryfee</v>
      </c>
      <c r="K451" s="20">
        <v>0.0420105786490128</v>
      </c>
      <c r="M451" t="s">
        <v>577</v>
      </c>
      <c r="O451" t="s">
        <v>577</v>
      </c>
      <c r="P451" t="s">
        <v>451</v>
      </c>
    </row>
    <row r="452" spans="1:16">
      <c r="A452" s="8" t="s">
        <v>378</v>
      </c>
      <c r="B452" s="8">
        <v>239801</v>
      </c>
      <c r="C452" s="8">
        <v>42908</v>
      </c>
      <c r="D452" s="8">
        <v>132663</v>
      </c>
      <c r="E452" s="8">
        <v>64230</v>
      </c>
      <c r="F452" s="9">
        <v>0.267847089878691</v>
      </c>
      <c r="G452" s="1" t="str">
        <f t="shared" si="35"/>
        <v>enquiryfee</v>
      </c>
      <c r="H452" s="19" t="s">
        <v>379</v>
      </c>
      <c r="I452" s="8" t="s">
        <v>468</v>
      </c>
      <c r="J452" s="10" t="str">
        <f t="shared" si="34"/>
        <v>max_amount49_enquiryfee</v>
      </c>
      <c r="K452" s="20">
        <v>0.0420105786490128</v>
      </c>
      <c r="M452" t="s">
        <v>249</v>
      </c>
      <c r="O452" s="2" t="str">
        <f t="shared" ref="O451:O514" si="36">VLOOKUP(M452,A:J,9,FALSE)</f>
        <v>sum_amount47_creditcardrepayments</v>
      </c>
      <c r="P452" t="s">
        <v>305</v>
      </c>
    </row>
    <row r="453" spans="1:16">
      <c r="A453" s="8" t="s">
        <v>382</v>
      </c>
      <c r="B453" s="8">
        <v>239801</v>
      </c>
      <c r="C453" s="8">
        <v>42908</v>
      </c>
      <c r="D453" s="8">
        <v>132663</v>
      </c>
      <c r="E453" s="8">
        <v>64230</v>
      </c>
      <c r="F453" s="9">
        <v>0.267847089878691</v>
      </c>
      <c r="G453" s="1" t="str">
        <f t="shared" si="35"/>
        <v>enquiryfee</v>
      </c>
      <c r="H453" s="19" t="s">
        <v>382</v>
      </c>
      <c r="I453" s="10" t="s">
        <v>382</v>
      </c>
      <c r="J453" s="10" t="str">
        <f t="shared" si="34"/>
        <v>sum_cnt4_enquiryfee</v>
      </c>
      <c r="K453" s="20">
        <v>0.0420105786490128</v>
      </c>
      <c r="M453" t="s">
        <v>240</v>
      </c>
      <c r="O453" s="2" t="str">
        <f t="shared" si="36"/>
        <v>avg_amount47_creditcardrepayments</v>
      </c>
      <c r="P453" t="s">
        <v>309</v>
      </c>
    </row>
    <row r="454" spans="1:16">
      <c r="A454" s="8" t="s">
        <v>380</v>
      </c>
      <c r="B454" s="8">
        <v>239801</v>
      </c>
      <c r="C454" s="8">
        <v>42908</v>
      </c>
      <c r="D454" s="8">
        <v>132665</v>
      </c>
      <c r="E454" s="8">
        <v>64228</v>
      </c>
      <c r="F454" s="9">
        <v>0.267838749629901</v>
      </c>
      <c r="G454" s="1" t="str">
        <f t="shared" si="35"/>
        <v>enquiryfee</v>
      </c>
      <c r="H454" s="19" t="s">
        <v>381</v>
      </c>
      <c r="I454" s="8" t="s">
        <v>412</v>
      </c>
      <c r="J454" s="10" t="str">
        <f t="shared" si="34"/>
        <v>min_amount49_enquiryfee</v>
      </c>
      <c r="K454" s="20">
        <v>0.0420085723229882</v>
      </c>
      <c r="M454" t="s">
        <v>243</v>
      </c>
      <c r="O454" s="2" t="str">
        <f t="shared" si="36"/>
        <v>max_amount47_creditcardrepayments</v>
      </c>
      <c r="P454" t="s">
        <v>328</v>
      </c>
    </row>
    <row r="455" spans="1:16">
      <c r="A455" s="8" t="s">
        <v>601</v>
      </c>
      <c r="B455" s="8">
        <v>239801</v>
      </c>
      <c r="C455" s="8">
        <v>42908</v>
      </c>
      <c r="D455" s="8">
        <v>133155</v>
      </c>
      <c r="E455" s="8">
        <v>63738</v>
      </c>
      <c r="F455" s="9">
        <v>0.265795388676444</v>
      </c>
      <c r="G455" s="1" t="str">
        <f t="shared" si="35"/>
        <v>enquiryfee</v>
      </c>
      <c r="H455" s="19" t="s">
        <v>589</v>
      </c>
      <c r="I455" s="10" t="str">
        <f t="shared" si="32"/>
        <v>sum_amount29_enquiryfee</v>
      </c>
      <c r="J455" s="10" t="str">
        <f t="shared" si="34"/>
        <v>sum_amount24_enquiryfee</v>
      </c>
      <c r="K455" s="20">
        <v>0.0419424225737642</v>
      </c>
      <c r="M455" t="s">
        <v>246</v>
      </c>
      <c r="O455" s="2" t="str">
        <f t="shared" si="36"/>
        <v>min_amount47_creditcardrepayments</v>
      </c>
      <c r="P455" t="s">
        <v>330</v>
      </c>
    </row>
    <row r="456" spans="1:16">
      <c r="A456" s="8" t="s">
        <v>427</v>
      </c>
      <c r="B456" s="8">
        <v>239801</v>
      </c>
      <c r="C456" s="8">
        <v>42908</v>
      </c>
      <c r="D456" s="8">
        <v>133155</v>
      </c>
      <c r="E456" s="8">
        <v>63738</v>
      </c>
      <c r="F456" s="9">
        <v>0.265795388676444</v>
      </c>
      <c r="G456" s="1" t="str">
        <f t="shared" si="35"/>
        <v>enquiryfee</v>
      </c>
      <c r="H456" s="19" t="s">
        <v>355</v>
      </c>
      <c r="I456" s="10" t="str">
        <f t="shared" si="32"/>
        <v>avg_amount29_enquiryfee</v>
      </c>
      <c r="J456" s="10" t="str">
        <f t="shared" si="34"/>
        <v>avg_amount24_enquiryfee</v>
      </c>
      <c r="K456" s="20">
        <v>0.0419424225737642</v>
      </c>
      <c r="M456" t="s">
        <v>252</v>
      </c>
      <c r="O456" t="s">
        <v>252</v>
      </c>
      <c r="P456" t="s">
        <v>143</v>
      </c>
    </row>
    <row r="457" spans="1:16">
      <c r="A457" s="8" t="s">
        <v>604</v>
      </c>
      <c r="B457" s="8">
        <v>239801</v>
      </c>
      <c r="C457" s="8">
        <v>42908</v>
      </c>
      <c r="D457" s="8">
        <v>133155</v>
      </c>
      <c r="E457" s="8">
        <v>63738</v>
      </c>
      <c r="F457" s="9">
        <v>0.265795388676444</v>
      </c>
      <c r="G457" s="1" t="str">
        <f t="shared" si="35"/>
        <v>enquiryfee</v>
      </c>
      <c r="H457" s="19" t="s">
        <v>587</v>
      </c>
      <c r="I457" s="10" t="str">
        <f t="shared" si="32"/>
        <v>max_amount29_enquiryfee</v>
      </c>
      <c r="J457" s="10" t="str">
        <f t="shared" si="34"/>
        <v>max_amount24_enquiryfee</v>
      </c>
      <c r="K457" s="20">
        <v>0.0419424225737642</v>
      </c>
      <c r="M457" t="s">
        <v>41</v>
      </c>
      <c r="O457" s="2" t="str">
        <f t="shared" si="36"/>
        <v>sum_amount9_credit</v>
      </c>
      <c r="P457" t="s">
        <v>610</v>
      </c>
    </row>
    <row r="458" spans="1:16">
      <c r="A458" s="8" t="s">
        <v>608</v>
      </c>
      <c r="B458" s="8">
        <v>239801</v>
      </c>
      <c r="C458" s="8">
        <v>42908</v>
      </c>
      <c r="D458" s="8">
        <v>133155</v>
      </c>
      <c r="E458" s="8">
        <v>63738</v>
      </c>
      <c r="F458" s="9">
        <v>0.265795388676444</v>
      </c>
      <c r="G458" s="1" t="str">
        <f t="shared" si="35"/>
        <v>enquiryfee</v>
      </c>
      <c r="H458" s="19" t="s">
        <v>608</v>
      </c>
      <c r="I458" s="10" t="str">
        <f t="shared" si="32"/>
        <v>sum_cnt29_enquiryfee</v>
      </c>
      <c r="J458" s="10" t="str">
        <f t="shared" si="34"/>
        <v>sum_cnt29_enquiryfee</v>
      </c>
      <c r="K458" s="20">
        <v>0.0419424225737642</v>
      </c>
      <c r="M458" t="s">
        <v>49</v>
      </c>
      <c r="O458" s="2" t="str">
        <f t="shared" si="36"/>
        <v>avg_amount9_credit</v>
      </c>
      <c r="P458" t="s">
        <v>611</v>
      </c>
    </row>
    <row r="459" spans="1:16">
      <c r="A459" s="8" t="s">
        <v>606</v>
      </c>
      <c r="B459" s="8">
        <v>239801</v>
      </c>
      <c r="C459" s="8">
        <v>42908</v>
      </c>
      <c r="D459" s="8">
        <v>133167</v>
      </c>
      <c r="E459" s="8">
        <v>63726</v>
      </c>
      <c r="F459" s="9">
        <v>0.265745347183707</v>
      </c>
      <c r="G459" s="1" t="str">
        <f t="shared" si="35"/>
        <v>enquiryfee</v>
      </c>
      <c r="H459" s="19" t="s">
        <v>593</v>
      </c>
      <c r="I459" s="10" t="str">
        <f t="shared" si="32"/>
        <v>min_amount29_enquiryfee</v>
      </c>
      <c r="J459" s="10" t="str">
        <f t="shared" si="34"/>
        <v>min_amount24_enquiryfee</v>
      </c>
      <c r="K459" s="20">
        <v>0.0419420488463675</v>
      </c>
      <c r="M459" t="s">
        <v>52</v>
      </c>
      <c r="O459" s="2" t="str">
        <f t="shared" si="36"/>
        <v>max_amount9_credit</v>
      </c>
      <c r="P459" t="s">
        <v>612</v>
      </c>
    </row>
    <row r="460" spans="1:16">
      <c r="A460" s="8" t="s">
        <v>350</v>
      </c>
      <c r="B460" s="8">
        <v>239801</v>
      </c>
      <c r="C460" s="8">
        <v>42908</v>
      </c>
      <c r="D460" s="8">
        <v>134490</v>
      </c>
      <c r="E460" s="8">
        <v>62403</v>
      </c>
      <c r="F460" s="9">
        <v>0.260228272609372</v>
      </c>
      <c r="G460" s="1" t="str">
        <f t="shared" si="35"/>
        <v>enquiryfee</v>
      </c>
      <c r="H460" s="19" t="s">
        <v>351</v>
      </c>
      <c r="I460" s="8" t="s">
        <v>462</v>
      </c>
      <c r="J460" s="10" t="str">
        <f t="shared" si="34"/>
        <v>sum_amount23_enquiryfee</v>
      </c>
      <c r="K460" s="20">
        <v>0.0412336780706303</v>
      </c>
      <c r="M460" t="s">
        <v>56</v>
      </c>
      <c r="O460" s="2" t="str">
        <f t="shared" si="36"/>
        <v>min_amount9_credit</v>
      </c>
      <c r="P460" t="s">
        <v>613</v>
      </c>
    </row>
    <row r="461" spans="1:16">
      <c r="A461" s="8" t="s">
        <v>354</v>
      </c>
      <c r="B461" s="8">
        <v>239801</v>
      </c>
      <c r="C461" s="8">
        <v>42908</v>
      </c>
      <c r="D461" s="8">
        <v>134490</v>
      </c>
      <c r="E461" s="8">
        <v>62403</v>
      </c>
      <c r="F461" s="9">
        <v>0.260228272609372</v>
      </c>
      <c r="G461" s="1" t="str">
        <f t="shared" si="35"/>
        <v>enquiryfee</v>
      </c>
      <c r="H461" s="19" t="s">
        <v>581</v>
      </c>
      <c r="I461" s="8" t="s">
        <v>465</v>
      </c>
      <c r="J461" s="10" t="str">
        <f t="shared" si="34"/>
        <v>avg_amount23_enquiryfee</v>
      </c>
      <c r="K461" s="20">
        <v>0.0412336780706303</v>
      </c>
      <c r="M461" t="s">
        <v>44</v>
      </c>
      <c r="O461" s="2" t="str">
        <f t="shared" si="36"/>
        <v>sum_cnt9_credit</v>
      </c>
      <c r="P461" t="s">
        <v>614</v>
      </c>
    </row>
    <row r="462" spans="1:16">
      <c r="A462" s="8" t="s">
        <v>358</v>
      </c>
      <c r="B462" s="8">
        <v>239801</v>
      </c>
      <c r="C462" s="8">
        <v>42908</v>
      </c>
      <c r="D462" s="8">
        <v>134490</v>
      </c>
      <c r="E462" s="8">
        <v>62403</v>
      </c>
      <c r="F462" s="9">
        <v>0.260228272609372</v>
      </c>
      <c r="G462" s="1" t="str">
        <f t="shared" si="35"/>
        <v>enquiryfee</v>
      </c>
      <c r="H462" s="19" t="s">
        <v>359</v>
      </c>
      <c r="I462" s="8" t="s">
        <v>468</v>
      </c>
      <c r="J462" s="10" t="str">
        <f t="shared" si="34"/>
        <v>max_amount23_enquiryfee</v>
      </c>
      <c r="K462" s="20">
        <v>0.0412336780706303</v>
      </c>
      <c r="M462" t="s">
        <v>518</v>
      </c>
      <c r="O462" s="2" t="str">
        <f t="shared" si="36"/>
        <v>sum_amount37_enquiryfee</v>
      </c>
      <c r="P462" t="s">
        <v>527</v>
      </c>
    </row>
    <row r="463" spans="1:16">
      <c r="A463" s="8" t="s">
        <v>360</v>
      </c>
      <c r="B463" s="8">
        <v>239801</v>
      </c>
      <c r="C463" s="8">
        <v>42908</v>
      </c>
      <c r="D463" s="8">
        <v>134490</v>
      </c>
      <c r="E463" s="8">
        <v>62403</v>
      </c>
      <c r="F463" s="9">
        <v>0.260228272609372</v>
      </c>
      <c r="G463" s="1" t="str">
        <f t="shared" si="35"/>
        <v>enquiryfee</v>
      </c>
      <c r="H463" s="19" t="s">
        <v>361</v>
      </c>
      <c r="I463" s="8" t="s">
        <v>470</v>
      </c>
      <c r="J463" s="10" t="str">
        <f t="shared" si="34"/>
        <v>min_amount23_enquiryfee</v>
      </c>
      <c r="K463" s="20">
        <v>0.0412336780706303</v>
      </c>
      <c r="M463" t="s">
        <v>520</v>
      </c>
      <c r="O463" s="2" t="str">
        <f t="shared" si="36"/>
        <v>avg_amount37_enquiryfee</v>
      </c>
      <c r="P463" t="s">
        <v>509</v>
      </c>
    </row>
    <row r="464" spans="1:16">
      <c r="A464" s="8" t="s">
        <v>362</v>
      </c>
      <c r="B464" s="8">
        <v>239801</v>
      </c>
      <c r="C464" s="8">
        <v>42908</v>
      </c>
      <c r="D464" s="8">
        <v>134490</v>
      </c>
      <c r="E464" s="8">
        <v>62403</v>
      </c>
      <c r="F464" s="9">
        <v>0.260228272609372</v>
      </c>
      <c r="G464" s="1" t="str">
        <f t="shared" si="35"/>
        <v>enquiryfee</v>
      </c>
      <c r="H464" s="19" t="s">
        <v>362</v>
      </c>
      <c r="I464" s="8" t="s">
        <v>362</v>
      </c>
      <c r="J464" s="10" t="str">
        <f t="shared" si="34"/>
        <v>sum_cnt3_enquiryfee</v>
      </c>
      <c r="K464" s="20">
        <v>0.0412334420322745</v>
      </c>
      <c r="M464" t="s">
        <v>522</v>
      </c>
      <c r="O464" s="2" t="str">
        <f t="shared" si="36"/>
        <v>max_amount37_enquiryfee</v>
      </c>
      <c r="P464" t="s">
        <v>511</v>
      </c>
    </row>
    <row r="465" spans="1:16">
      <c r="A465" s="8" t="s">
        <v>450</v>
      </c>
      <c r="B465" s="8">
        <v>239801</v>
      </c>
      <c r="C465" s="8">
        <v>42908</v>
      </c>
      <c r="D465" s="8">
        <v>136267</v>
      </c>
      <c r="E465" s="8">
        <v>60626</v>
      </c>
      <c r="F465" s="9">
        <v>0.252817961559793</v>
      </c>
      <c r="G465" s="1" t="str">
        <f t="shared" si="35"/>
        <v>enquiryfee</v>
      </c>
      <c r="H465" s="19" t="s">
        <v>572</v>
      </c>
      <c r="I465" s="10" t="str">
        <f t="shared" ref="I463:I526" si="37">VLOOKUP(A465,H:H,1,FALSE)</f>
        <v>sum_amount30_enquiryfee</v>
      </c>
      <c r="J465" s="10" t="str">
        <f t="shared" si="34"/>
        <v>sum_amount22_enquiryfee</v>
      </c>
      <c r="K465" s="20">
        <v>0.0388635382601947</v>
      </c>
      <c r="M465" t="s">
        <v>524</v>
      </c>
      <c r="O465" s="2" t="str">
        <f t="shared" si="36"/>
        <v>sum_cnt37_enquiryfee</v>
      </c>
      <c r="P465" t="s">
        <v>524</v>
      </c>
    </row>
    <row r="466" spans="1:16">
      <c r="A466" s="8" t="s">
        <v>596</v>
      </c>
      <c r="B466" s="8">
        <v>239801</v>
      </c>
      <c r="C466" s="8">
        <v>42908</v>
      </c>
      <c r="D466" s="8">
        <v>136267</v>
      </c>
      <c r="E466" s="8">
        <v>60626</v>
      </c>
      <c r="F466" s="9">
        <v>0.252817961559793</v>
      </c>
      <c r="G466" s="1" t="str">
        <f t="shared" si="35"/>
        <v>enquiryfee</v>
      </c>
      <c r="H466" s="19" t="s">
        <v>290</v>
      </c>
      <c r="I466" s="10" t="str">
        <f t="shared" si="37"/>
        <v>avg_amount30_enquiryfee</v>
      </c>
      <c r="J466" s="10" t="str">
        <f t="shared" si="34"/>
        <v>avg_amount22_enquiryfee</v>
      </c>
      <c r="K466" s="20">
        <v>0.0388635382601947</v>
      </c>
      <c r="M466" t="s">
        <v>526</v>
      </c>
      <c r="O466" t="s">
        <v>526</v>
      </c>
      <c r="P466" t="s">
        <v>455</v>
      </c>
    </row>
    <row r="467" spans="1:16">
      <c r="A467" s="8" t="s">
        <v>454</v>
      </c>
      <c r="B467" s="8">
        <v>239801</v>
      </c>
      <c r="C467" s="8">
        <v>42908</v>
      </c>
      <c r="D467" s="8">
        <v>136267</v>
      </c>
      <c r="E467" s="8">
        <v>60626</v>
      </c>
      <c r="F467" s="9">
        <v>0.252817961559793</v>
      </c>
      <c r="G467" s="1" t="str">
        <f t="shared" si="35"/>
        <v>enquiryfee</v>
      </c>
      <c r="H467" s="19" t="s">
        <v>574</v>
      </c>
      <c r="I467" s="10" t="str">
        <f t="shared" si="37"/>
        <v>max_amount30_enquiryfee</v>
      </c>
      <c r="J467" s="10" t="str">
        <f t="shared" si="34"/>
        <v>max_amount22_enquiryfee</v>
      </c>
      <c r="K467" s="20">
        <v>0.0388635382601947</v>
      </c>
      <c r="M467" t="s">
        <v>324</v>
      </c>
      <c r="O467" s="2" t="str">
        <f t="shared" si="36"/>
        <v>sum_amount48_creditcardrepayments</v>
      </c>
      <c r="P467" t="s">
        <v>322</v>
      </c>
    </row>
    <row r="468" spans="1:16">
      <c r="A468" s="8" t="s">
        <v>458</v>
      </c>
      <c r="B468" s="8">
        <v>239801</v>
      </c>
      <c r="C468" s="8">
        <v>42908</v>
      </c>
      <c r="D468" s="8">
        <v>136267</v>
      </c>
      <c r="E468" s="8">
        <v>60626</v>
      </c>
      <c r="F468" s="9">
        <v>0.252817961559793</v>
      </c>
      <c r="G468" s="1" t="str">
        <f t="shared" si="35"/>
        <v>enquiryfee</v>
      </c>
      <c r="H468" s="19" t="s">
        <v>458</v>
      </c>
      <c r="I468" s="10" t="str">
        <f t="shared" si="37"/>
        <v>sum_cnt30_enquiryfee</v>
      </c>
      <c r="J468" s="10" t="str">
        <f t="shared" si="34"/>
        <v>sum_cnt30_enquiryfee</v>
      </c>
      <c r="K468" s="20">
        <v>0.0388635382601947</v>
      </c>
      <c r="M468" t="s">
        <v>315</v>
      </c>
      <c r="O468" s="2" t="str">
        <f t="shared" si="36"/>
        <v>avg_amount48_creditcardrepayments</v>
      </c>
      <c r="P468" t="s">
        <v>325</v>
      </c>
    </row>
    <row r="469" spans="1:16">
      <c r="A469" s="8" t="s">
        <v>456</v>
      </c>
      <c r="B469" s="8">
        <v>239801</v>
      </c>
      <c r="C469" s="8">
        <v>42908</v>
      </c>
      <c r="D469" s="8">
        <v>136282</v>
      </c>
      <c r="E469" s="8">
        <v>60611</v>
      </c>
      <c r="F469" s="9">
        <v>0.252755409693871</v>
      </c>
      <c r="G469" s="1" t="str">
        <f t="shared" si="35"/>
        <v>enquiryfee</v>
      </c>
      <c r="H469" s="19" t="s">
        <v>576</v>
      </c>
      <c r="I469" s="10" t="str">
        <f t="shared" si="37"/>
        <v>min_amount30_enquiryfee</v>
      </c>
      <c r="J469" s="10" t="str">
        <f t="shared" si="34"/>
        <v>min_amount22_enquiryfee</v>
      </c>
      <c r="K469" s="20">
        <v>0.038863125193072</v>
      </c>
      <c r="M469" t="s">
        <v>318</v>
      </c>
      <c r="O469" s="2" t="str">
        <f t="shared" si="36"/>
        <v>max_amount48_creditcardrepayments</v>
      </c>
      <c r="P469" t="s">
        <v>328</v>
      </c>
    </row>
    <row r="470" spans="1:16">
      <c r="A470" s="8" t="s">
        <v>285</v>
      </c>
      <c r="B470" s="8">
        <v>239801</v>
      </c>
      <c r="C470" s="8">
        <v>42908</v>
      </c>
      <c r="D470" s="8">
        <v>136931</v>
      </c>
      <c r="E470" s="8">
        <v>59962</v>
      </c>
      <c r="F470" s="9">
        <v>0.250048998961639</v>
      </c>
      <c r="G470" s="1" t="str">
        <f t="shared" si="35"/>
        <v>enquiryfee</v>
      </c>
      <c r="H470" s="19" t="s">
        <v>286</v>
      </c>
      <c r="I470" s="21" t="s">
        <v>462</v>
      </c>
      <c r="J470" s="10" t="str">
        <f t="shared" si="34"/>
        <v>sum_amount21_enquiryfee</v>
      </c>
      <c r="K470" s="20">
        <v>0.037143192373522</v>
      </c>
      <c r="M470" t="s">
        <v>321</v>
      </c>
      <c r="O470" s="2" t="str">
        <f t="shared" si="36"/>
        <v>min_amount48_creditcardrepayments</v>
      </c>
      <c r="P470" t="s">
        <v>277</v>
      </c>
    </row>
    <row r="471" spans="1:16">
      <c r="A471" s="8" t="s">
        <v>289</v>
      </c>
      <c r="B471" s="8">
        <v>239801</v>
      </c>
      <c r="C471" s="8">
        <v>42908</v>
      </c>
      <c r="D471" s="8">
        <v>136931</v>
      </c>
      <c r="E471" s="8">
        <v>59962</v>
      </c>
      <c r="F471" s="9">
        <v>0.250048998961639</v>
      </c>
      <c r="G471" s="1" t="str">
        <f t="shared" si="35"/>
        <v>enquiryfee</v>
      </c>
      <c r="H471" s="19" t="s">
        <v>76</v>
      </c>
      <c r="I471" s="21" t="s">
        <v>465</v>
      </c>
      <c r="J471" s="10" t="str">
        <f t="shared" si="34"/>
        <v>avg_amount21_enquiryfee</v>
      </c>
      <c r="K471" s="20">
        <v>0.0371431727036591</v>
      </c>
      <c r="M471" t="s">
        <v>327</v>
      </c>
      <c r="O471" s="2" t="str">
        <f t="shared" si="36"/>
        <v>sum_cnt48_creditcardrepayments</v>
      </c>
      <c r="P471" t="s">
        <v>281</v>
      </c>
    </row>
    <row r="472" spans="1:16">
      <c r="A472" s="8" t="s">
        <v>293</v>
      </c>
      <c r="B472" s="8">
        <v>239801</v>
      </c>
      <c r="C472" s="8">
        <v>42908</v>
      </c>
      <c r="D472" s="8">
        <v>136931</v>
      </c>
      <c r="E472" s="8">
        <v>59962</v>
      </c>
      <c r="F472" s="9">
        <v>0.250048998961639</v>
      </c>
      <c r="G472" s="1" t="str">
        <f t="shared" si="35"/>
        <v>enquiryfee</v>
      </c>
      <c r="H472" s="19" t="s">
        <v>294</v>
      </c>
      <c r="I472" s="21" t="s">
        <v>468</v>
      </c>
      <c r="J472" s="10" t="str">
        <f t="shared" ref="J472:J503" si="38">LEFT(A472,10)&amp;RIGHT(H472,LEN(H472)-10)</f>
        <v>max_amount21_enquiryfee</v>
      </c>
      <c r="K472" s="20">
        <v>0.0371431727036591</v>
      </c>
      <c r="M472" t="s">
        <v>508</v>
      </c>
      <c r="O472" s="2" t="str">
        <f t="shared" si="36"/>
        <v>sum_amount38_enquiryfee</v>
      </c>
      <c r="P472" t="s">
        <v>507</v>
      </c>
    </row>
    <row r="473" spans="1:16">
      <c r="A473" s="8" t="s">
        <v>301</v>
      </c>
      <c r="B473" s="8">
        <v>239801</v>
      </c>
      <c r="C473" s="8">
        <v>42908</v>
      </c>
      <c r="D473" s="8">
        <v>136931</v>
      </c>
      <c r="E473" s="8">
        <v>59962</v>
      </c>
      <c r="F473" s="9">
        <v>0.250048998961639</v>
      </c>
      <c r="G473" s="1" t="str">
        <f t="shared" si="35"/>
        <v>enquiryfee</v>
      </c>
      <c r="H473" s="19" t="s">
        <v>301</v>
      </c>
      <c r="I473" s="21" t="s">
        <v>301</v>
      </c>
      <c r="J473" s="10" t="str">
        <f t="shared" si="38"/>
        <v>sum_cnt2_enquiryfee</v>
      </c>
      <c r="K473" s="20">
        <v>0.0371431727036591</v>
      </c>
      <c r="M473" t="s">
        <v>510</v>
      </c>
      <c r="O473" s="2" t="str">
        <f t="shared" si="36"/>
        <v>avg_amount38_enquiryfee</v>
      </c>
      <c r="P473" t="s">
        <v>509</v>
      </c>
    </row>
    <row r="474" spans="1:16">
      <c r="A474" s="8" t="s">
        <v>297</v>
      </c>
      <c r="B474" s="8">
        <v>239801</v>
      </c>
      <c r="C474" s="8">
        <v>42908</v>
      </c>
      <c r="D474" s="8">
        <v>136932</v>
      </c>
      <c r="E474" s="8">
        <v>59961</v>
      </c>
      <c r="F474" s="9">
        <v>0.250044828837244</v>
      </c>
      <c r="G474" s="1" t="str">
        <f t="shared" si="35"/>
        <v>enquiryfee</v>
      </c>
      <c r="H474" s="19" t="s">
        <v>298</v>
      </c>
      <c r="I474" s="21" t="s">
        <v>470</v>
      </c>
      <c r="J474" s="10" t="str">
        <f t="shared" si="38"/>
        <v>min_amount21_enquiryfee</v>
      </c>
      <c r="K474" s="20">
        <v>0.0371428579858513</v>
      </c>
      <c r="M474" t="s">
        <v>512</v>
      </c>
      <c r="O474" s="2" t="str">
        <f t="shared" si="36"/>
        <v>max_amount38_enquiryfee</v>
      </c>
      <c r="P474" t="s">
        <v>500</v>
      </c>
    </row>
    <row r="475" spans="1:16">
      <c r="A475" s="8" t="s">
        <v>71</v>
      </c>
      <c r="B475" s="8">
        <v>239801</v>
      </c>
      <c r="C475" s="8">
        <v>42908</v>
      </c>
      <c r="D475" s="8">
        <v>137334</v>
      </c>
      <c r="E475" s="8">
        <v>59559</v>
      </c>
      <c r="F475" s="9">
        <v>0.24836843883053</v>
      </c>
      <c r="G475" s="1" t="str">
        <f t="shared" si="35"/>
        <v>enquiryfee</v>
      </c>
      <c r="H475" s="19" t="s">
        <v>72</v>
      </c>
      <c r="I475" s="21" t="s">
        <v>462</v>
      </c>
      <c r="J475" s="10" t="str">
        <f t="shared" si="38"/>
        <v>sum_amount20_enquiryfee</v>
      </c>
      <c r="K475" s="20">
        <v>0.0350182570750776</v>
      </c>
      <c r="M475" t="s">
        <v>516</v>
      </c>
      <c r="O475" s="2" t="str">
        <f t="shared" si="36"/>
        <v>sum_cnt38_enquiryfee</v>
      </c>
      <c r="P475" t="s">
        <v>516</v>
      </c>
    </row>
    <row r="476" spans="1:16">
      <c r="A476" s="8" t="s">
        <v>75</v>
      </c>
      <c r="B476" s="8">
        <v>239801</v>
      </c>
      <c r="C476" s="8">
        <v>42908</v>
      </c>
      <c r="D476" s="8">
        <v>137334</v>
      </c>
      <c r="E476" s="8">
        <v>59559</v>
      </c>
      <c r="F476" s="9">
        <v>0.24836843883053</v>
      </c>
      <c r="G476" s="1" t="str">
        <f t="shared" si="35"/>
        <v>enquiryfee</v>
      </c>
      <c r="H476" s="19" t="s">
        <v>562</v>
      </c>
      <c r="I476" s="21" t="s">
        <v>465</v>
      </c>
      <c r="J476" s="10" t="str">
        <f t="shared" si="38"/>
        <v>avg_amount20_enquiryfee</v>
      </c>
      <c r="K476" s="20">
        <v>0.0350182570750776</v>
      </c>
      <c r="M476" t="s">
        <v>514</v>
      </c>
      <c r="O476" s="2" t="str">
        <f t="shared" si="36"/>
        <v>min_amount38_enquiryfee</v>
      </c>
      <c r="P476" t="s">
        <v>503</v>
      </c>
    </row>
    <row r="477" spans="1:16">
      <c r="A477" s="8" t="s">
        <v>79</v>
      </c>
      <c r="B477" s="8">
        <v>239801</v>
      </c>
      <c r="C477" s="8">
        <v>42908</v>
      </c>
      <c r="D477" s="8">
        <v>137334</v>
      </c>
      <c r="E477" s="8">
        <v>59559</v>
      </c>
      <c r="F477" s="9">
        <v>0.24836843883053</v>
      </c>
      <c r="G477" s="1" t="str">
        <f t="shared" si="35"/>
        <v>enquiryfee</v>
      </c>
      <c r="H477" s="19" t="s">
        <v>80</v>
      </c>
      <c r="I477" s="21" t="s">
        <v>468</v>
      </c>
      <c r="J477" s="10" t="str">
        <f t="shared" si="38"/>
        <v>max_amount20_enquiryfee</v>
      </c>
      <c r="K477" s="20">
        <v>0.0350182570750776</v>
      </c>
      <c r="M477" t="s">
        <v>94</v>
      </c>
      <c r="O477" s="2" t="str">
        <f t="shared" si="36"/>
        <v>sum_amount10_credit</v>
      </c>
      <c r="P477" t="s">
        <v>634</v>
      </c>
    </row>
    <row r="478" spans="1:16">
      <c r="A478" s="8" t="s">
        <v>86</v>
      </c>
      <c r="B478" s="8">
        <v>239801</v>
      </c>
      <c r="C478" s="8">
        <v>42908</v>
      </c>
      <c r="D478" s="8">
        <v>137334</v>
      </c>
      <c r="E478" s="8">
        <v>59559</v>
      </c>
      <c r="F478" s="9">
        <v>0.24836843883053</v>
      </c>
      <c r="G478" s="1" t="str">
        <f t="shared" si="35"/>
        <v>enquiryfee</v>
      </c>
      <c r="H478" s="19" t="s">
        <v>86</v>
      </c>
      <c r="I478" s="21" t="s">
        <v>86</v>
      </c>
      <c r="J478" s="10" t="str">
        <f t="shared" si="38"/>
        <v>sum_cnt1_enquiryfee</v>
      </c>
      <c r="K478" s="20">
        <v>0.0350182570750776</v>
      </c>
      <c r="M478" t="s">
        <v>85</v>
      </c>
      <c r="O478" s="2" t="str">
        <f t="shared" si="36"/>
        <v>avg_amount10_credit</v>
      </c>
      <c r="P478" t="s">
        <v>635</v>
      </c>
    </row>
    <row r="479" spans="1:16">
      <c r="A479" s="8" t="s">
        <v>83</v>
      </c>
      <c r="B479" s="8">
        <v>239801</v>
      </c>
      <c r="C479" s="8">
        <v>42908</v>
      </c>
      <c r="D479" s="8">
        <v>137336</v>
      </c>
      <c r="E479" s="8">
        <v>59557</v>
      </c>
      <c r="F479" s="9">
        <v>0.248360098581741</v>
      </c>
      <c r="G479" s="1" t="str">
        <f t="shared" si="35"/>
        <v>enquiryfee</v>
      </c>
      <c r="H479" s="19" t="s">
        <v>84</v>
      </c>
      <c r="I479" s="21" t="s">
        <v>470</v>
      </c>
      <c r="J479" s="10" t="str">
        <f t="shared" si="38"/>
        <v>min_amount20_enquiryfee</v>
      </c>
      <c r="K479" s="20">
        <v>0.0350180800463107</v>
      </c>
      <c r="M479" t="s">
        <v>88</v>
      </c>
      <c r="O479" s="2" t="str">
        <f t="shared" si="36"/>
        <v>max_amount10_credit</v>
      </c>
      <c r="P479" t="s">
        <v>636</v>
      </c>
    </row>
    <row r="480" spans="1:16">
      <c r="A480" s="8" t="s">
        <v>595</v>
      </c>
      <c r="B480" s="8">
        <v>239801</v>
      </c>
      <c r="C480" s="8">
        <v>42908</v>
      </c>
      <c r="D480" s="8">
        <v>139776</v>
      </c>
      <c r="E480" s="8">
        <v>57117</v>
      </c>
      <c r="F480" s="9">
        <v>0.238184995058403</v>
      </c>
      <c r="G480" s="1" t="str">
        <f t="shared" si="35"/>
        <v>enquiryfee</v>
      </c>
      <c r="H480" s="19" t="s">
        <v>547</v>
      </c>
      <c r="I480" s="10" t="str">
        <f t="shared" si="37"/>
        <v>sum_amount31_enquiryfee</v>
      </c>
      <c r="J480" s="10" t="str">
        <f t="shared" si="38"/>
        <v>sum_amount19_enquiryfee</v>
      </c>
      <c r="K480" s="20">
        <v>0.0327796693082965</v>
      </c>
      <c r="M480" t="s">
        <v>91</v>
      </c>
      <c r="O480" s="2" t="str">
        <f t="shared" si="36"/>
        <v>min_amount10_credit</v>
      </c>
      <c r="P480" t="s">
        <v>637</v>
      </c>
    </row>
    <row r="481" spans="1:16">
      <c r="A481" s="8" t="s">
        <v>442</v>
      </c>
      <c r="B481" s="8">
        <v>239801</v>
      </c>
      <c r="C481" s="8">
        <v>42908</v>
      </c>
      <c r="D481" s="8">
        <v>139776</v>
      </c>
      <c r="E481" s="8">
        <v>57117</v>
      </c>
      <c r="F481" s="9">
        <v>0.238184995058403</v>
      </c>
      <c r="G481" s="1" t="str">
        <f t="shared" si="35"/>
        <v>enquiryfee</v>
      </c>
      <c r="H481" s="19" t="s">
        <v>545</v>
      </c>
      <c r="I481" s="10" t="str">
        <f t="shared" si="37"/>
        <v>avg_amount31_enquiryfee</v>
      </c>
      <c r="J481" s="10" t="str">
        <f t="shared" si="38"/>
        <v>avg_amount19_enquiryfee</v>
      </c>
      <c r="K481" s="20">
        <v>0.0327796693082965</v>
      </c>
      <c r="M481" t="s">
        <v>97</v>
      </c>
      <c r="O481" t="s">
        <v>97</v>
      </c>
      <c r="P481" t="s">
        <v>646</v>
      </c>
    </row>
    <row r="482" spans="1:16">
      <c r="A482" s="8" t="s">
        <v>597</v>
      </c>
      <c r="B482" s="8">
        <v>239801</v>
      </c>
      <c r="C482" s="8">
        <v>42908</v>
      </c>
      <c r="D482" s="8">
        <v>139776</v>
      </c>
      <c r="E482" s="8">
        <v>57117</v>
      </c>
      <c r="F482" s="9">
        <v>0.238184995058403</v>
      </c>
      <c r="G482" s="1" t="str">
        <f t="shared" si="35"/>
        <v>enquiryfee</v>
      </c>
      <c r="H482" s="19" t="s">
        <v>546</v>
      </c>
      <c r="I482" s="10" t="str">
        <f t="shared" si="37"/>
        <v>max_amount31_enquiryfee</v>
      </c>
      <c r="J482" s="10" t="str">
        <f t="shared" si="38"/>
        <v>max_amount19_enquiryfee</v>
      </c>
      <c r="K482" s="20">
        <v>0.0327796693082965</v>
      </c>
      <c r="M482" t="s">
        <v>550</v>
      </c>
      <c r="O482" s="2" t="str">
        <f t="shared" si="36"/>
        <v>sum_amount39_enquiryfee</v>
      </c>
      <c r="P482" t="s">
        <v>647</v>
      </c>
    </row>
    <row r="483" spans="1:16">
      <c r="A483" s="8" t="s">
        <v>598</v>
      </c>
      <c r="B483" s="8">
        <v>239801</v>
      </c>
      <c r="C483" s="8">
        <v>42908</v>
      </c>
      <c r="D483" s="8">
        <v>139776</v>
      </c>
      <c r="E483" s="8">
        <v>57117</v>
      </c>
      <c r="F483" s="9">
        <v>0.238184995058403</v>
      </c>
      <c r="G483" s="1" t="str">
        <f t="shared" si="35"/>
        <v>enquiryfee</v>
      </c>
      <c r="H483" s="19" t="s">
        <v>598</v>
      </c>
      <c r="I483" s="10" t="str">
        <f t="shared" si="37"/>
        <v>sum_cnt31_enquiryfee</v>
      </c>
      <c r="J483" s="10" t="str">
        <f t="shared" si="38"/>
        <v>sum_cnt31_enquiryfee</v>
      </c>
      <c r="K483" s="20">
        <v>0.0327796693082965</v>
      </c>
      <c r="M483" t="s">
        <v>551</v>
      </c>
      <c r="O483" s="2" t="str">
        <f t="shared" si="36"/>
        <v>avg_amount39_enquiryfee</v>
      </c>
      <c r="P483" t="s">
        <v>497</v>
      </c>
    </row>
    <row r="484" spans="1:16">
      <c r="A484" s="8" t="s">
        <v>599</v>
      </c>
      <c r="B484" s="8">
        <v>239801</v>
      </c>
      <c r="C484" s="8">
        <v>42908</v>
      </c>
      <c r="D484" s="8">
        <v>139792</v>
      </c>
      <c r="E484" s="8">
        <v>57101</v>
      </c>
      <c r="F484" s="9">
        <v>0.238118273068086</v>
      </c>
      <c r="G484" s="1" t="str">
        <f t="shared" si="35"/>
        <v>enquiryfee</v>
      </c>
      <c r="H484" s="19" t="s">
        <v>549</v>
      </c>
      <c r="I484" s="10" t="str">
        <f t="shared" si="37"/>
        <v>min_amount31_enquiryfee</v>
      </c>
      <c r="J484" s="10" t="str">
        <f t="shared" si="38"/>
        <v>min_amount19_enquiryfee</v>
      </c>
      <c r="K484" s="20">
        <v>0.0327795512891186</v>
      </c>
      <c r="M484" t="s">
        <v>552</v>
      </c>
      <c r="O484" s="2" t="str">
        <f t="shared" si="36"/>
        <v>max_amount39_enquiryfee</v>
      </c>
      <c r="P484" t="s">
        <v>488</v>
      </c>
    </row>
    <row r="485" spans="1:16">
      <c r="A485" s="8" t="s">
        <v>590</v>
      </c>
      <c r="B485" s="8">
        <v>239801</v>
      </c>
      <c r="C485" s="8">
        <v>42908</v>
      </c>
      <c r="D485" s="8">
        <v>143445</v>
      </c>
      <c r="E485" s="8">
        <v>53448</v>
      </c>
      <c r="F485" s="9">
        <v>0.222884808653842</v>
      </c>
      <c r="G485" s="1" t="str">
        <f t="shared" si="35"/>
        <v>enquiryfee</v>
      </c>
      <c r="H485" s="19" t="s">
        <v>623</v>
      </c>
      <c r="I485" s="10" t="str">
        <f t="shared" si="37"/>
        <v>sum_amount32_enquiryfee</v>
      </c>
      <c r="J485" s="10" t="str">
        <f t="shared" si="38"/>
        <v>sum_amount50_enquiryfee</v>
      </c>
      <c r="K485" s="20">
        <v>0.0326446553687563</v>
      </c>
      <c r="M485" t="s">
        <v>553</v>
      </c>
      <c r="O485" s="2" t="str">
        <f t="shared" si="36"/>
        <v>sum_cnt39_enquiryfee</v>
      </c>
      <c r="P485" t="s">
        <v>553</v>
      </c>
    </row>
    <row r="486" spans="1:16">
      <c r="A486" s="8" t="s">
        <v>466</v>
      </c>
      <c r="B486" s="8">
        <v>239801</v>
      </c>
      <c r="C486" s="8">
        <v>42908</v>
      </c>
      <c r="D486" s="8">
        <v>143445</v>
      </c>
      <c r="E486" s="8">
        <v>53448</v>
      </c>
      <c r="F486" s="9">
        <v>0.222884808653842</v>
      </c>
      <c r="G486" s="1" t="str">
        <f t="shared" si="35"/>
        <v>enquiryfee</v>
      </c>
      <c r="H486" s="19" t="s">
        <v>626</v>
      </c>
      <c r="I486" s="10" t="str">
        <f t="shared" si="37"/>
        <v>avg_amount32_enquiryfee</v>
      </c>
      <c r="J486" s="10" t="str">
        <f t="shared" si="38"/>
        <v>avg_amount50_enquiryfee</v>
      </c>
      <c r="K486" s="20">
        <v>0.0326446356988933</v>
      </c>
      <c r="M486" t="s">
        <v>555</v>
      </c>
      <c r="O486" s="2" t="str">
        <f t="shared" si="36"/>
        <v>min_amount39_enquiryfee</v>
      </c>
      <c r="P486" t="s">
        <v>490</v>
      </c>
    </row>
    <row r="487" spans="1:16">
      <c r="A487" s="8" t="s">
        <v>588</v>
      </c>
      <c r="B487" s="8">
        <v>239801</v>
      </c>
      <c r="C487" s="8">
        <v>42908</v>
      </c>
      <c r="D487" s="8">
        <v>143445</v>
      </c>
      <c r="E487" s="8">
        <v>53448</v>
      </c>
      <c r="F487" s="9">
        <v>0.222884808653842</v>
      </c>
      <c r="G487" s="1" t="str">
        <f t="shared" si="35"/>
        <v>enquiryfee</v>
      </c>
      <c r="H487" s="19" t="s">
        <v>622</v>
      </c>
      <c r="I487" s="10" t="str">
        <f t="shared" si="37"/>
        <v>max_amount32_enquiryfee</v>
      </c>
      <c r="J487" s="10" t="str">
        <f t="shared" si="38"/>
        <v>max_amount50_enquiryfee</v>
      </c>
      <c r="K487" s="20">
        <v>0.0326446356988933</v>
      </c>
      <c r="M487" t="s">
        <v>268</v>
      </c>
      <c r="O487" s="2" t="str">
        <f t="shared" si="36"/>
        <v>sum_amount49_creditcardrepayments</v>
      </c>
      <c r="P487" t="s">
        <v>265</v>
      </c>
    </row>
    <row r="488" spans="1:16">
      <c r="A488" s="8" t="s">
        <v>592</v>
      </c>
      <c r="B488" s="8">
        <v>239801</v>
      </c>
      <c r="C488" s="8">
        <v>42908</v>
      </c>
      <c r="D488" s="8">
        <v>143445</v>
      </c>
      <c r="E488" s="8">
        <v>53448</v>
      </c>
      <c r="F488" s="9">
        <v>0.222884808653842</v>
      </c>
      <c r="G488" s="1" t="str">
        <f t="shared" si="35"/>
        <v>enquiryfee</v>
      </c>
      <c r="H488" s="19" t="s">
        <v>592</v>
      </c>
      <c r="I488" s="10" t="str">
        <f t="shared" si="37"/>
        <v>sum_cnt32_enquiryfee</v>
      </c>
      <c r="J488" s="10" t="str">
        <f t="shared" si="38"/>
        <v>sum_cnt32_enquiryfee</v>
      </c>
      <c r="K488" s="20">
        <v>0.0326446356988933</v>
      </c>
      <c r="M488" t="s">
        <v>256</v>
      </c>
      <c r="O488" s="2" t="str">
        <f t="shared" si="36"/>
        <v>avg_amount49_creditcardrepayments</v>
      </c>
      <c r="P488" t="s">
        <v>269</v>
      </c>
    </row>
    <row r="489" spans="1:16">
      <c r="A489" s="8" t="s">
        <v>594</v>
      </c>
      <c r="B489" s="8">
        <v>239801</v>
      </c>
      <c r="C489" s="8">
        <v>42908</v>
      </c>
      <c r="D489" s="8">
        <v>143449</v>
      </c>
      <c r="E489" s="8">
        <v>53444</v>
      </c>
      <c r="F489" s="9">
        <v>0.222868128156263</v>
      </c>
      <c r="G489" s="1" t="str">
        <f t="shared" si="35"/>
        <v>enquiryfee</v>
      </c>
      <c r="H489" s="19" t="s">
        <v>625</v>
      </c>
      <c r="I489" s="10" t="str">
        <f t="shared" si="37"/>
        <v>min_amount32_enquiryfee</v>
      </c>
      <c r="J489" s="10" t="str">
        <f t="shared" si="38"/>
        <v>min_amount50_enquiryfee</v>
      </c>
      <c r="K489" s="20">
        <v>0.0326429244208135</v>
      </c>
      <c r="M489" t="s">
        <v>260</v>
      </c>
      <c r="O489" s="2" t="str">
        <f t="shared" si="36"/>
        <v>max_amount49_creditcardrepayments</v>
      </c>
      <c r="P489" t="s">
        <v>273</v>
      </c>
    </row>
    <row r="490" spans="1:16">
      <c r="A490" s="8" t="s">
        <v>580</v>
      </c>
      <c r="B490" s="8">
        <v>239801</v>
      </c>
      <c r="C490" s="8">
        <v>42908</v>
      </c>
      <c r="D490" s="8">
        <v>147915</v>
      </c>
      <c r="E490" s="8">
        <v>48978</v>
      </c>
      <c r="F490" s="9">
        <v>0.204244352609038</v>
      </c>
      <c r="G490" s="1" t="str">
        <f t="shared" si="35"/>
        <v>enquiryfee</v>
      </c>
      <c r="H490" s="19" t="s">
        <v>501</v>
      </c>
      <c r="I490" s="10" t="str">
        <f t="shared" si="37"/>
        <v>sum_amount33_enquiryfee</v>
      </c>
      <c r="J490" s="10" t="str">
        <f t="shared" si="38"/>
        <v>sum_amount18_enquiryfee</v>
      </c>
      <c r="K490" s="20">
        <v>0.0318468653958821</v>
      </c>
      <c r="M490" t="s">
        <v>264</v>
      </c>
      <c r="O490" s="2" t="str">
        <f t="shared" si="36"/>
        <v>min_amount49_creditcardrepayments</v>
      </c>
      <c r="P490" t="s">
        <v>257</v>
      </c>
    </row>
    <row r="491" spans="1:16">
      <c r="A491" s="8" t="s">
        <v>477</v>
      </c>
      <c r="B491" s="8">
        <v>239801</v>
      </c>
      <c r="C491" s="8">
        <v>42908</v>
      </c>
      <c r="D491" s="8">
        <v>147915</v>
      </c>
      <c r="E491" s="8">
        <v>48978</v>
      </c>
      <c r="F491" s="9">
        <v>0.204244352609038</v>
      </c>
      <c r="G491" s="1" t="str">
        <f t="shared" si="35"/>
        <v>enquiryfee</v>
      </c>
      <c r="H491" s="19" t="s">
        <v>495</v>
      </c>
      <c r="I491" s="10" t="str">
        <f t="shared" si="37"/>
        <v>avg_amount33_enquiryfee</v>
      </c>
      <c r="J491" s="10" t="str">
        <f t="shared" si="38"/>
        <v>avg_amount18_enquiryfee</v>
      </c>
      <c r="K491" s="20">
        <v>0.0318468457260191</v>
      </c>
      <c r="M491" t="s">
        <v>272</v>
      </c>
      <c r="O491" s="2" t="str">
        <f t="shared" si="36"/>
        <v>sum_cnt49_creditcardrepayments</v>
      </c>
      <c r="P491" t="s">
        <v>261</v>
      </c>
    </row>
    <row r="492" spans="1:16">
      <c r="A492" s="8" t="s">
        <v>583</v>
      </c>
      <c r="B492" s="8">
        <v>239801</v>
      </c>
      <c r="C492" s="8">
        <v>42908</v>
      </c>
      <c r="D492" s="8">
        <v>147915</v>
      </c>
      <c r="E492" s="8">
        <v>48978</v>
      </c>
      <c r="F492" s="9">
        <v>0.204244352609038</v>
      </c>
      <c r="G492" s="1" t="str">
        <f t="shared" si="35"/>
        <v>enquiryfee</v>
      </c>
      <c r="H492" s="19" t="s">
        <v>498</v>
      </c>
      <c r="I492" s="10" t="str">
        <f t="shared" si="37"/>
        <v>max_amount33_enquiryfee</v>
      </c>
      <c r="J492" s="10" t="str">
        <f t="shared" si="38"/>
        <v>max_amount18_enquiryfee</v>
      </c>
      <c r="K492" s="20">
        <v>0.0318468457260191</v>
      </c>
      <c r="M492" t="s">
        <v>631</v>
      </c>
      <c r="O492" s="2" t="str">
        <f t="shared" si="36"/>
        <v>sum_amount11_credit</v>
      </c>
      <c r="P492" t="s">
        <v>634</v>
      </c>
    </row>
    <row r="493" spans="1:16">
      <c r="A493" s="8" t="s">
        <v>585</v>
      </c>
      <c r="B493" s="8">
        <v>239801</v>
      </c>
      <c r="C493" s="8">
        <v>42908</v>
      </c>
      <c r="D493" s="8">
        <v>147915</v>
      </c>
      <c r="E493" s="8">
        <v>48978</v>
      </c>
      <c r="F493" s="9">
        <v>0.204244352609038</v>
      </c>
      <c r="G493" s="1" t="str">
        <f t="shared" si="35"/>
        <v>enquiryfee</v>
      </c>
      <c r="H493" s="19" t="s">
        <v>585</v>
      </c>
      <c r="I493" s="10" t="str">
        <f t="shared" si="37"/>
        <v>sum_cnt33_enquiryfee</v>
      </c>
      <c r="J493" s="10" t="str">
        <f t="shared" si="38"/>
        <v>sum_cnt33_enquiryfee</v>
      </c>
      <c r="K493" s="20">
        <v>0.0318468457260191</v>
      </c>
      <c r="M493" t="s">
        <v>100</v>
      </c>
      <c r="O493" s="2" t="str">
        <f t="shared" si="36"/>
        <v>avg_amount11_credit</v>
      </c>
      <c r="P493" t="s">
        <v>638</v>
      </c>
    </row>
    <row r="494" spans="1:16">
      <c r="A494" s="8" t="s">
        <v>584</v>
      </c>
      <c r="B494" s="8">
        <v>239801</v>
      </c>
      <c r="C494" s="8">
        <v>42908</v>
      </c>
      <c r="D494" s="8">
        <v>147928</v>
      </c>
      <c r="E494" s="8">
        <v>48965</v>
      </c>
      <c r="F494" s="9">
        <v>0.204190140991906</v>
      </c>
      <c r="G494" s="1" t="str">
        <f t="shared" si="35"/>
        <v>enquiryfee</v>
      </c>
      <c r="H494" s="19" t="s">
        <v>554</v>
      </c>
      <c r="I494" s="10" t="str">
        <f t="shared" si="37"/>
        <v>min_amount33_enquiryfee</v>
      </c>
      <c r="J494" s="10" t="str">
        <f t="shared" si="38"/>
        <v>min_amount18_enquiryfee</v>
      </c>
      <c r="K494" s="20">
        <v>0.0318467080369782</v>
      </c>
      <c r="M494" t="s">
        <v>103</v>
      </c>
      <c r="O494" s="2" t="str">
        <f t="shared" si="36"/>
        <v>max_amount11_credit</v>
      </c>
      <c r="P494" t="s">
        <v>639</v>
      </c>
    </row>
    <row r="495" spans="1:16">
      <c r="A495" s="8" t="s">
        <v>485</v>
      </c>
      <c r="B495" s="8">
        <v>239801</v>
      </c>
      <c r="C495" s="8">
        <v>42908</v>
      </c>
      <c r="D495" s="8">
        <v>152148</v>
      </c>
      <c r="E495" s="8">
        <v>44745</v>
      </c>
      <c r="F495" s="9">
        <v>0.186592216045805</v>
      </c>
      <c r="G495" s="1" t="str">
        <f t="shared" si="35"/>
        <v>enquiryfee</v>
      </c>
      <c r="H495" s="19" t="s">
        <v>536</v>
      </c>
      <c r="I495" s="10" t="str">
        <f t="shared" si="37"/>
        <v>sum_amount34_enquiryfee</v>
      </c>
      <c r="J495" s="10" t="str">
        <f t="shared" si="38"/>
        <v>sum_amount17_enquiryfee</v>
      </c>
      <c r="K495" s="20">
        <v>0.0295354991360504</v>
      </c>
      <c r="M495" t="s">
        <v>106</v>
      </c>
      <c r="O495" s="2" t="str">
        <f t="shared" si="36"/>
        <v>min_amount11_credit</v>
      </c>
      <c r="P495" t="s">
        <v>640</v>
      </c>
    </row>
    <row r="496" spans="1:16">
      <c r="A496" s="8" t="s">
        <v>582</v>
      </c>
      <c r="B496" s="8">
        <v>239801</v>
      </c>
      <c r="C496" s="8">
        <v>42908</v>
      </c>
      <c r="D496" s="8">
        <v>152148</v>
      </c>
      <c r="E496" s="8">
        <v>44745</v>
      </c>
      <c r="F496" s="9">
        <v>0.186592216045805</v>
      </c>
      <c r="G496" s="1" t="str">
        <f t="shared" si="35"/>
        <v>enquiryfee</v>
      </c>
      <c r="H496" s="19" t="s">
        <v>538</v>
      </c>
      <c r="I496" s="10" t="str">
        <f t="shared" si="37"/>
        <v>avg_amount34_enquiryfee</v>
      </c>
      <c r="J496" s="10" t="str">
        <f t="shared" si="38"/>
        <v>avg_amount17_enquiryfee</v>
      </c>
      <c r="K496" s="20">
        <v>0.0295354991360504</v>
      </c>
      <c r="M496" t="s">
        <v>632</v>
      </c>
      <c r="O496" t="s">
        <v>632</v>
      </c>
      <c r="P496" t="s">
        <v>647</v>
      </c>
    </row>
    <row r="497" spans="1:16">
      <c r="A497" s="8" t="s">
        <v>489</v>
      </c>
      <c r="B497" s="8">
        <v>239801</v>
      </c>
      <c r="C497" s="8">
        <v>42908</v>
      </c>
      <c r="D497" s="8">
        <v>152148</v>
      </c>
      <c r="E497" s="8">
        <v>44745</v>
      </c>
      <c r="F497" s="9">
        <v>0.186592216045805</v>
      </c>
      <c r="G497" s="1" t="str">
        <f t="shared" si="35"/>
        <v>enquiryfee</v>
      </c>
      <c r="H497" s="19" t="s">
        <v>540</v>
      </c>
      <c r="I497" s="10" t="str">
        <f t="shared" si="37"/>
        <v>max_amount34_enquiryfee</v>
      </c>
      <c r="J497" s="10" t="str">
        <f t="shared" si="38"/>
        <v>max_amount17_enquiryfee</v>
      </c>
      <c r="K497" s="20">
        <v>0.0295354991360504</v>
      </c>
      <c r="M497" t="s">
        <v>440</v>
      </c>
      <c r="O497" s="2" t="str">
        <f t="shared" si="36"/>
        <v>sum_amount40_enquiryfee</v>
      </c>
      <c r="P497" t="s">
        <v>647</v>
      </c>
    </row>
    <row r="498" spans="1:16">
      <c r="A498" s="8" t="s">
        <v>493</v>
      </c>
      <c r="B498" s="8">
        <v>239801</v>
      </c>
      <c r="C498" s="8">
        <v>42908</v>
      </c>
      <c r="D498" s="8">
        <v>152148</v>
      </c>
      <c r="E498" s="8">
        <v>44745</v>
      </c>
      <c r="F498" s="9">
        <v>0.186592216045805</v>
      </c>
      <c r="G498" s="1" t="str">
        <f t="shared" si="35"/>
        <v>enquiryfee</v>
      </c>
      <c r="H498" s="19" t="s">
        <v>493</v>
      </c>
      <c r="I498" s="10" t="str">
        <f t="shared" si="37"/>
        <v>sum_cnt34_enquiryfee</v>
      </c>
      <c r="J498" s="10" t="str">
        <f t="shared" si="38"/>
        <v>sum_cnt34_enquiryfee</v>
      </c>
      <c r="K498" s="20">
        <v>0.0295354991360504</v>
      </c>
      <c r="M498" t="s">
        <v>602</v>
      </c>
      <c r="O498" s="2" t="str">
        <f t="shared" si="36"/>
        <v>avg_amount40_enquiryfee</v>
      </c>
      <c r="P498" t="s">
        <v>486</v>
      </c>
    </row>
    <row r="499" spans="1:16">
      <c r="A499" s="8" t="s">
        <v>491</v>
      </c>
      <c r="B499" s="8">
        <v>239801</v>
      </c>
      <c r="C499" s="8">
        <v>42908</v>
      </c>
      <c r="D499" s="8">
        <v>152156</v>
      </c>
      <c r="E499" s="8">
        <v>44737</v>
      </c>
      <c r="F499" s="9">
        <v>0.186558855050646</v>
      </c>
      <c r="G499" s="1" t="str">
        <f t="shared" si="35"/>
        <v>enquiryfee</v>
      </c>
      <c r="H499" s="19" t="s">
        <v>542</v>
      </c>
      <c r="I499" s="10" t="str">
        <f t="shared" si="37"/>
        <v>min_amount34_enquiryfee</v>
      </c>
      <c r="J499" s="10" t="str">
        <f t="shared" si="38"/>
        <v>min_amount17_enquiryfee</v>
      </c>
      <c r="K499" s="20">
        <v>0.0295353417771466</v>
      </c>
      <c r="M499" t="s">
        <v>444</v>
      </c>
      <c r="O499" s="2" t="str">
        <f t="shared" si="36"/>
        <v>max_amount40_enquiryfee</v>
      </c>
      <c r="P499" t="s">
        <v>478</v>
      </c>
    </row>
    <row r="500" spans="1:16">
      <c r="A500" s="8" t="s">
        <v>496</v>
      </c>
      <c r="B500" s="8">
        <v>239801</v>
      </c>
      <c r="C500" s="8">
        <v>42908</v>
      </c>
      <c r="D500" s="8">
        <v>156643</v>
      </c>
      <c r="E500" s="8">
        <v>40250</v>
      </c>
      <c r="F500" s="9">
        <v>0.167847506891131</v>
      </c>
      <c r="G500" s="1" t="str">
        <f t="shared" si="35"/>
        <v>enquiryfee</v>
      </c>
      <c r="H500" s="19" t="s">
        <v>517</v>
      </c>
      <c r="I500" s="10" t="str">
        <f t="shared" si="37"/>
        <v>sum_amount35_enquiryfee</v>
      </c>
      <c r="J500" s="10" t="str">
        <f t="shared" si="38"/>
        <v>sum_amount15_enquiryfee</v>
      </c>
      <c r="K500" s="20">
        <v>0.0253125959213162</v>
      </c>
      <c r="M500" t="s">
        <v>448</v>
      </c>
      <c r="O500" s="2" t="str">
        <f t="shared" si="36"/>
        <v>min_amount40_enquiryfee</v>
      </c>
      <c r="P500" t="s">
        <v>480</v>
      </c>
    </row>
    <row r="501" spans="1:16">
      <c r="A501" s="8" t="s">
        <v>499</v>
      </c>
      <c r="B501" s="8">
        <v>239801</v>
      </c>
      <c r="C501" s="8">
        <v>42908</v>
      </c>
      <c r="D501" s="8">
        <v>156643</v>
      </c>
      <c r="E501" s="8">
        <v>40250</v>
      </c>
      <c r="F501" s="9">
        <v>0.167847506891131</v>
      </c>
      <c r="G501" s="1" t="str">
        <f t="shared" si="35"/>
        <v>enquiryfee</v>
      </c>
      <c r="H501" s="19" t="s">
        <v>519</v>
      </c>
      <c r="I501" s="10" t="str">
        <f t="shared" si="37"/>
        <v>avg_amount35_enquiryfee</v>
      </c>
      <c r="J501" s="10" t="str">
        <f t="shared" si="38"/>
        <v>avg_amount15_enquiryfee</v>
      </c>
      <c r="K501" s="20">
        <v>0.0253125959213162</v>
      </c>
      <c r="M501" t="s">
        <v>446</v>
      </c>
      <c r="O501" s="2" t="str">
        <f t="shared" si="36"/>
        <v>sum_cnt40_enquiryfee</v>
      </c>
      <c r="P501" t="s">
        <v>446</v>
      </c>
    </row>
    <row r="502" spans="1:16">
      <c r="A502" s="8" t="s">
        <v>502</v>
      </c>
      <c r="B502" s="8">
        <v>239801</v>
      </c>
      <c r="C502" s="8">
        <v>42908</v>
      </c>
      <c r="D502" s="8">
        <v>156643</v>
      </c>
      <c r="E502" s="8">
        <v>40250</v>
      </c>
      <c r="F502" s="9">
        <v>0.167847506891131</v>
      </c>
      <c r="G502" s="1" t="str">
        <f t="shared" si="35"/>
        <v>enquiryfee</v>
      </c>
      <c r="H502" s="19" t="s">
        <v>521</v>
      </c>
      <c r="I502" s="10" t="str">
        <f t="shared" si="37"/>
        <v>max_amount35_enquiryfee</v>
      </c>
      <c r="J502" s="10" t="str">
        <f t="shared" si="38"/>
        <v>max_amount15_enquiryfee</v>
      </c>
      <c r="K502" s="20">
        <v>0.0253125959213162</v>
      </c>
      <c r="M502" t="s">
        <v>341</v>
      </c>
      <c r="O502" s="2" t="str">
        <f t="shared" si="36"/>
        <v>sum_amount50_creditcardrepayments</v>
      </c>
      <c r="P502" t="s">
        <v>247</v>
      </c>
    </row>
    <row r="503" spans="1:16">
      <c r="A503" s="8" t="s">
        <v>506</v>
      </c>
      <c r="B503" s="8">
        <v>239801</v>
      </c>
      <c r="C503" s="8">
        <v>42908</v>
      </c>
      <c r="D503" s="8">
        <v>156643</v>
      </c>
      <c r="E503" s="8">
        <v>40250</v>
      </c>
      <c r="F503" s="9">
        <v>0.167847506891131</v>
      </c>
      <c r="G503" s="1" t="str">
        <f t="shared" si="35"/>
        <v>enquiryfee</v>
      </c>
      <c r="H503" s="19" t="s">
        <v>506</v>
      </c>
      <c r="I503" s="10" t="str">
        <f t="shared" si="37"/>
        <v>sum_cnt35_enquiryfee</v>
      </c>
      <c r="J503" s="10" t="str">
        <f t="shared" si="38"/>
        <v>sum_cnt35_enquiryfee</v>
      </c>
      <c r="K503" s="20">
        <v>0.0253125959213162</v>
      </c>
      <c r="M503" t="s">
        <v>335</v>
      </c>
      <c r="O503" s="2" t="str">
        <f t="shared" si="36"/>
        <v>avg_amount50_creditcardrepayments</v>
      </c>
      <c r="P503" t="s">
        <v>250</v>
      </c>
    </row>
    <row r="504" spans="1:16">
      <c r="A504" s="8" t="s">
        <v>648</v>
      </c>
      <c r="B504" s="8">
        <v>239801</v>
      </c>
      <c r="C504" s="8">
        <v>42908</v>
      </c>
      <c r="D504" s="8">
        <v>156650</v>
      </c>
      <c r="E504" s="8">
        <v>40243</v>
      </c>
      <c r="F504" s="9">
        <v>0.167818316020367</v>
      </c>
      <c r="G504" s="1" t="str">
        <f t="shared" si="35"/>
        <v>enquiryfee</v>
      </c>
      <c r="H504" s="19" t="s">
        <v>525</v>
      </c>
      <c r="I504" s="10" t="str">
        <f t="shared" si="37"/>
        <v>min_amount35_enquiryfee</v>
      </c>
      <c r="J504" s="10" t="str">
        <f t="shared" ref="J504:J542" si="39">LEFT(A504,10)&amp;RIGHT(H504,LEN(H504)-10)</f>
        <v>min_amount15_enquiryfee</v>
      </c>
      <c r="K504" s="20">
        <v>0.0253124385624123</v>
      </c>
      <c r="M504" t="s">
        <v>337</v>
      </c>
      <c r="O504" s="2" t="str">
        <f t="shared" si="36"/>
        <v>max_amount50_creditcardrepayments</v>
      </c>
      <c r="P504" t="s">
        <v>253</v>
      </c>
    </row>
    <row r="505" spans="1:16">
      <c r="A505" s="8" t="s">
        <v>573</v>
      </c>
      <c r="B505" s="8">
        <v>239801</v>
      </c>
      <c r="C505" s="8">
        <v>42908</v>
      </c>
      <c r="D505" s="8">
        <v>161030</v>
      </c>
      <c r="E505" s="8">
        <v>35863</v>
      </c>
      <c r="F505" s="9">
        <v>0.149553171171096</v>
      </c>
      <c r="G505" s="1" t="str">
        <f t="shared" si="35"/>
        <v>enquiryfee</v>
      </c>
      <c r="H505" s="19" t="s">
        <v>527</v>
      </c>
      <c r="I505" s="10" t="str">
        <f t="shared" si="37"/>
        <v>sum_amount36_enquiryfee</v>
      </c>
      <c r="J505" s="10" t="str">
        <f t="shared" si="39"/>
        <v>sum_amount16_enquiryfee</v>
      </c>
      <c r="K505" s="20">
        <v>0.0251214441928123</v>
      </c>
      <c r="M505" t="s">
        <v>339</v>
      </c>
      <c r="O505" s="2" t="str">
        <f t="shared" si="36"/>
        <v>min_amount50_creditcardrepayments</v>
      </c>
      <c r="P505" t="s">
        <v>241</v>
      </c>
    </row>
    <row r="506" spans="1:16">
      <c r="A506" s="8" t="s">
        <v>487</v>
      </c>
      <c r="B506" s="8">
        <v>239801</v>
      </c>
      <c r="C506" s="8">
        <v>42908</v>
      </c>
      <c r="D506" s="8">
        <v>161030</v>
      </c>
      <c r="E506" s="8">
        <v>35863</v>
      </c>
      <c r="F506" s="9">
        <v>0.149553171171096</v>
      </c>
      <c r="G506" s="1" t="str">
        <f t="shared" si="35"/>
        <v>enquiryfee</v>
      </c>
      <c r="H506" s="19" t="s">
        <v>529</v>
      </c>
      <c r="I506" s="10" t="str">
        <f t="shared" si="37"/>
        <v>avg_amount36_enquiryfee</v>
      </c>
      <c r="J506" s="10" t="str">
        <f t="shared" si="39"/>
        <v>avg_amount16_enquiryfee</v>
      </c>
      <c r="K506" s="20">
        <v>0.0251214441928123</v>
      </c>
      <c r="M506" t="s">
        <v>343</v>
      </c>
      <c r="O506" t="s">
        <v>343</v>
      </c>
      <c r="P506" t="s">
        <v>139</v>
      </c>
    </row>
    <row r="507" spans="1:16">
      <c r="A507" s="8" t="s">
        <v>575</v>
      </c>
      <c r="B507" s="8">
        <v>239801</v>
      </c>
      <c r="C507" s="8">
        <v>42908</v>
      </c>
      <c r="D507" s="8">
        <v>161030</v>
      </c>
      <c r="E507" s="8">
        <v>35863</v>
      </c>
      <c r="F507" s="9">
        <v>0.149553171171096</v>
      </c>
      <c r="G507" s="1" t="str">
        <f t="shared" si="35"/>
        <v>enquiryfee</v>
      </c>
      <c r="H507" s="19" t="s">
        <v>531</v>
      </c>
      <c r="I507" s="10" t="str">
        <f t="shared" si="37"/>
        <v>max_amount36_enquiryfee</v>
      </c>
      <c r="J507" s="10" t="str">
        <f t="shared" si="39"/>
        <v>max_amount16_enquiryfee</v>
      </c>
      <c r="K507" s="20">
        <v>0.0251214441928123</v>
      </c>
      <c r="M507" t="s">
        <v>78</v>
      </c>
      <c r="O507" s="2" t="str">
        <f t="shared" si="36"/>
        <v>sum_amount12_credit</v>
      </c>
      <c r="P507" t="s">
        <v>663</v>
      </c>
    </row>
    <row r="508" spans="1:16">
      <c r="A508" s="8" t="s">
        <v>579</v>
      </c>
      <c r="B508" s="8">
        <v>239801</v>
      </c>
      <c r="C508" s="8">
        <v>42908</v>
      </c>
      <c r="D508" s="8">
        <v>161030</v>
      </c>
      <c r="E508" s="8">
        <v>35863</v>
      </c>
      <c r="F508" s="9">
        <v>0.149553171171096</v>
      </c>
      <c r="G508" s="1" t="str">
        <f t="shared" si="35"/>
        <v>enquiryfee</v>
      </c>
      <c r="H508" s="19" t="s">
        <v>579</v>
      </c>
      <c r="I508" s="10" t="str">
        <f t="shared" si="37"/>
        <v>sum_cnt36_enquiryfee</v>
      </c>
      <c r="J508" s="10" t="str">
        <f t="shared" si="39"/>
        <v>sum_cnt36_enquiryfee</v>
      </c>
      <c r="K508" s="20">
        <v>0.0251214441928123</v>
      </c>
      <c r="M508" t="s">
        <v>66</v>
      </c>
      <c r="O508" s="2" t="str">
        <f t="shared" si="36"/>
        <v>avg_amount12_credit</v>
      </c>
      <c r="P508" t="s">
        <v>638</v>
      </c>
    </row>
    <row r="509" spans="1:16">
      <c r="A509" s="8" t="s">
        <v>518</v>
      </c>
      <c r="B509" s="8">
        <v>239801</v>
      </c>
      <c r="C509" s="8">
        <v>42908</v>
      </c>
      <c r="D509" s="8">
        <v>165467</v>
      </c>
      <c r="E509" s="8">
        <v>31426</v>
      </c>
      <c r="F509" s="9">
        <v>0.131050329231321</v>
      </c>
      <c r="G509" s="1" t="str">
        <f t="shared" si="35"/>
        <v>enquiryfee</v>
      </c>
      <c r="H509" s="19" t="s">
        <v>527</v>
      </c>
      <c r="I509" s="10" t="str">
        <f t="shared" si="37"/>
        <v>sum_amount37_enquiryfee</v>
      </c>
      <c r="J509" s="10" t="str">
        <f t="shared" si="39"/>
        <v>sum_amount16_enquiryfee</v>
      </c>
      <c r="K509" s="20">
        <v>0.0251213261736343</v>
      </c>
      <c r="M509" t="s">
        <v>70</v>
      </c>
      <c r="O509" s="2" t="str">
        <f t="shared" si="36"/>
        <v>max_amount12_credit</v>
      </c>
      <c r="P509" t="s">
        <v>642</v>
      </c>
    </row>
    <row r="510" spans="1:16">
      <c r="A510" s="8" t="s">
        <v>520</v>
      </c>
      <c r="B510" s="8">
        <v>239801</v>
      </c>
      <c r="C510" s="8">
        <v>42908</v>
      </c>
      <c r="D510" s="8">
        <v>165467</v>
      </c>
      <c r="E510" s="8">
        <v>31426</v>
      </c>
      <c r="F510" s="9">
        <v>0.131050329231321</v>
      </c>
      <c r="G510" s="1" t="str">
        <f t="shared" si="35"/>
        <v>enquiryfee</v>
      </c>
      <c r="H510" s="19" t="s">
        <v>509</v>
      </c>
      <c r="I510" s="10" t="str">
        <f t="shared" si="37"/>
        <v>avg_amount37_enquiryfee</v>
      </c>
      <c r="J510" s="10" t="str">
        <f t="shared" si="39"/>
        <v>avg_amount14_enquiryfee</v>
      </c>
      <c r="K510" s="20">
        <v>0.023144760651698</v>
      </c>
      <c r="M510" t="s">
        <v>74</v>
      </c>
      <c r="O510" s="2" t="str">
        <f t="shared" si="36"/>
        <v>min_amount12_credit</v>
      </c>
      <c r="P510" t="s">
        <v>643</v>
      </c>
    </row>
    <row r="511" spans="1:16">
      <c r="A511" s="8" t="s">
        <v>522</v>
      </c>
      <c r="B511" s="8">
        <v>239801</v>
      </c>
      <c r="C511" s="8">
        <v>42908</v>
      </c>
      <c r="D511" s="8">
        <v>165467</v>
      </c>
      <c r="E511" s="8">
        <v>31426</v>
      </c>
      <c r="F511" s="9">
        <v>0.131050329231321</v>
      </c>
      <c r="G511" s="1" t="str">
        <f t="shared" si="35"/>
        <v>enquiryfee</v>
      </c>
      <c r="H511" s="19" t="s">
        <v>511</v>
      </c>
      <c r="I511" s="10" t="str">
        <f t="shared" si="37"/>
        <v>max_amount37_enquiryfee</v>
      </c>
      <c r="J511" s="10" t="str">
        <f t="shared" si="39"/>
        <v>max_amount14_enquiryfee</v>
      </c>
      <c r="K511" s="20">
        <v>0.023144740981835</v>
      </c>
      <c r="M511" t="s">
        <v>82</v>
      </c>
      <c r="O511" t="s">
        <v>82</v>
      </c>
      <c r="P511" t="s">
        <v>663</v>
      </c>
    </row>
    <row r="512" spans="1:16">
      <c r="A512" s="8" t="s">
        <v>524</v>
      </c>
      <c r="B512" s="8">
        <v>239801</v>
      </c>
      <c r="C512" s="8">
        <v>42908</v>
      </c>
      <c r="D512" s="8">
        <v>165467</v>
      </c>
      <c r="E512" s="8">
        <v>31426</v>
      </c>
      <c r="F512" s="9">
        <v>0.131050329231321</v>
      </c>
      <c r="G512" s="1" t="str">
        <f t="shared" si="35"/>
        <v>enquiryfee</v>
      </c>
      <c r="H512" s="19" t="s">
        <v>524</v>
      </c>
      <c r="I512" s="10" t="str">
        <f t="shared" si="37"/>
        <v>sum_cnt37_enquiryfee</v>
      </c>
      <c r="J512" s="10" t="str">
        <f t="shared" si="39"/>
        <v>sum_cnt37_enquiryfee</v>
      </c>
      <c r="K512" s="20">
        <v>0.023144740981835</v>
      </c>
      <c r="M512" t="s">
        <v>537</v>
      </c>
      <c r="O512" s="2" t="str">
        <f t="shared" si="36"/>
        <v>sum_amount41_enquiryfee</v>
      </c>
      <c r="P512" t="s">
        <v>663</v>
      </c>
    </row>
    <row r="513" spans="1:16">
      <c r="A513" s="8" t="s">
        <v>508</v>
      </c>
      <c r="B513" s="8">
        <v>239801</v>
      </c>
      <c r="C513" s="8">
        <v>42908</v>
      </c>
      <c r="D513" s="8">
        <v>168750</v>
      </c>
      <c r="E513" s="8">
        <v>28143</v>
      </c>
      <c r="F513" s="9">
        <v>0.117359810843157</v>
      </c>
      <c r="G513" s="1" t="str">
        <f t="shared" si="35"/>
        <v>enquiryfee</v>
      </c>
      <c r="H513" s="19" t="s">
        <v>507</v>
      </c>
      <c r="I513" s="10" t="str">
        <f t="shared" si="37"/>
        <v>sum_amount38_enquiryfee</v>
      </c>
      <c r="J513" s="10" t="str">
        <f t="shared" si="39"/>
        <v>sum_amount14_enquiryfee</v>
      </c>
      <c r="K513" s="20">
        <v>0.023144740981835</v>
      </c>
      <c r="M513" t="s">
        <v>539</v>
      </c>
      <c r="O513" s="2" t="str">
        <f t="shared" si="36"/>
        <v>avg_amount41_enquiryfee</v>
      </c>
      <c r="P513" t="s">
        <v>476</v>
      </c>
    </row>
    <row r="514" spans="1:16">
      <c r="A514" s="8" t="s">
        <v>510</v>
      </c>
      <c r="B514" s="8">
        <v>239801</v>
      </c>
      <c r="C514" s="8">
        <v>42908</v>
      </c>
      <c r="D514" s="8">
        <v>168750</v>
      </c>
      <c r="E514" s="8">
        <v>28143</v>
      </c>
      <c r="F514" s="9">
        <v>0.117359810843157</v>
      </c>
      <c r="G514" s="1" t="str">
        <f t="shared" ref="G514:G577" si="40">MID(A514,FIND("_",A514,5)+1,LEN(A514)-FIND("_",A514,5))</f>
        <v>enquiryfee</v>
      </c>
      <c r="H514" s="19" t="s">
        <v>509</v>
      </c>
      <c r="I514" s="10" t="str">
        <f t="shared" si="37"/>
        <v>avg_amount38_enquiryfee</v>
      </c>
      <c r="J514" s="10" t="str">
        <f t="shared" si="39"/>
        <v>avg_amount14_enquiryfee</v>
      </c>
      <c r="K514" s="20">
        <v>0.0231446032927941</v>
      </c>
      <c r="M514" t="s">
        <v>541</v>
      </c>
      <c r="O514" s="2" t="str">
        <f t="shared" si="36"/>
        <v>max_amount41_enquiryfee</v>
      </c>
      <c r="P514" t="s">
        <v>468</v>
      </c>
    </row>
    <row r="515" spans="1:16">
      <c r="A515" s="8" t="s">
        <v>512</v>
      </c>
      <c r="B515" s="8">
        <v>239801</v>
      </c>
      <c r="C515" s="8">
        <v>42908</v>
      </c>
      <c r="D515" s="8">
        <v>168750</v>
      </c>
      <c r="E515" s="8">
        <v>28143</v>
      </c>
      <c r="F515" s="9">
        <v>0.117359810843157</v>
      </c>
      <c r="G515" s="1" t="str">
        <f t="shared" si="40"/>
        <v>enquiryfee</v>
      </c>
      <c r="H515" s="19" t="s">
        <v>500</v>
      </c>
      <c r="I515" s="10" t="str">
        <f t="shared" si="37"/>
        <v>max_amount38_enquiryfee</v>
      </c>
      <c r="J515" s="10" t="str">
        <f t="shared" si="39"/>
        <v>max_amount13_enquiryfee</v>
      </c>
      <c r="K515" s="20">
        <v>0.0227926110946485</v>
      </c>
      <c r="M515" t="s">
        <v>28</v>
      </c>
      <c r="O515" s="2" t="str">
        <f t="shared" ref="O515:O578" si="41">VLOOKUP(M515,A:J,9,FALSE)</f>
        <v>sum_cnt41_enquiryfee</v>
      </c>
      <c r="P515" t="s">
        <v>28</v>
      </c>
    </row>
    <row r="516" spans="1:16">
      <c r="A516" s="8" t="s">
        <v>516</v>
      </c>
      <c r="B516" s="8">
        <v>239801</v>
      </c>
      <c r="C516" s="8">
        <v>42908</v>
      </c>
      <c r="D516" s="8">
        <v>168750</v>
      </c>
      <c r="E516" s="8">
        <v>28143</v>
      </c>
      <c r="F516" s="9">
        <v>0.117359810843157</v>
      </c>
      <c r="G516" s="1" t="str">
        <f t="shared" si="40"/>
        <v>enquiryfee</v>
      </c>
      <c r="H516" s="19" t="s">
        <v>516</v>
      </c>
      <c r="I516" s="10" t="str">
        <f t="shared" si="37"/>
        <v>sum_cnt38_enquiryfee</v>
      </c>
      <c r="J516" s="10" t="str">
        <f t="shared" si="39"/>
        <v>sum_cnt38_enquiryfee</v>
      </c>
      <c r="K516" s="20">
        <v>0.0227926110946485</v>
      </c>
      <c r="M516" t="s">
        <v>543</v>
      </c>
      <c r="O516" s="2" t="str">
        <f t="shared" si="41"/>
        <v>min_amount41_enquiryfee</v>
      </c>
      <c r="P516" t="s">
        <v>470</v>
      </c>
    </row>
    <row r="517" spans="1:16">
      <c r="A517" s="8" t="s">
        <v>514</v>
      </c>
      <c r="B517" s="8">
        <v>239801</v>
      </c>
      <c r="C517" s="8">
        <v>42908</v>
      </c>
      <c r="D517" s="8">
        <v>168763</v>
      </c>
      <c r="E517" s="8">
        <v>28130</v>
      </c>
      <c r="F517" s="9">
        <v>0.117305599226025</v>
      </c>
      <c r="G517" s="1" t="str">
        <f t="shared" si="40"/>
        <v>enquiryfee</v>
      </c>
      <c r="H517" s="19" t="s">
        <v>503</v>
      </c>
      <c r="I517" s="10" t="str">
        <f t="shared" si="37"/>
        <v>min_amount38_enquiryfee</v>
      </c>
      <c r="J517" s="10" t="str">
        <f t="shared" si="39"/>
        <v>min_amount13_enquiryfee</v>
      </c>
      <c r="K517" s="20">
        <v>0.0227926110946485</v>
      </c>
      <c r="M517" t="s">
        <v>288</v>
      </c>
      <c r="O517" s="2" t="str">
        <f t="shared" si="41"/>
        <v>sum_amount51_creditcardrepayments</v>
      </c>
      <c r="P517" t="s">
        <v>230</v>
      </c>
    </row>
    <row r="518" spans="1:16">
      <c r="A518" s="8" t="s">
        <v>550</v>
      </c>
      <c r="B518" s="8">
        <v>239801</v>
      </c>
      <c r="C518" s="8">
        <v>42908</v>
      </c>
      <c r="D518" s="8">
        <v>171679</v>
      </c>
      <c r="E518" s="8">
        <v>25214</v>
      </c>
      <c r="F518" s="9">
        <v>0.105145516490757</v>
      </c>
      <c r="G518" s="1" t="str">
        <f t="shared" si="40"/>
        <v>enquiryfee</v>
      </c>
      <c r="H518" s="19" t="s">
        <v>494</v>
      </c>
      <c r="I518" s="10" t="str">
        <f t="shared" si="37"/>
        <v>sum_amount39_enquiryfee</v>
      </c>
      <c r="J518" s="10" t="str">
        <f t="shared" si="39"/>
        <v>sum_amount13_enquiryfee</v>
      </c>
      <c r="K518" s="20">
        <v>0.0227926110946485</v>
      </c>
      <c r="M518" t="s">
        <v>276</v>
      </c>
      <c r="O518" s="2" t="str">
        <f t="shared" si="41"/>
        <v>avg_amount51_creditcardrepayments</v>
      </c>
      <c r="P518" t="s">
        <v>234</v>
      </c>
    </row>
    <row r="519" spans="1:16">
      <c r="A519" s="8" t="s">
        <v>551</v>
      </c>
      <c r="B519" s="8">
        <v>239801</v>
      </c>
      <c r="C519" s="8">
        <v>42908</v>
      </c>
      <c r="D519" s="8">
        <v>171679</v>
      </c>
      <c r="E519" s="8">
        <v>25214</v>
      </c>
      <c r="F519" s="9">
        <v>0.105145516490757</v>
      </c>
      <c r="G519" s="1" t="str">
        <f t="shared" si="40"/>
        <v>enquiryfee</v>
      </c>
      <c r="H519" s="19" t="s">
        <v>497</v>
      </c>
      <c r="I519" s="10" t="str">
        <f t="shared" si="37"/>
        <v>avg_amount39_enquiryfee</v>
      </c>
      <c r="J519" s="10" t="str">
        <f t="shared" si="39"/>
        <v>avg_amount13_enquiryfee</v>
      </c>
      <c r="K519" s="20">
        <v>0.0227925324151966</v>
      </c>
      <c r="M519" t="s">
        <v>280</v>
      </c>
      <c r="O519" s="2" t="str">
        <f t="shared" si="41"/>
        <v>max_amount51_creditcardrepayments</v>
      </c>
      <c r="P519" t="s">
        <v>238</v>
      </c>
    </row>
    <row r="520" spans="1:16">
      <c r="A520" s="8" t="s">
        <v>552</v>
      </c>
      <c r="B520" s="8">
        <v>239801</v>
      </c>
      <c r="C520" s="8">
        <v>42908</v>
      </c>
      <c r="D520" s="8">
        <v>171679</v>
      </c>
      <c r="E520" s="8">
        <v>25214</v>
      </c>
      <c r="F520" s="9">
        <v>0.105145516490757</v>
      </c>
      <c r="G520" s="1" t="str">
        <f t="shared" si="40"/>
        <v>enquiryfee</v>
      </c>
      <c r="H520" s="19" t="s">
        <v>488</v>
      </c>
      <c r="I520" s="10" t="str">
        <f t="shared" si="37"/>
        <v>max_amount39_enquiryfee</v>
      </c>
      <c r="J520" s="10" t="str">
        <f t="shared" si="39"/>
        <v>max_amount12_enquiryfee</v>
      </c>
      <c r="K520" s="20">
        <v>0.0205596095689556</v>
      </c>
      <c r="M520" t="s">
        <v>284</v>
      </c>
      <c r="O520" s="2" t="str">
        <f t="shared" si="41"/>
        <v>min_amount51_creditcardrepayments</v>
      </c>
      <c r="P520" t="s">
        <v>241</v>
      </c>
    </row>
    <row r="521" spans="1:16">
      <c r="A521" s="8" t="s">
        <v>553</v>
      </c>
      <c r="B521" s="8">
        <v>239801</v>
      </c>
      <c r="C521" s="8">
        <v>42908</v>
      </c>
      <c r="D521" s="8">
        <v>171679</v>
      </c>
      <c r="E521" s="8">
        <v>25214</v>
      </c>
      <c r="F521" s="9">
        <v>0.105145516490757</v>
      </c>
      <c r="G521" s="1" t="str">
        <f t="shared" si="40"/>
        <v>enquiryfee</v>
      </c>
      <c r="H521" s="19" t="s">
        <v>553</v>
      </c>
      <c r="I521" s="10" t="str">
        <f t="shared" si="37"/>
        <v>sum_cnt39_enquiryfee</v>
      </c>
      <c r="J521" s="10" t="str">
        <f t="shared" si="39"/>
        <v>sum_cnt39_enquiryfee</v>
      </c>
      <c r="K521" s="20">
        <v>0.0205596095689556</v>
      </c>
      <c r="M521" t="s">
        <v>292</v>
      </c>
      <c r="O521" s="2" t="str">
        <f t="shared" si="41"/>
        <v>sum_cnt51_creditcardrepayments</v>
      </c>
      <c r="P521" t="s">
        <v>191</v>
      </c>
    </row>
    <row r="522" spans="1:16">
      <c r="A522" s="8" t="s">
        <v>555</v>
      </c>
      <c r="B522" s="8">
        <v>239801</v>
      </c>
      <c r="C522" s="8">
        <v>42908</v>
      </c>
      <c r="D522" s="8">
        <v>171686</v>
      </c>
      <c r="E522" s="8">
        <v>25207</v>
      </c>
      <c r="F522" s="9">
        <v>0.105116325619993</v>
      </c>
      <c r="G522" s="1" t="str">
        <f t="shared" si="40"/>
        <v>enquiryfee</v>
      </c>
      <c r="H522" s="19" t="s">
        <v>490</v>
      </c>
      <c r="I522" s="10" t="str">
        <f t="shared" si="37"/>
        <v>min_amount39_enquiryfee</v>
      </c>
      <c r="J522" s="10" t="str">
        <f t="shared" si="39"/>
        <v>min_amount12_enquiryfee</v>
      </c>
      <c r="K522" s="20">
        <v>0.0205596095689556</v>
      </c>
      <c r="M522" t="s">
        <v>528</v>
      </c>
      <c r="O522" s="2" t="str">
        <f t="shared" si="41"/>
        <v>sum_amount42_enquiryfee</v>
      </c>
      <c r="P522" t="s">
        <v>462</v>
      </c>
    </row>
    <row r="523" spans="1:16">
      <c r="A523" s="8" t="s">
        <v>440</v>
      </c>
      <c r="B523" s="8">
        <v>239801</v>
      </c>
      <c r="C523" s="8">
        <v>42908</v>
      </c>
      <c r="D523" s="8">
        <v>174623</v>
      </c>
      <c r="E523" s="8">
        <v>22270</v>
      </c>
      <c r="F523" s="9">
        <v>0.0928686702724342</v>
      </c>
      <c r="G523" s="1" t="str">
        <f t="shared" si="40"/>
        <v>enquiryfee</v>
      </c>
      <c r="H523" s="19" t="s">
        <v>484</v>
      </c>
      <c r="I523" s="10" t="str">
        <f t="shared" si="37"/>
        <v>sum_amount40_enquiryfee</v>
      </c>
      <c r="J523" s="10" t="str">
        <f t="shared" si="39"/>
        <v>sum_amount12_enquiryfee</v>
      </c>
      <c r="K523" s="20">
        <v>0.0205596095689556</v>
      </c>
      <c r="M523" t="s">
        <v>530</v>
      </c>
      <c r="O523" s="2" t="str">
        <f t="shared" si="41"/>
        <v>avg_amount42_enquiryfee</v>
      </c>
      <c r="P523" t="s">
        <v>465</v>
      </c>
    </row>
    <row r="524" spans="1:16">
      <c r="A524" s="8" t="s">
        <v>602</v>
      </c>
      <c r="B524" s="8">
        <v>239801</v>
      </c>
      <c r="C524" s="8">
        <v>42908</v>
      </c>
      <c r="D524" s="8">
        <v>174623</v>
      </c>
      <c r="E524" s="8">
        <v>22270</v>
      </c>
      <c r="F524" s="9">
        <v>0.0928686702724342</v>
      </c>
      <c r="G524" s="1" t="str">
        <f t="shared" si="40"/>
        <v>enquiryfee</v>
      </c>
      <c r="H524" s="19" t="s">
        <v>486</v>
      </c>
      <c r="I524" s="10" t="str">
        <f t="shared" si="37"/>
        <v>avg_amount40_enquiryfee</v>
      </c>
      <c r="J524" s="10" t="str">
        <f t="shared" si="39"/>
        <v>avg_amount12_enquiryfee</v>
      </c>
      <c r="K524" s="20">
        <v>0.0205595702292296</v>
      </c>
      <c r="M524" t="s">
        <v>532</v>
      </c>
      <c r="O524" s="2" t="str">
        <f t="shared" si="41"/>
        <v>max_amount42_enquiryfee</v>
      </c>
      <c r="P524" t="s">
        <v>667</v>
      </c>
    </row>
    <row r="525" spans="1:16">
      <c r="A525" s="8" t="s">
        <v>444</v>
      </c>
      <c r="B525" s="8">
        <v>239801</v>
      </c>
      <c r="C525" s="8">
        <v>42908</v>
      </c>
      <c r="D525" s="8">
        <v>174623</v>
      </c>
      <c r="E525" s="8">
        <v>22270</v>
      </c>
      <c r="F525" s="9">
        <v>0.0928686702724342</v>
      </c>
      <c r="G525" s="1" t="str">
        <f t="shared" si="40"/>
        <v>enquiryfee</v>
      </c>
      <c r="H525" s="19" t="s">
        <v>478</v>
      </c>
      <c r="I525" s="10" t="str">
        <f t="shared" si="37"/>
        <v>max_amount40_enquiryfee</v>
      </c>
      <c r="J525" s="10" t="str">
        <f t="shared" si="39"/>
        <v>max_amount11_enquiryfee</v>
      </c>
      <c r="K525" s="20">
        <v>0.0191878726639948</v>
      </c>
      <c r="M525" t="s">
        <v>535</v>
      </c>
      <c r="O525" s="2" t="str">
        <f t="shared" si="41"/>
        <v>sum_cnt42_enquiryfee</v>
      </c>
      <c r="P525" t="s">
        <v>535</v>
      </c>
    </row>
    <row r="526" spans="1:16">
      <c r="A526" s="8" t="s">
        <v>448</v>
      </c>
      <c r="B526" s="8">
        <v>239801</v>
      </c>
      <c r="C526" s="8">
        <v>42908</v>
      </c>
      <c r="D526" s="8">
        <v>174623</v>
      </c>
      <c r="E526" s="8">
        <v>22270</v>
      </c>
      <c r="F526" s="9">
        <v>0.0928686702724342</v>
      </c>
      <c r="G526" s="1" t="str">
        <f t="shared" si="40"/>
        <v>enquiryfee</v>
      </c>
      <c r="H526" s="19" t="s">
        <v>480</v>
      </c>
      <c r="I526" s="10" t="str">
        <f t="shared" si="37"/>
        <v>min_amount40_enquiryfee</v>
      </c>
      <c r="J526" s="10" t="str">
        <f t="shared" si="39"/>
        <v>min_amount11_enquiryfee</v>
      </c>
      <c r="K526" s="20">
        <v>0.0191878726639948</v>
      </c>
      <c r="M526" t="s">
        <v>50</v>
      </c>
      <c r="O526" s="2" t="str">
        <f t="shared" si="41"/>
        <v>min_amount42_enquiryfee</v>
      </c>
      <c r="P526" t="s">
        <v>668</v>
      </c>
    </row>
    <row r="527" spans="1:16">
      <c r="A527" s="8" t="s">
        <v>446</v>
      </c>
      <c r="B527" s="8">
        <v>239801</v>
      </c>
      <c r="C527" s="8">
        <v>42908</v>
      </c>
      <c r="D527" s="8">
        <v>174623</v>
      </c>
      <c r="E527" s="8">
        <v>22270</v>
      </c>
      <c r="F527" s="9">
        <v>0.0928686702724342</v>
      </c>
      <c r="G527" s="1" t="str">
        <f t="shared" si="40"/>
        <v>enquiryfee</v>
      </c>
      <c r="H527" s="19" t="s">
        <v>446</v>
      </c>
      <c r="I527" s="10" t="str">
        <f t="shared" ref="I527:I590" si="42">VLOOKUP(A527,H:H,1,FALSE)</f>
        <v>sum_cnt40_enquiryfee</v>
      </c>
      <c r="J527" s="10" t="str">
        <f t="shared" si="39"/>
        <v>sum_cnt40_enquiryfee</v>
      </c>
      <c r="K527" s="20">
        <v>0.0191878726639948</v>
      </c>
      <c r="M527" t="s">
        <v>248</v>
      </c>
      <c r="O527" s="2" t="str">
        <f t="shared" si="41"/>
        <v>sum_amount52_creditcardrepayments</v>
      </c>
      <c r="P527" t="s">
        <v>212</v>
      </c>
    </row>
    <row r="528" spans="1:16">
      <c r="A528" s="8" t="s">
        <v>537</v>
      </c>
      <c r="B528" s="8">
        <v>239801</v>
      </c>
      <c r="C528" s="8">
        <v>42908</v>
      </c>
      <c r="D528" s="8">
        <v>177410</v>
      </c>
      <c r="E528" s="8">
        <v>19483</v>
      </c>
      <c r="F528" s="9">
        <v>0.0812465335840968</v>
      </c>
      <c r="G528" s="1" t="str">
        <f t="shared" si="40"/>
        <v>enquiryfee</v>
      </c>
      <c r="H528" s="19" t="s">
        <v>474</v>
      </c>
      <c r="I528" s="10" t="str">
        <f t="shared" si="42"/>
        <v>sum_amount41_enquiryfee</v>
      </c>
      <c r="J528" s="10" t="str">
        <f t="shared" si="39"/>
        <v>sum_amount11_enquiryfee</v>
      </c>
      <c r="K528" s="20">
        <v>0.0191878726639948</v>
      </c>
      <c r="M528" t="s">
        <v>251</v>
      </c>
      <c r="O528" s="2" t="str">
        <f t="shared" si="41"/>
        <v>avg_amount52_creditcardrepayments</v>
      </c>
      <c r="P528" t="s">
        <v>159</v>
      </c>
    </row>
    <row r="529" spans="1:16">
      <c r="A529" s="8" t="s">
        <v>539</v>
      </c>
      <c r="B529" s="8">
        <v>239801</v>
      </c>
      <c r="C529" s="8">
        <v>42908</v>
      </c>
      <c r="D529" s="8">
        <v>177410</v>
      </c>
      <c r="E529" s="8">
        <v>19483</v>
      </c>
      <c r="F529" s="9">
        <v>0.0812465335840968</v>
      </c>
      <c r="G529" s="1" t="str">
        <f t="shared" si="40"/>
        <v>enquiryfee</v>
      </c>
      <c r="H529" s="19" t="s">
        <v>476</v>
      </c>
      <c r="I529" s="10" t="str">
        <f t="shared" si="42"/>
        <v>avg_amount41_enquiryfee</v>
      </c>
      <c r="J529" s="10" t="str">
        <f t="shared" si="39"/>
        <v>avg_amount11_enquiryfee</v>
      </c>
      <c r="K529" s="20">
        <v>0.0191878333242688</v>
      </c>
      <c r="M529" t="s">
        <v>254</v>
      </c>
      <c r="O529" s="2" t="str">
        <f t="shared" si="41"/>
        <v>max_amount52_creditcardrepayments</v>
      </c>
      <c r="P529" t="s">
        <v>143</v>
      </c>
    </row>
    <row r="530" spans="1:16">
      <c r="A530" s="8" t="s">
        <v>541</v>
      </c>
      <c r="B530" s="8">
        <v>239801</v>
      </c>
      <c r="C530" s="8">
        <v>42908</v>
      </c>
      <c r="D530" s="8">
        <v>177410</v>
      </c>
      <c r="E530" s="8">
        <v>19483</v>
      </c>
      <c r="F530" s="9">
        <v>0.0812465335840968</v>
      </c>
      <c r="G530" s="1" t="str">
        <f t="shared" si="40"/>
        <v>enquiryfee</v>
      </c>
      <c r="H530" s="19" t="s">
        <v>468</v>
      </c>
      <c r="I530" s="10" t="str">
        <f t="shared" si="42"/>
        <v>max_amount41_enquiryfee</v>
      </c>
      <c r="J530" s="10" t="str">
        <f t="shared" si="39"/>
        <v>max_amount10_enquiryfee</v>
      </c>
      <c r="K530" s="20">
        <v>0.0176002393428928</v>
      </c>
      <c r="M530" t="s">
        <v>258</v>
      </c>
      <c r="O530" s="2" t="str">
        <f t="shared" si="41"/>
        <v>min_amount52_creditcardrepayments</v>
      </c>
      <c r="P530" t="s">
        <v>649</v>
      </c>
    </row>
    <row r="531" spans="1:16">
      <c r="A531" s="8" t="s">
        <v>28</v>
      </c>
      <c r="B531" s="8">
        <v>239801</v>
      </c>
      <c r="C531" s="8">
        <v>42908</v>
      </c>
      <c r="D531" s="8">
        <v>177410</v>
      </c>
      <c r="E531" s="8">
        <v>19483</v>
      </c>
      <c r="F531" s="9">
        <v>0.0812465335840968</v>
      </c>
      <c r="G531" s="1" t="str">
        <f t="shared" si="40"/>
        <v>enquiryfee</v>
      </c>
      <c r="H531" s="19" t="s">
        <v>28</v>
      </c>
      <c r="I531" s="10" t="str">
        <f t="shared" si="42"/>
        <v>sum_cnt41_enquiryfee</v>
      </c>
      <c r="J531" s="10" t="str">
        <f t="shared" si="39"/>
        <v>sum_cnt41_enquiryfee</v>
      </c>
      <c r="K531" s="20">
        <v>0.0176002393428928</v>
      </c>
      <c r="M531" t="s">
        <v>262</v>
      </c>
      <c r="O531" s="2" t="str">
        <f t="shared" si="41"/>
        <v>sum_cnt52_creditcardrepayments</v>
      </c>
      <c r="P531" t="s">
        <v>650</v>
      </c>
    </row>
    <row r="532" spans="1:16">
      <c r="A532" s="8" t="s">
        <v>543</v>
      </c>
      <c r="B532" s="8">
        <v>239801</v>
      </c>
      <c r="C532" s="8">
        <v>42908</v>
      </c>
      <c r="D532" s="8">
        <v>177414</v>
      </c>
      <c r="E532" s="8">
        <v>19479</v>
      </c>
      <c r="F532" s="9">
        <v>0.0812298530865176</v>
      </c>
      <c r="G532" s="1" t="str">
        <f t="shared" si="40"/>
        <v>enquiryfee</v>
      </c>
      <c r="H532" s="19" t="s">
        <v>470</v>
      </c>
      <c r="I532" s="10" t="str">
        <f t="shared" si="42"/>
        <v>min_amount41_enquiryfee</v>
      </c>
      <c r="J532" s="10" t="str">
        <f t="shared" si="39"/>
        <v>min_amount10_enquiryfee</v>
      </c>
      <c r="K532" s="20">
        <v>0.0176002393428928</v>
      </c>
      <c r="M532" t="s">
        <v>669</v>
      </c>
      <c r="O532" s="2" t="str">
        <f t="shared" si="41"/>
        <v>sum_amount28_mobilephonerecharge</v>
      </c>
      <c r="P532" t="s">
        <v>670</v>
      </c>
    </row>
    <row r="533" spans="1:16">
      <c r="A533" s="8" t="s">
        <v>528</v>
      </c>
      <c r="B533" s="8">
        <v>239801</v>
      </c>
      <c r="C533" s="8">
        <v>42908</v>
      </c>
      <c r="D533" s="8">
        <v>180303</v>
      </c>
      <c r="E533" s="8">
        <v>16590</v>
      </c>
      <c r="F533" s="9">
        <v>0.0691823637099095</v>
      </c>
      <c r="G533" s="1" t="str">
        <f t="shared" si="40"/>
        <v>enquiryfee</v>
      </c>
      <c r="H533" s="19" t="s">
        <v>462</v>
      </c>
      <c r="I533" s="10" t="str">
        <f t="shared" si="42"/>
        <v>sum_amount42_enquiryfee</v>
      </c>
      <c r="J533" s="10" t="str">
        <f t="shared" si="39"/>
        <v>sum_amount10_enquiryfee</v>
      </c>
      <c r="K533" s="20">
        <v>0.0176002393428928</v>
      </c>
      <c r="M533" t="s">
        <v>671</v>
      </c>
      <c r="O533" s="2" t="str">
        <f t="shared" si="41"/>
        <v>avg_amount28_mobilephonerecharge</v>
      </c>
      <c r="P533" t="s">
        <v>672</v>
      </c>
    </row>
    <row r="534" spans="1:16">
      <c r="A534" s="8" t="s">
        <v>530</v>
      </c>
      <c r="B534" s="8">
        <v>239801</v>
      </c>
      <c r="C534" s="8">
        <v>42908</v>
      </c>
      <c r="D534" s="8">
        <v>180303</v>
      </c>
      <c r="E534" s="8">
        <v>16590</v>
      </c>
      <c r="F534" s="9">
        <v>0.0691823637099095</v>
      </c>
      <c r="G534" s="1" t="str">
        <f t="shared" si="40"/>
        <v>enquiryfee</v>
      </c>
      <c r="H534" s="19" t="s">
        <v>465</v>
      </c>
      <c r="I534" s="10" t="str">
        <f t="shared" si="42"/>
        <v>avg_amount42_enquiryfee</v>
      </c>
      <c r="J534" s="10" t="str">
        <f t="shared" si="39"/>
        <v>avg_amount10_enquiryfee</v>
      </c>
      <c r="K534" s="20">
        <v>0.0176002393428928</v>
      </c>
      <c r="M534" t="s">
        <v>673</v>
      </c>
      <c r="O534" s="2" t="str">
        <f t="shared" si="41"/>
        <v>max_amount28_mobilephonerecharge</v>
      </c>
      <c r="P534" t="s">
        <v>674</v>
      </c>
    </row>
    <row r="535" spans="1:16">
      <c r="A535" s="8" t="s">
        <v>532</v>
      </c>
      <c r="B535" s="8">
        <v>239801</v>
      </c>
      <c r="C535" s="8">
        <v>42908</v>
      </c>
      <c r="D535" s="8">
        <v>180303</v>
      </c>
      <c r="E535" s="8">
        <v>16590</v>
      </c>
      <c r="F535" s="9">
        <v>0.0691823637099095</v>
      </c>
      <c r="G535" s="1" t="str">
        <f t="shared" si="40"/>
        <v>enquiryfee</v>
      </c>
      <c r="H535" s="19" t="s">
        <v>667</v>
      </c>
      <c r="I535" s="10" t="str">
        <f t="shared" si="42"/>
        <v>max_amount42_enquiryfee</v>
      </c>
      <c r="J535" s="10" t="str">
        <f t="shared" si="39"/>
        <v>max_amount51_enquiryfee</v>
      </c>
      <c r="K535" s="20">
        <v>0.0166350194962764</v>
      </c>
      <c r="M535" t="s">
        <v>675</v>
      </c>
      <c r="O535" s="2" t="str">
        <f t="shared" si="41"/>
        <v>min_amount28_mobilephonerecharge</v>
      </c>
      <c r="P535" t="s">
        <v>676</v>
      </c>
    </row>
    <row r="536" spans="1:16">
      <c r="A536" s="8" t="s">
        <v>535</v>
      </c>
      <c r="B536" s="8">
        <v>239801</v>
      </c>
      <c r="C536" s="8">
        <v>42908</v>
      </c>
      <c r="D536" s="8">
        <v>180303</v>
      </c>
      <c r="E536" s="8">
        <v>16590</v>
      </c>
      <c r="F536" s="9">
        <v>0.0691823637099095</v>
      </c>
      <c r="G536" s="1" t="str">
        <f t="shared" si="40"/>
        <v>enquiryfee</v>
      </c>
      <c r="H536" s="19" t="s">
        <v>535</v>
      </c>
      <c r="I536" s="10" t="str">
        <f t="shared" si="42"/>
        <v>sum_cnt42_enquiryfee</v>
      </c>
      <c r="J536" s="10" t="str">
        <f t="shared" si="39"/>
        <v>sum_cnt42_enquiryfee</v>
      </c>
      <c r="K536" s="20">
        <v>0.0166349801565505</v>
      </c>
      <c r="M536" t="s">
        <v>677</v>
      </c>
      <c r="O536" s="2" t="str">
        <f t="shared" si="41"/>
        <v>sum_cnt28_mobilephonerecharge</v>
      </c>
      <c r="P536" t="s">
        <v>678</v>
      </c>
    </row>
    <row r="537" spans="1:16">
      <c r="A537" s="8" t="s">
        <v>50</v>
      </c>
      <c r="B537" s="8">
        <v>239801</v>
      </c>
      <c r="C537" s="8">
        <v>42908</v>
      </c>
      <c r="D537" s="8">
        <v>180310</v>
      </c>
      <c r="E537" s="8">
        <v>16583</v>
      </c>
      <c r="F537" s="9">
        <v>0.0691531728391458</v>
      </c>
      <c r="G537" s="1" t="str">
        <f t="shared" si="40"/>
        <v>enquiryfee</v>
      </c>
      <c r="H537" s="19" t="s">
        <v>668</v>
      </c>
      <c r="I537" s="10" t="str">
        <f t="shared" si="42"/>
        <v>min_amount42_enquiryfee</v>
      </c>
      <c r="J537" s="10" t="str">
        <f t="shared" si="39"/>
        <v>min_amount51_enquiryfee</v>
      </c>
      <c r="K537" s="20">
        <v>0.0166349801565505</v>
      </c>
      <c r="M537" t="s">
        <v>679</v>
      </c>
      <c r="O537" s="2" t="str">
        <f t="shared" si="41"/>
        <v>sum_amount28_mobilephonerecharge</v>
      </c>
      <c r="P537" t="s">
        <v>680</v>
      </c>
    </row>
    <row r="538" spans="1:16">
      <c r="A538" s="8" t="s">
        <v>556</v>
      </c>
      <c r="B538" s="8">
        <v>239801</v>
      </c>
      <c r="C538" s="8">
        <v>42908</v>
      </c>
      <c r="D538" s="8">
        <v>182928</v>
      </c>
      <c r="E538" s="8">
        <v>13965</v>
      </c>
      <c r="F538" s="9">
        <v>0.0582357871735314</v>
      </c>
      <c r="G538" s="1" t="str">
        <f t="shared" si="40"/>
        <v>enquiryfee</v>
      </c>
      <c r="H538" s="19" t="s">
        <v>681</v>
      </c>
      <c r="I538" s="10" t="str">
        <f t="shared" si="42"/>
        <v>sum_amount43_enquiryfee</v>
      </c>
      <c r="J538" s="10" t="str">
        <f t="shared" si="39"/>
        <v>sum_amount51_enquiryfee</v>
      </c>
      <c r="K538" s="20">
        <v>0.0166349801565505</v>
      </c>
      <c r="M538" t="s">
        <v>682</v>
      </c>
      <c r="O538" s="2" t="str">
        <f t="shared" si="41"/>
        <v>avg_amount28_mobilephonerecharge</v>
      </c>
      <c r="P538" t="s">
        <v>683</v>
      </c>
    </row>
    <row r="539" spans="1:16">
      <c r="A539" s="8" t="s">
        <v>557</v>
      </c>
      <c r="B539" s="8">
        <v>239801</v>
      </c>
      <c r="C539" s="8">
        <v>42908</v>
      </c>
      <c r="D539" s="8">
        <v>182928</v>
      </c>
      <c r="E539" s="8">
        <v>13965</v>
      </c>
      <c r="F539" s="9">
        <v>0.0582357871735314</v>
      </c>
      <c r="G539" s="1" t="str">
        <f t="shared" si="40"/>
        <v>enquiryfee</v>
      </c>
      <c r="H539" s="19" t="s">
        <v>684</v>
      </c>
      <c r="I539" s="10" t="str">
        <f t="shared" si="42"/>
        <v>avg_amount43_enquiryfee</v>
      </c>
      <c r="J539" s="10" t="str">
        <f t="shared" si="39"/>
        <v>avg_amount51_enquiryfee</v>
      </c>
      <c r="K539" s="20">
        <v>0.0166331901990187</v>
      </c>
      <c r="M539" t="s">
        <v>685</v>
      </c>
      <c r="O539" s="2" t="str">
        <f t="shared" si="41"/>
        <v>max_amount28_mobilephonerecharge</v>
      </c>
      <c r="P539" t="s">
        <v>686</v>
      </c>
    </row>
    <row r="540" spans="1:16">
      <c r="A540" s="8" t="s">
        <v>558</v>
      </c>
      <c r="B540" s="8">
        <v>239801</v>
      </c>
      <c r="C540" s="8">
        <v>42908</v>
      </c>
      <c r="D540" s="8">
        <v>182928</v>
      </c>
      <c r="E540" s="8">
        <v>13965</v>
      </c>
      <c r="F540" s="9">
        <v>0.0582357871735314</v>
      </c>
      <c r="G540" s="1" t="str">
        <f t="shared" si="40"/>
        <v>enquiryfee</v>
      </c>
      <c r="H540" s="19" t="s">
        <v>453</v>
      </c>
      <c r="I540" s="10" t="str">
        <f t="shared" si="42"/>
        <v>max_amount43_enquiryfee</v>
      </c>
      <c r="J540" s="10" t="str">
        <f t="shared" si="39"/>
        <v>max_amount9_enquiryfee</v>
      </c>
      <c r="K540" s="20">
        <v>0.0164902689745579</v>
      </c>
      <c r="M540" t="s">
        <v>687</v>
      </c>
      <c r="O540" s="2" t="str">
        <f t="shared" si="41"/>
        <v>min_amount28_mobilephonerecharge</v>
      </c>
      <c r="P540" t="s">
        <v>688</v>
      </c>
    </row>
    <row r="541" spans="1:16">
      <c r="A541" s="8" t="s">
        <v>560</v>
      </c>
      <c r="B541" s="8">
        <v>239801</v>
      </c>
      <c r="C541" s="8">
        <v>42908</v>
      </c>
      <c r="D541" s="8">
        <v>182928</v>
      </c>
      <c r="E541" s="8">
        <v>13965</v>
      </c>
      <c r="F541" s="9">
        <v>0.0582357871735314</v>
      </c>
      <c r="G541" s="1" t="str">
        <f t="shared" si="40"/>
        <v>enquiryfee</v>
      </c>
      <c r="H541" s="19" t="s">
        <v>560</v>
      </c>
      <c r="I541" s="10" t="str">
        <f t="shared" si="42"/>
        <v>sum_cnt43_enquiryfee</v>
      </c>
      <c r="J541" s="10" t="str">
        <f t="shared" si="39"/>
        <v>sum_cnt43_enquiryfee</v>
      </c>
      <c r="K541" s="20">
        <v>0.0164902689745579</v>
      </c>
      <c r="M541" t="s">
        <v>689</v>
      </c>
      <c r="O541" s="2" t="str">
        <f t="shared" si="41"/>
        <v>sum_cnt28_mobilephonerecharge</v>
      </c>
      <c r="P541" t="s">
        <v>690</v>
      </c>
    </row>
    <row r="542" spans="1:16">
      <c r="A542" s="8" t="s">
        <v>559</v>
      </c>
      <c r="B542" s="8">
        <v>239801</v>
      </c>
      <c r="C542" s="8">
        <v>42908</v>
      </c>
      <c r="D542" s="8">
        <v>182939</v>
      </c>
      <c r="E542" s="8">
        <v>13954</v>
      </c>
      <c r="F542" s="9">
        <v>0.0581899158051885</v>
      </c>
      <c r="G542" s="1" t="str">
        <f t="shared" si="40"/>
        <v>enquiryfee</v>
      </c>
      <c r="H542" s="19" t="s">
        <v>455</v>
      </c>
      <c r="I542" s="10" t="str">
        <f t="shared" si="42"/>
        <v>min_amount43_enquiryfee</v>
      </c>
      <c r="J542" s="10" t="str">
        <f t="shared" si="39"/>
        <v>min_amount9_enquiryfee</v>
      </c>
      <c r="K542" s="20">
        <v>0.0164902689745579</v>
      </c>
      <c r="M542" t="s">
        <v>691</v>
      </c>
      <c r="O542" s="2" t="str">
        <f t="shared" si="41"/>
        <v>sum_amount29_mobilephonerecharge</v>
      </c>
      <c r="P542" t="s">
        <v>692</v>
      </c>
    </row>
    <row r="543" spans="1:16">
      <c r="A543" s="8" t="s">
        <v>669</v>
      </c>
      <c r="B543" s="8">
        <v>239801</v>
      </c>
      <c r="C543" s="8">
        <v>139679</v>
      </c>
      <c r="D543" s="8">
        <v>84023</v>
      </c>
      <c r="E543" s="8">
        <v>16099</v>
      </c>
      <c r="F543" s="9">
        <v>0.0671348326320574</v>
      </c>
      <c r="G543" s="1" t="str">
        <f t="shared" si="40"/>
        <v>mobilephonerecharge</v>
      </c>
      <c r="H543" s="22" t="s">
        <v>670</v>
      </c>
      <c r="I543" s="10" t="str">
        <f t="shared" si="42"/>
        <v>sum_amount28_mobilephonerecharge</v>
      </c>
      <c r="J543" s="10" t="str">
        <f t="shared" ref="J543:J546" si="43">LEFT(A543,3)&amp;RIGHT(H543,LEN(H543)-3)</f>
        <v>sum_amount41_mobilephonerecharge</v>
      </c>
      <c r="K543" s="23">
        <v>0.0325281507702866</v>
      </c>
      <c r="M543" t="s">
        <v>693</v>
      </c>
      <c r="O543" s="2" t="str">
        <f t="shared" si="41"/>
        <v>avg_amount29_mobilephonerecharge</v>
      </c>
      <c r="P543" t="s">
        <v>694</v>
      </c>
    </row>
    <row r="544" spans="1:16">
      <c r="A544" s="8" t="s">
        <v>671</v>
      </c>
      <c r="B544" s="8">
        <v>239801</v>
      </c>
      <c r="C544" s="8">
        <v>139679</v>
      </c>
      <c r="D544" s="8">
        <v>84023</v>
      </c>
      <c r="E544" s="8">
        <v>16099</v>
      </c>
      <c r="F544" s="9">
        <v>0.0671348326320574</v>
      </c>
      <c r="G544" s="1" t="str">
        <f t="shared" si="40"/>
        <v>mobilephonerecharge</v>
      </c>
      <c r="H544" s="22" t="s">
        <v>672</v>
      </c>
      <c r="I544" s="8" t="s">
        <v>671</v>
      </c>
      <c r="J544" s="10" t="str">
        <f t="shared" si="43"/>
        <v>avg_amount41_mobilephonerecharge</v>
      </c>
      <c r="K544" s="23">
        <v>0.0325281507702866</v>
      </c>
      <c r="M544" t="s">
        <v>695</v>
      </c>
      <c r="O544" s="2" t="str">
        <f t="shared" si="41"/>
        <v>max_amount29_mobilephonerecharge</v>
      </c>
      <c r="P544" t="s">
        <v>696</v>
      </c>
    </row>
    <row r="545" spans="1:16">
      <c r="A545" s="8" t="s">
        <v>673</v>
      </c>
      <c r="B545" s="8">
        <v>239801</v>
      </c>
      <c r="C545" s="8">
        <v>139679</v>
      </c>
      <c r="D545" s="8">
        <v>84023</v>
      </c>
      <c r="E545" s="8">
        <v>16099</v>
      </c>
      <c r="F545" s="9">
        <v>0.0671348326320574</v>
      </c>
      <c r="G545" s="1" t="str">
        <f t="shared" si="40"/>
        <v>mobilephonerecharge</v>
      </c>
      <c r="H545" s="22" t="s">
        <v>674</v>
      </c>
      <c r="I545" s="10" t="str">
        <f t="shared" si="42"/>
        <v>max_amount28_mobilephonerecharge</v>
      </c>
      <c r="J545" s="10" t="str">
        <f t="shared" si="43"/>
        <v>max_amount41_mobilephonerecharge</v>
      </c>
      <c r="K545" s="23">
        <v>0.0325281507702866</v>
      </c>
      <c r="M545" t="s">
        <v>697</v>
      </c>
      <c r="O545" s="2" t="str">
        <f t="shared" si="41"/>
        <v>min_amount29_mobilephonerecharge</v>
      </c>
      <c r="P545" t="s">
        <v>698</v>
      </c>
    </row>
    <row r="546" spans="1:16">
      <c r="A546" s="8" t="s">
        <v>675</v>
      </c>
      <c r="B546" s="8">
        <v>239801</v>
      </c>
      <c r="C546" s="8">
        <v>139679</v>
      </c>
      <c r="D546" s="8">
        <v>84023</v>
      </c>
      <c r="E546" s="8">
        <v>16099</v>
      </c>
      <c r="F546" s="9">
        <v>0.0671348326320574</v>
      </c>
      <c r="G546" s="1" t="str">
        <f t="shared" si="40"/>
        <v>mobilephonerecharge</v>
      </c>
      <c r="H546" s="22" t="s">
        <v>676</v>
      </c>
      <c r="I546" s="10" t="str">
        <f t="shared" si="42"/>
        <v>min_amount28_mobilephonerecharge</v>
      </c>
      <c r="J546" s="10" t="str">
        <f t="shared" si="43"/>
        <v>min_amount41_mobilephonerecharge</v>
      </c>
      <c r="K546" s="23">
        <v>0.0325281507702866</v>
      </c>
      <c r="M546" t="s">
        <v>699</v>
      </c>
      <c r="O546" s="2" t="str">
        <f t="shared" si="41"/>
        <v>sum_cnt29_mobilephonerecharge</v>
      </c>
      <c r="P546" t="s">
        <v>700</v>
      </c>
    </row>
    <row r="547" spans="1:16">
      <c r="A547" s="8" t="s">
        <v>677</v>
      </c>
      <c r="B547" s="8">
        <v>239801</v>
      </c>
      <c r="C547" s="8">
        <v>139679</v>
      </c>
      <c r="D547" s="8">
        <v>84023</v>
      </c>
      <c r="E547" s="8">
        <v>16099</v>
      </c>
      <c r="F547" s="9">
        <v>0.0671348326320574</v>
      </c>
      <c r="G547" s="1" t="str">
        <f t="shared" si="40"/>
        <v>mobilephonerecharge</v>
      </c>
      <c r="H547" s="22" t="s">
        <v>678</v>
      </c>
      <c r="I547" s="10" t="str">
        <f t="shared" si="42"/>
        <v>sum_cnt28_mobilephonerecharge</v>
      </c>
      <c r="J547" s="10" t="str">
        <f>LEFT(A547,3)&amp;"_cnt"&amp;RIGHT(H547,LEN(H547)-7)</f>
        <v>sum_cnt45_mobilephonerecharge</v>
      </c>
      <c r="K547" s="23">
        <v>0.0320853624845948</v>
      </c>
      <c r="M547" t="s">
        <v>701</v>
      </c>
      <c r="O547" s="2" t="str">
        <f t="shared" si="41"/>
        <v>sum_amount28_mobilephonerecharge</v>
      </c>
      <c r="P547" t="s">
        <v>702</v>
      </c>
    </row>
    <row r="548" spans="1:16">
      <c r="A548" s="8" t="s">
        <v>679</v>
      </c>
      <c r="B548" s="8">
        <v>239801</v>
      </c>
      <c r="C548" s="8">
        <v>139679</v>
      </c>
      <c r="D548" s="8">
        <v>84156</v>
      </c>
      <c r="E548" s="8">
        <v>15966</v>
      </c>
      <c r="F548" s="9">
        <v>0.0665802060875476</v>
      </c>
      <c r="G548" s="1" t="str">
        <f t="shared" si="40"/>
        <v>mobilephonerecharge</v>
      </c>
      <c r="H548" s="22" t="s">
        <v>680</v>
      </c>
      <c r="I548" s="10" t="s">
        <v>669</v>
      </c>
      <c r="J548" s="10" t="str">
        <f t="shared" ref="J548:J551" si="44">LEFT(A548,3)&amp;RIGHT(H548,LEN(H548)-3)</f>
        <v>sum_amount45_mobilephonerecharge</v>
      </c>
      <c r="K548" s="23">
        <v>0.0320853624845948</v>
      </c>
      <c r="M548" t="s">
        <v>703</v>
      </c>
      <c r="O548" s="2" t="str">
        <f t="shared" si="41"/>
        <v>avg_amount28_mobilephonerecharge</v>
      </c>
      <c r="P548" t="s">
        <v>704</v>
      </c>
    </row>
    <row r="549" spans="1:16">
      <c r="A549" s="8" t="s">
        <v>682</v>
      </c>
      <c r="B549" s="8">
        <v>239801</v>
      </c>
      <c r="C549" s="8">
        <v>139679</v>
      </c>
      <c r="D549" s="8">
        <v>84156</v>
      </c>
      <c r="E549" s="8">
        <v>15966</v>
      </c>
      <c r="F549" s="9">
        <v>0.0665802060875476</v>
      </c>
      <c r="G549" s="1" t="str">
        <f t="shared" si="40"/>
        <v>mobilephonerecharge</v>
      </c>
      <c r="H549" s="22" t="s">
        <v>683</v>
      </c>
      <c r="I549" s="8" t="s">
        <v>671</v>
      </c>
      <c r="J549" s="10" t="str">
        <f t="shared" si="44"/>
        <v>avg_amount45_mobilephonerecharge</v>
      </c>
      <c r="K549" s="23">
        <v>0.0320853624845948</v>
      </c>
      <c r="M549" t="s">
        <v>705</v>
      </c>
      <c r="O549" s="2" t="str">
        <f t="shared" si="41"/>
        <v>max_amount28_mobilephonerecharge</v>
      </c>
      <c r="P549" t="s">
        <v>706</v>
      </c>
    </row>
    <row r="550" spans="1:16">
      <c r="A550" s="8" t="s">
        <v>685</v>
      </c>
      <c r="B550" s="8">
        <v>239801</v>
      </c>
      <c r="C550" s="8">
        <v>139679</v>
      </c>
      <c r="D550" s="8">
        <v>84156</v>
      </c>
      <c r="E550" s="8">
        <v>15966</v>
      </c>
      <c r="F550" s="9">
        <v>0.0665802060875476</v>
      </c>
      <c r="G550" s="1" t="str">
        <f t="shared" si="40"/>
        <v>mobilephonerecharge</v>
      </c>
      <c r="H550" s="22" t="s">
        <v>686</v>
      </c>
      <c r="I550" s="10" t="s">
        <v>673</v>
      </c>
      <c r="J550" s="10" t="str">
        <f t="shared" si="44"/>
        <v>max_amount45_mobilephonerecharge</v>
      </c>
      <c r="K550" s="23">
        <v>0.0320853624845948</v>
      </c>
      <c r="M550" t="s">
        <v>707</v>
      </c>
      <c r="O550" s="2" t="str">
        <f t="shared" si="41"/>
        <v>min_amount28_mobilephonerecharge</v>
      </c>
      <c r="P550" t="s">
        <v>708</v>
      </c>
    </row>
    <row r="551" spans="1:16">
      <c r="A551" s="8" t="s">
        <v>687</v>
      </c>
      <c r="B551" s="8">
        <v>239801</v>
      </c>
      <c r="C551" s="8">
        <v>139679</v>
      </c>
      <c r="D551" s="8">
        <v>84156</v>
      </c>
      <c r="E551" s="8">
        <v>15966</v>
      </c>
      <c r="F551" s="9">
        <v>0.0665802060875476</v>
      </c>
      <c r="G551" s="1" t="str">
        <f t="shared" si="40"/>
        <v>mobilephonerecharge</v>
      </c>
      <c r="H551" s="22" t="s">
        <v>688</v>
      </c>
      <c r="I551" s="10" t="s">
        <v>675</v>
      </c>
      <c r="J551" s="10" t="str">
        <f t="shared" si="44"/>
        <v>min_amount46_mobilephonerecharge</v>
      </c>
      <c r="K551" s="23">
        <v>0.0315784504455667</v>
      </c>
      <c r="M551" t="s">
        <v>709</v>
      </c>
      <c r="O551" s="2" t="str">
        <f t="shared" si="41"/>
        <v>sum_cnt28_mobilephonerecharge</v>
      </c>
      <c r="P551" t="s">
        <v>710</v>
      </c>
    </row>
    <row r="552" spans="1:16">
      <c r="A552" s="8" t="s">
        <v>689</v>
      </c>
      <c r="B552" s="8">
        <v>239801</v>
      </c>
      <c r="C552" s="8">
        <v>139679</v>
      </c>
      <c r="D552" s="8">
        <v>84156</v>
      </c>
      <c r="E552" s="8">
        <v>15966</v>
      </c>
      <c r="F552" s="9">
        <v>0.0665802060875476</v>
      </c>
      <c r="G552" s="1" t="str">
        <f t="shared" si="40"/>
        <v>mobilephonerecharge</v>
      </c>
      <c r="H552" s="22" t="s">
        <v>690</v>
      </c>
      <c r="I552" s="10" t="s">
        <v>677</v>
      </c>
      <c r="J552" s="10" t="str">
        <f>LEFT(A552,3)&amp;"_cnt"&amp;RIGHT(H552,LEN(H552)-7)</f>
        <v>sum_cnt46_mobilephonerecharge</v>
      </c>
      <c r="K552" s="23">
        <v>0.0315784504455667</v>
      </c>
      <c r="M552" t="s">
        <v>711</v>
      </c>
      <c r="O552" s="2" t="str">
        <f t="shared" si="41"/>
        <v>sum_amount28_mobilephonerecharge</v>
      </c>
      <c r="P552" t="s">
        <v>712</v>
      </c>
    </row>
    <row r="553" spans="1:16">
      <c r="A553" s="8" t="s">
        <v>691</v>
      </c>
      <c r="B553" s="8">
        <v>239801</v>
      </c>
      <c r="C553" s="8">
        <v>139679</v>
      </c>
      <c r="D553" s="8">
        <v>84222</v>
      </c>
      <c r="E553" s="8">
        <v>15900</v>
      </c>
      <c r="F553" s="9">
        <v>0.0663049778774901</v>
      </c>
      <c r="G553" s="1" t="str">
        <f t="shared" si="40"/>
        <v>mobilephonerecharge</v>
      </c>
      <c r="H553" s="22" t="s">
        <v>692</v>
      </c>
      <c r="I553" s="10" t="str">
        <f t="shared" si="42"/>
        <v>sum_amount29_mobilephonerecharge</v>
      </c>
      <c r="J553" s="10" t="str">
        <f t="shared" ref="J553:J556" si="45">LEFT(A553,3)&amp;RIGHT(H553,LEN(H553)-3)</f>
        <v>sum_amount46_mobilephonerecharge</v>
      </c>
      <c r="K553" s="23">
        <v>0.0315784504455667</v>
      </c>
      <c r="M553" t="s">
        <v>713</v>
      </c>
      <c r="O553" s="2" t="str">
        <f t="shared" si="41"/>
        <v>avg_amount28_mobilephonerecharge</v>
      </c>
      <c r="P553" t="s">
        <v>714</v>
      </c>
    </row>
    <row r="554" spans="1:16">
      <c r="A554" s="8" t="s">
        <v>693</v>
      </c>
      <c r="B554" s="8">
        <v>239801</v>
      </c>
      <c r="C554" s="8">
        <v>139679</v>
      </c>
      <c r="D554" s="8">
        <v>84222</v>
      </c>
      <c r="E554" s="8">
        <v>15900</v>
      </c>
      <c r="F554" s="9">
        <v>0.0663049778774901</v>
      </c>
      <c r="G554" s="1" t="str">
        <f t="shared" si="40"/>
        <v>mobilephonerecharge</v>
      </c>
      <c r="H554" s="22" t="s">
        <v>694</v>
      </c>
      <c r="I554" s="10" t="str">
        <f t="shared" si="42"/>
        <v>avg_amount29_mobilephonerecharge</v>
      </c>
      <c r="J554" s="10" t="str">
        <f t="shared" si="45"/>
        <v>avg_amount46_mobilephonerecharge</v>
      </c>
      <c r="K554" s="23">
        <v>0.0315784504455667</v>
      </c>
      <c r="M554" t="s">
        <v>715</v>
      </c>
      <c r="O554" s="2" t="str">
        <f t="shared" si="41"/>
        <v>max_amount28_mobilephonerecharge</v>
      </c>
      <c r="P554" t="s">
        <v>716</v>
      </c>
    </row>
    <row r="555" spans="1:16">
      <c r="A555" s="8" t="s">
        <v>695</v>
      </c>
      <c r="B555" s="8">
        <v>239801</v>
      </c>
      <c r="C555" s="8">
        <v>139679</v>
      </c>
      <c r="D555" s="8">
        <v>84222</v>
      </c>
      <c r="E555" s="8">
        <v>15900</v>
      </c>
      <c r="F555" s="9">
        <v>0.0663049778774901</v>
      </c>
      <c r="G555" s="1" t="str">
        <f t="shared" si="40"/>
        <v>mobilephonerecharge</v>
      </c>
      <c r="H555" s="22" t="s">
        <v>696</v>
      </c>
      <c r="I555" s="8" t="s">
        <v>695</v>
      </c>
      <c r="J555" s="10" t="str">
        <f t="shared" si="45"/>
        <v>max_amount44_mobilephonerecharge</v>
      </c>
      <c r="K555" s="23">
        <v>0.0313506537623186</v>
      </c>
      <c r="M555" t="s">
        <v>717</v>
      </c>
      <c r="O555" s="2" t="str">
        <f t="shared" si="41"/>
        <v>min_amount28_mobilephonerecharge</v>
      </c>
      <c r="P555" t="s">
        <v>718</v>
      </c>
    </row>
    <row r="556" spans="1:16">
      <c r="A556" s="8" t="s">
        <v>697</v>
      </c>
      <c r="B556" s="8">
        <v>239801</v>
      </c>
      <c r="C556" s="8">
        <v>139679</v>
      </c>
      <c r="D556" s="8">
        <v>84222</v>
      </c>
      <c r="E556" s="8">
        <v>15900</v>
      </c>
      <c r="F556" s="9">
        <v>0.0663049778774901</v>
      </c>
      <c r="G556" s="1" t="str">
        <f t="shared" si="40"/>
        <v>mobilephonerecharge</v>
      </c>
      <c r="H556" s="22" t="s">
        <v>698</v>
      </c>
      <c r="I556" s="10" t="str">
        <f t="shared" si="42"/>
        <v>min_amount29_mobilephonerecharge</v>
      </c>
      <c r="J556" s="10" t="str">
        <f t="shared" si="45"/>
        <v>min_amount44_mobilephonerecharge</v>
      </c>
      <c r="K556" s="23">
        <v>0.0313506537623186</v>
      </c>
      <c r="M556" t="s">
        <v>719</v>
      </c>
      <c r="O556" s="2" t="str">
        <f t="shared" si="41"/>
        <v>sum_cnt28_mobilephonerecharge</v>
      </c>
      <c r="P556" t="s">
        <v>720</v>
      </c>
    </row>
    <row r="557" spans="1:16">
      <c r="A557" s="8" t="s">
        <v>699</v>
      </c>
      <c r="B557" s="8">
        <v>239801</v>
      </c>
      <c r="C557" s="8">
        <v>139679</v>
      </c>
      <c r="D557" s="8">
        <v>84222</v>
      </c>
      <c r="E557" s="8">
        <v>15900</v>
      </c>
      <c r="F557" s="9">
        <v>0.0663049778774901</v>
      </c>
      <c r="G557" s="1" t="str">
        <f t="shared" si="40"/>
        <v>mobilephonerecharge</v>
      </c>
      <c r="H557" s="22" t="s">
        <v>700</v>
      </c>
      <c r="I557" s="10" t="str">
        <f t="shared" si="42"/>
        <v>sum_cnt29_mobilephonerecharge</v>
      </c>
      <c r="J557" s="10" t="str">
        <f>LEFT(A557,3)&amp;"_cnt"&amp;RIGHT(H557,LEN(H557)-7)</f>
        <v>sum_cnt44_mobilephonerecharge</v>
      </c>
      <c r="K557" s="23">
        <v>0.0313506537623186</v>
      </c>
      <c r="M557" t="s">
        <v>666</v>
      </c>
      <c r="O557" s="2" t="str">
        <f t="shared" si="41"/>
        <v>sum_amount31_mobilephonerecharge</v>
      </c>
      <c r="P557" t="s">
        <v>721</v>
      </c>
    </row>
    <row r="558" spans="1:16">
      <c r="A558" s="8" t="s">
        <v>701</v>
      </c>
      <c r="B558" s="8">
        <v>239801</v>
      </c>
      <c r="C558" s="8">
        <v>139679</v>
      </c>
      <c r="D558" s="8">
        <v>84301</v>
      </c>
      <c r="E558" s="8">
        <v>15821</v>
      </c>
      <c r="F558" s="9">
        <v>0.0659755380503</v>
      </c>
      <c r="G558" s="1" t="str">
        <f t="shared" si="40"/>
        <v>mobilephonerecharge</v>
      </c>
      <c r="H558" s="22" t="s">
        <v>702</v>
      </c>
      <c r="I558" s="10" t="s">
        <v>669</v>
      </c>
      <c r="J558" s="10" t="str">
        <f t="shared" ref="J558:J561" si="46">LEFT(A558,3)&amp;RIGHT(H558,LEN(H558)-3)</f>
        <v>sum_amount44_mobilephonerecharge</v>
      </c>
      <c r="K558" s="23">
        <v>0.0313506537623186</v>
      </c>
      <c r="M558" t="s">
        <v>722</v>
      </c>
      <c r="O558" s="2" t="str">
        <f t="shared" si="41"/>
        <v>avg_amount31_mobilephonerecharge</v>
      </c>
      <c r="P558" t="s">
        <v>723</v>
      </c>
    </row>
    <row r="559" spans="1:16">
      <c r="A559" s="8" t="s">
        <v>703</v>
      </c>
      <c r="B559" s="8">
        <v>239801</v>
      </c>
      <c r="C559" s="8">
        <v>139679</v>
      </c>
      <c r="D559" s="8">
        <v>84301</v>
      </c>
      <c r="E559" s="8">
        <v>15821</v>
      </c>
      <c r="F559" s="9">
        <v>0.0659755380503</v>
      </c>
      <c r="G559" s="1" t="str">
        <f t="shared" si="40"/>
        <v>mobilephonerecharge</v>
      </c>
      <c r="H559" s="22" t="s">
        <v>704</v>
      </c>
      <c r="I559" s="8" t="s">
        <v>671</v>
      </c>
      <c r="J559" s="10" t="str">
        <f t="shared" si="46"/>
        <v>avg_amount47_mobilephonerecharge</v>
      </c>
      <c r="K559" s="23">
        <v>0.0304118898814192</v>
      </c>
      <c r="M559" t="s">
        <v>724</v>
      </c>
      <c r="O559" s="2" t="str">
        <f t="shared" si="41"/>
        <v>max_amount31_mobilephonerecharge</v>
      </c>
      <c r="P559" t="s">
        <v>725</v>
      </c>
    </row>
    <row r="560" spans="1:16">
      <c r="A560" s="8" t="s">
        <v>705</v>
      </c>
      <c r="B560" s="8">
        <v>239801</v>
      </c>
      <c r="C560" s="8">
        <v>139679</v>
      </c>
      <c r="D560" s="8">
        <v>84301</v>
      </c>
      <c r="E560" s="8">
        <v>15821</v>
      </c>
      <c r="F560" s="9">
        <v>0.0659755380503</v>
      </c>
      <c r="G560" s="1" t="str">
        <f t="shared" si="40"/>
        <v>mobilephonerecharge</v>
      </c>
      <c r="H560" s="22" t="s">
        <v>706</v>
      </c>
      <c r="I560" s="10" t="s">
        <v>673</v>
      </c>
      <c r="J560" s="10" t="str">
        <f t="shared" si="46"/>
        <v>max_amount47_mobilephonerecharge</v>
      </c>
      <c r="K560" s="23">
        <v>0.0304118898814192</v>
      </c>
      <c r="M560" t="s">
        <v>726</v>
      </c>
      <c r="O560" s="2" t="str">
        <f t="shared" si="41"/>
        <v>min_amount31_mobilephonerecharge</v>
      </c>
      <c r="P560" t="s">
        <v>727</v>
      </c>
    </row>
    <row r="561" spans="1:16">
      <c r="A561" s="8" t="s">
        <v>707</v>
      </c>
      <c r="B561" s="8">
        <v>239801</v>
      </c>
      <c r="C561" s="8">
        <v>139679</v>
      </c>
      <c r="D561" s="8">
        <v>84301</v>
      </c>
      <c r="E561" s="8">
        <v>15821</v>
      </c>
      <c r="F561" s="9">
        <v>0.0659755380503</v>
      </c>
      <c r="G561" s="1" t="str">
        <f t="shared" si="40"/>
        <v>mobilephonerecharge</v>
      </c>
      <c r="H561" s="22" t="s">
        <v>708</v>
      </c>
      <c r="I561" s="10" t="s">
        <v>675</v>
      </c>
      <c r="J561" s="10" t="str">
        <f t="shared" si="46"/>
        <v>min_amount47_mobilephonerecharge</v>
      </c>
      <c r="K561" s="23">
        <v>0.0304118898814192</v>
      </c>
      <c r="M561" t="s">
        <v>728</v>
      </c>
      <c r="O561" s="2" t="str">
        <f t="shared" si="41"/>
        <v>sum_amount30_mobilephonerecharge</v>
      </c>
      <c r="P561" t="s">
        <v>729</v>
      </c>
    </row>
    <row r="562" spans="1:16">
      <c r="A562" s="8" t="s">
        <v>709</v>
      </c>
      <c r="B562" s="8">
        <v>239801</v>
      </c>
      <c r="C562" s="8">
        <v>139679</v>
      </c>
      <c r="D562" s="8">
        <v>84301</v>
      </c>
      <c r="E562" s="8">
        <v>15821</v>
      </c>
      <c r="F562" s="9">
        <v>0.0659755380503</v>
      </c>
      <c r="G562" s="1" t="str">
        <f t="shared" si="40"/>
        <v>mobilephonerecharge</v>
      </c>
      <c r="H562" s="22" t="s">
        <v>710</v>
      </c>
      <c r="I562" s="10" t="s">
        <v>677</v>
      </c>
      <c r="J562" s="10" t="str">
        <f>LEFT(A562,3)&amp;"_cnt"&amp;RIGHT(H562,LEN(H562)-7)</f>
        <v>sum_cnt47_mobilephonerecharge</v>
      </c>
      <c r="K562" s="23">
        <v>0.0304118898814192</v>
      </c>
      <c r="M562" t="s">
        <v>730</v>
      </c>
      <c r="O562" s="2" t="str">
        <f t="shared" si="41"/>
        <v>avg_amount30_mobilephonerecharge</v>
      </c>
      <c r="P562" t="s">
        <v>731</v>
      </c>
    </row>
    <row r="563" spans="1:16">
      <c r="A563" s="8" t="s">
        <v>711</v>
      </c>
      <c r="B563" s="8">
        <v>239801</v>
      </c>
      <c r="C563" s="8">
        <v>139679</v>
      </c>
      <c r="D563" s="8">
        <v>84354</v>
      </c>
      <c r="E563" s="8">
        <v>15768</v>
      </c>
      <c r="F563" s="9">
        <v>0.0657545214573751</v>
      </c>
      <c r="G563" s="1" t="str">
        <f t="shared" si="40"/>
        <v>mobilephonerecharge</v>
      </c>
      <c r="H563" s="22" t="s">
        <v>712</v>
      </c>
      <c r="I563" s="10" t="s">
        <v>669</v>
      </c>
      <c r="J563" s="10" t="str">
        <f t="shared" ref="J563:J566" si="47">LEFT(A563,3)&amp;RIGHT(H563,LEN(H563)-3)</f>
        <v>sum_amount42_mobilephonerecharge</v>
      </c>
      <c r="K563" s="23">
        <v>0.0303408029965856</v>
      </c>
      <c r="M563" t="s">
        <v>732</v>
      </c>
      <c r="O563" s="2" t="str">
        <f t="shared" si="41"/>
        <v>avg_amount30_mobilephonerecharge</v>
      </c>
      <c r="P563" t="s">
        <v>733</v>
      </c>
    </row>
    <row r="564" spans="1:16">
      <c r="A564" s="8" t="s">
        <v>713</v>
      </c>
      <c r="B564" s="8">
        <v>239801</v>
      </c>
      <c r="C564" s="8">
        <v>139679</v>
      </c>
      <c r="D564" s="8">
        <v>84354</v>
      </c>
      <c r="E564" s="8">
        <v>15768</v>
      </c>
      <c r="F564" s="9">
        <v>0.0657545214573751</v>
      </c>
      <c r="G564" s="1" t="str">
        <f t="shared" si="40"/>
        <v>mobilephonerecharge</v>
      </c>
      <c r="H564" s="22" t="s">
        <v>714</v>
      </c>
      <c r="I564" s="8" t="s">
        <v>671</v>
      </c>
      <c r="J564" s="10" t="str">
        <f t="shared" si="47"/>
        <v>avg_amount42_mobilephonerecharge</v>
      </c>
      <c r="K564" s="23">
        <v>0.0303408029965856</v>
      </c>
      <c r="M564" t="s">
        <v>734</v>
      </c>
      <c r="O564" s="2" t="str">
        <f t="shared" si="41"/>
        <v>max_amount30_mobilephonerecharge</v>
      </c>
      <c r="P564" t="s">
        <v>735</v>
      </c>
    </row>
    <row r="565" spans="1:16">
      <c r="A565" s="8" t="s">
        <v>715</v>
      </c>
      <c r="B565" s="8">
        <v>239801</v>
      </c>
      <c r="C565" s="8">
        <v>139679</v>
      </c>
      <c r="D565" s="8">
        <v>84354</v>
      </c>
      <c r="E565" s="8">
        <v>15768</v>
      </c>
      <c r="F565" s="9">
        <v>0.0657545214573751</v>
      </c>
      <c r="G565" s="1" t="str">
        <f t="shared" si="40"/>
        <v>mobilephonerecharge</v>
      </c>
      <c r="H565" s="22" t="s">
        <v>716</v>
      </c>
      <c r="I565" s="10" t="s">
        <v>673</v>
      </c>
      <c r="J565" s="10" t="str">
        <f t="shared" si="47"/>
        <v>max_amount42_mobilephonerecharge</v>
      </c>
      <c r="K565" s="23">
        <v>0.0303408029965856</v>
      </c>
      <c r="M565" t="s">
        <v>664</v>
      </c>
      <c r="O565" s="2" t="str">
        <f t="shared" si="41"/>
        <v>min_amount30_mobilephonerecharge</v>
      </c>
      <c r="P565" t="s">
        <v>736</v>
      </c>
    </row>
    <row r="566" spans="1:16">
      <c r="A566" s="8" t="s">
        <v>717</v>
      </c>
      <c r="B566" s="8">
        <v>239801</v>
      </c>
      <c r="C566" s="8">
        <v>139679</v>
      </c>
      <c r="D566" s="8">
        <v>84354</v>
      </c>
      <c r="E566" s="8">
        <v>15768</v>
      </c>
      <c r="F566" s="9">
        <v>0.0657545214573751</v>
      </c>
      <c r="G566" s="1" t="str">
        <f t="shared" si="40"/>
        <v>mobilephonerecharge</v>
      </c>
      <c r="H566" s="22" t="s">
        <v>718</v>
      </c>
      <c r="I566" s="10" t="s">
        <v>675</v>
      </c>
      <c r="J566" s="10" t="str">
        <f t="shared" si="47"/>
        <v>min_amount42_mobilephonerecharge</v>
      </c>
      <c r="K566" s="23">
        <v>0.0303408029965856</v>
      </c>
      <c r="M566" t="s">
        <v>665</v>
      </c>
      <c r="O566" s="2" t="str">
        <f t="shared" si="41"/>
        <v>sum_cnt30_mobilephonerecharge</v>
      </c>
      <c r="P566" t="s">
        <v>737</v>
      </c>
    </row>
    <row r="567" spans="1:16">
      <c r="A567" s="8" t="s">
        <v>719</v>
      </c>
      <c r="B567" s="8">
        <v>239801</v>
      </c>
      <c r="C567" s="8">
        <v>139679</v>
      </c>
      <c r="D567" s="8">
        <v>84354</v>
      </c>
      <c r="E567" s="8">
        <v>15768</v>
      </c>
      <c r="F567" s="9">
        <v>0.0657545214573751</v>
      </c>
      <c r="G567" s="1" t="str">
        <f t="shared" si="40"/>
        <v>mobilephonerecharge</v>
      </c>
      <c r="H567" s="22" t="s">
        <v>720</v>
      </c>
      <c r="I567" s="10" t="s">
        <v>677</v>
      </c>
      <c r="J567" s="10" t="str">
        <f>LEFT(A567,3)&amp;"_cnt"&amp;RIGHT(H567,LEN(H567)-7)</f>
        <v>sum_cnt43_mobilephonerecharge</v>
      </c>
      <c r="K567" s="23">
        <v>0.0301657805557307</v>
      </c>
      <c r="M567" t="s">
        <v>738</v>
      </c>
      <c r="O567" s="2" t="str">
        <f t="shared" si="41"/>
        <v>sum_amount28_mobilephonerecharge</v>
      </c>
      <c r="P567" t="s">
        <v>739</v>
      </c>
    </row>
    <row r="568" spans="1:16">
      <c r="A568" s="8" t="s">
        <v>666</v>
      </c>
      <c r="B568" s="8">
        <v>239801</v>
      </c>
      <c r="C568" s="8">
        <v>139679</v>
      </c>
      <c r="D568" s="8">
        <v>84477</v>
      </c>
      <c r="E568" s="8">
        <v>15645</v>
      </c>
      <c r="F568" s="9">
        <v>0.0652415961568134</v>
      </c>
      <c r="G568" s="1" t="str">
        <f t="shared" si="40"/>
        <v>mobilephonerecharge</v>
      </c>
      <c r="H568" s="22" t="s">
        <v>721</v>
      </c>
      <c r="I568" s="10" t="str">
        <f t="shared" si="42"/>
        <v>sum_amount31_mobilephonerecharge</v>
      </c>
      <c r="J568" s="10" t="str">
        <f t="shared" ref="J568:J571" si="48">LEFT(A568,3)&amp;RIGHT(H568,LEN(H568)-3)</f>
        <v>sum_amount43_mobilephonerecharge</v>
      </c>
      <c r="K568" s="23">
        <v>0.0301657805557307</v>
      </c>
      <c r="M568" t="s">
        <v>740</v>
      </c>
      <c r="O568" s="2" t="str">
        <f t="shared" si="41"/>
        <v>avg_amount28_mobilephonerecharge</v>
      </c>
      <c r="P568" t="s">
        <v>741</v>
      </c>
    </row>
    <row r="569" spans="1:16">
      <c r="A569" s="8" t="s">
        <v>722</v>
      </c>
      <c r="B569" s="8">
        <v>239801</v>
      </c>
      <c r="C569" s="8">
        <v>139679</v>
      </c>
      <c r="D569" s="8">
        <v>84477</v>
      </c>
      <c r="E569" s="8">
        <v>15645</v>
      </c>
      <c r="F569" s="9">
        <v>0.0652415961568134</v>
      </c>
      <c r="G569" s="1" t="str">
        <f t="shared" si="40"/>
        <v>mobilephonerecharge</v>
      </c>
      <c r="H569" s="22" t="s">
        <v>723</v>
      </c>
      <c r="I569" s="10" t="str">
        <f t="shared" si="42"/>
        <v>avg_amount31_mobilephonerecharge</v>
      </c>
      <c r="J569" s="10" t="str">
        <f t="shared" si="48"/>
        <v>avg_amount43_mobilephonerecharge</v>
      </c>
      <c r="K569" s="23">
        <v>0.0301657805557307</v>
      </c>
      <c r="M569" t="s">
        <v>742</v>
      </c>
      <c r="O569" s="2" t="str">
        <f t="shared" si="41"/>
        <v>max_amount28_mobilephonerecharge</v>
      </c>
      <c r="P569" t="s">
        <v>743</v>
      </c>
    </row>
    <row r="570" spans="1:16">
      <c r="A570" s="8" t="s">
        <v>724</v>
      </c>
      <c r="B570" s="8">
        <v>239801</v>
      </c>
      <c r="C570" s="8">
        <v>139679</v>
      </c>
      <c r="D570" s="8">
        <v>84477</v>
      </c>
      <c r="E570" s="8">
        <v>15645</v>
      </c>
      <c r="F570" s="9">
        <v>0.0652415961568134</v>
      </c>
      <c r="G570" s="1" t="str">
        <f t="shared" si="40"/>
        <v>mobilephonerecharge</v>
      </c>
      <c r="H570" s="22" t="s">
        <v>725</v>
      </c>
      <c r="I570" s="10" t="str">
        <f t="shared" si="42"/>
        <v>max_amount31_mobilephonerecharge</v>
      </c>
      <c r="J570" s="10" t="str">
        <f t="shared" si="48"/>
        <v>max_amount43_mobilephonerecharge</v>
      </c>
      <c r="K570" s="23">
        <v>0.0301657805557307</v>
      </c>
      <c r="M570" t="s">
        <v>744</v>
      </c>
      <c r="O570" s="2" t="str">
        <f t="shared" si="41"/>
        <v>min_amount28_mobilephonerecharge</v>
      </c>
      <c r="P570" t="s">
        <v>745</v>
      </c>
    </row>
    <row r="571" spans="1:16">
      <c r="A571" s="8" t="s">
        <v>726</v>
      </c>
      <c r="B571" s="8">
        <v>239801</v>
      </c>
      <c r="C571" s="8">
        <v>139679</v>
      </c>
      <c r="D571" s="8">
        <v>84477</v>
      </c>
      <c r="E571" s="8">
        <v>15645</v>
      </c>
      <c r="F571" s="9">
        <v>0.0652415961568134</v>
      </c>
      <c r="G571" s="1" t="str">
        <f t="shared" si="40"/>
        <v>mobilephonerecharge</v>
      </c>
      <c r="H571" s="22" t="s">
        <v>727</v>
      </c>
      <c r="I571" s="10" t="str">
        <f t="shared" si="42"/>
        <v>min_amount31_mobilephonerecharge</v>
      </c>
      <c r="J571" s="10" t="str">
        <f t="shared" si="48"/>
        <v>min_amount49_mobilephonerecharge</v>
      </c>
      <c r="K571" s="23">
        <v>0.029758063635744</v>
      </c>
      <c r="M571" t="s">
        <v>746</v>
      </c>
      <c r="O571" s="2" t="str">
        <f t="shared" si="41"/>
        <v>sum_cnt28_mobilephonerecharge</v>
      </c>
      <c r="P571" t="s">
        <v>747</v>
      </c>
    </row>
    <row r="572" spans="1:16">
      <c r="A572" s="8" t="s">
        <v>728</v>
      </c>
      <c r="B572" s="8">
        <v>239801</v>
      </c>
      <c r="C572" s="8">
        <v>139679</v>
      </c>
      <c r="D572" s="8">
        <v>84477</v>
      </c>
      <c r="E572" s="8">
        <v>15645</v>
      </c>
      <c r="F572" s="9">
        <v>0.0652415961568134</v>
      </c>
      <c r="G572" s="1" t="str">
        <f t="shared" si="40"/>
        <v>mobilephonerecharge</v>
      </c>
      <c r="H572" s="22" t="s">
        <v>729</v>
      </c>
      <c r="I572" s="8" t="s">
        <v>730</v>
      </c>
      <c r="J572" s="10" t="str">
        <f>LEFT(A572,3)&amp;"_cnt"&amp;RIGHT(H572,LEN(H572)-7)</f>
        <v>sum_cnt49_mobilephonerecharge</v>
      </c>
      <c r="K572" s="23">
        <v>0.029758063635744</v>
      </c>
      <c r="M572" t="s">
        <v>748</v>
      </c>
      <c r="O572" s="2" t="str">
        <f t="shared" si="41"/>
        <v>sum_amount28_mobilephonerecharge</v>
      </c>
      <c r="P572" t="s">
        <v>749</v>
      </c>
    </row>
    <row r="573" spans="1:16">
      <c r="A573" s="8" t="s">
        <v>730</v>
      </c>
      <c r="B573" s="8">
        <v>239801</v>
      </c>
      <c r="C573" s="8">
        <v>139679</v>
      </c>
      <c r="D573" s="8">
        <v>84480</v>
      </c>
      <c r="E573" s="8">
        <v>15642</v>
      </c>
      <c r="F573" s="9">
        <v>0.0652290857836289</v>
      </c>
      <c r="G573" s="1" t="str">
        <f t="shared" si="40"/>
        <v>mobilephonerecharge</v>
      </c>
      <c r="H573" s="22" t="s">
        <v>731</v>
      </c>
      <c r="I573" s="8" t="s">
        <v>732</v>
      </c>
      <c r="J573" s="10" t="str">
        <f t="shared" ref="J573:J576" si="49">LEFT(A573,3)&amp;RIGHT(H573,LEN(H573)-3)</f>
        <v>sum_amount49_mobilephonerecharge</v>
      </c>
      <c r="K573" s="23">
        <v>0.029758063635744</v>
      </c>
      <c r="M573" t="s">
        <v>750</v>
      </c>
      <c r="O573" s="2" t="str">
        <f t="shared" si="41"/>
        <v>avg_amount28_mobilephonerecharge</v>
      </c>
      <c r="P573" t="s">
        <v>751</v>
      </c>
    </row>
    <row r="574" spans="1:16">
      <c r="A574" s="8" t="s">
        <v>732</v>
      </c>
      <c r="B574" s="8">
        <v>239801</v>
      </c>
      <c r="C574" s="8">
        <v>139679</v>
      </c>
      <c r="D574" s="8">
        <v>84480</v>
      </c>
      <c r="E574" s="8">
        <v>15642</v>
      </c>
      <c r="F574" s="9">
        <v>0.0652290857836289</v>
      </c>
      <c r="G574" s="1" t="str">
        <f t="shared" si="40"/>
        <v>mobilephonerecharge</v>
      </c>
      <c r="H574" s="22" t="s">
        <v>733</v>
      </c>
      <c r="I574" s="10" t="str">
        <f t="shared" si="42"/>
        <v>avg_amount30_mobilephonerecharge</v>
      </c>
      <c r="J574" s="10" t="str">
        <f t="shared" si="49"/>
        <v>avg_amount49_mobilephonerecharge</v>
      </c>
      <c r="K574" s="23">
        <v>0.029758063635744</v>
      </c>
      <c r="M574" t="s">
        <v>752</v>
      </c>
      <c r="O574" s="2" t="str">
        <f t="shared" si="41"/>
        <v>max_amount28_mobilephonerecharge</v>
      </c>
      <c r="P574" t="s">
        <v>753</v>
      </c>
    </row>
    <row r="575" spans="1:16">
      <c r="A575" s="8" t="s">
        <v>734</v>
      </c>
      <c r="B575" s="8">
        <v>239801</v>
      </c>
      <c r="C575" s="8">
        <v>139679</v>
      </c>
      <c r="D575" s="8">
        <v>84480</v>
      </c>
      <c r="E575" s="8">
        <v>15642</v>
      </c>
      <c r="F575" s="9">
        <v>0.0652290857836289</v>
      </c>
      <c r="G575" s="1" t="str">
        <f t="shared" si="40"/>
        <v>mobilephonerecharge</v>
      </c>
      <c r="H575" s="22" t="s">
        <v>735</v>
      </c>
      <c r="I575" s="10" t="str">
        <f t="shared" si="42"/>
        <v>max_amount30_mobilephonerecharge</v>
      </c>
      <c r="J575" s="10" t="str">
        <f t="shared" si="49"/>
        <v>max_amount48_mobilephonerecharge</v>
      </c>
      <c r="K575" s="23">
        <v>0.0295252314675714</v>
      </c>
      <c r="M575" t="s">
        <v>754</v>
      </c>
      <c r="O575" s="2" t="str">
        <f t="shared" si="41"/>
        <v>min_amount28_mobilephonerecharge</v>
      </c>
      <c r="P575" t="s">
        <v>755</v>
      </c>
    </row>
    <row r="576" spans="1:16">
      <c r="A576" s="8" t="s">
        <v>664</v>
      </c>
      <c r="B576" s="8">
        <v>239801</v>
      </c>
      <c r="C576" s="8">
        <v>139679</v>
      </c>
      <c r="D576" s="8">
        <v>84480</v>
      </c>
      <c r="E576" s="8">
        <v>15642</v>
      </c>
      <c r="F576" s="9">
        <v>0.0652290857836289</v>
      </c>
      <c r="G576" s="1" t="str">
        <f t="shared" si="40"/>
        <v>mobilephonerecharge</v>
      </c>
      <c r="H576" s="22" t="s">
        <v>736</v>
      </c>
      <c r="I576" s="10" t="str">
        <f t="shared" si="42"/>
        <v>min_amount30_mobilephonerecharge</v>
      </c>
      <c r="J576" s="10" t="str">
        <f t="shared" si="49"/>
        <v>min_amount48_mobilephonerecharge</v>
      </c>
      <c r="K576" s="23">
        <v>0.0295252314675714</v>
      </c>
      <c r="M576" t="s">
        <v>756</v>
      </c>
      <c r="O576" s="2" t="str">
        <f t="shared" si="41"/>
        <v>sum_cnt28_mobilephonerecharge</v>
      </c>
      <c r="P576" t="s">
        <v>757</v>
      </c>
    </row>
    <row r="577" spans="1:16">
      <c r="A577" s="8" t="s">
        <v>665</v>
      </c>
      <c r="B577" s="8">
        <v>239801</v>
      </c>
      <c r="C577" s="8">
        <v>139679</v>
      </c>
      <c r="D577" s="8">
        <v>84480</v>
      </c>
      <c r="E577" s="8">
        <v>15642</v>
      </c>
      <c r="F577" s="9">
        <v>0.0652290857836289</v>
      </c>
      <c r="G577" s="1" t="str">
        <f t="shared" si="40"/>
        <v>mobilephonerecharge</v>
      </c>
      <c r="H577" s="22" t="s">
        <v>737</v>
      </c>
      <c r="I577" s="10" t="str">
        <f t="shared" si="42"/>
        <v>sum_cnt30_mobilephonerecharge</v>
      </c>
      <c r="J577" s="10" t="str">
        <f>LEFT(A577,3)&amp;"_cnt"&amp;RIGHT(H577,LEN(H577)-7)</f>
        <v>sum_cnt48_mobilephonerecharge</v>
      </c>
      <c r="K577" s="23">
        <v>0.0295252314675714</v>
      </c>
      <c r="M577" t="s">
        <v>758</v>
      </c>
      <c r="O577" s="2" t="str">
        <f t="shared" si="41"/>
        <v>sum_amount28_mobilephonerecharge</v>
      </c>
      <c r="P577" t="s">
        <v>759</v>
      </c>
    </row>
    <row r="578" spans="1:16">
      <c r="A578" s="8" t="s">
        <v>738</v>
      </c>
      <c r="B578" s="8">
        <v>239801</v>
      </c>
      <c r="C578" s="8">
        <v>139679</v>
      </c>
      <c r="D578" s="8">
        <v>84510</v>
      </c>
      <c r="E578" s="8">
        <v>15612</v>
      </c>
      <c r="F578" s="9">
        <v>0.0651039820517846</v>
      </c>
      <c r="G578" s="1" t="str">
        <f t="shared" ref="G578:G641" si="50">MID(A578,FIND("_",A578,5)+1,LEN(A578)-FIND("_",A578,5))</f>
        <v>mobilephonerecharge</v>
      </c>
      <c r="H578" s="22" t="s">
        <v>739</v>
      </c>
      <c r="I578" s="10" t="s">
        <v>669</v>
      </c>
      <c r="J578" s="10" t="str">
        <f>LEFT(A578,3)&amp;RIGHT(H578,LEN(H578)-3)</f>
        <v>sum_amount48_mobilephonerecharge</v>
      </c>
      <c r="K578" s="23">
        <v>0.0295252314675714</v>
      </c>
      <c r="M578" t="s">
        <v>760</v>
      </c>
      <c r="O578" s="2" t="str">
        <f t="shared" si="41"/>
        <v>avg_amount28_mobilephonerecharge</v>
      </c>
      <c r="P578" t="s">
        <v>761</v>
      </c>
    </row>
    <row r="579" spans="1:16">
      <c r="A579" s="8" t="s">
        <v>740</v>
      </c>
      <c r="B579" s="8">
        <v>239801</v>
      </c>
      <c r="C579" s="8">
        <v>139679</v>
      </c>
      <c r="D579" s="8">
        <v>84510</v>
      </c>
      <c r="E579" s="8">
        <v>15612</v>
      </c>
      <c r="F579" s="9">
        <v>0.0651039820517846</v>
      </c>
      <c r="G579" s="1" t="str">
        <f t="shared" si="50"/>
        <v>mobilephonerecharge</v>
      </c>
      <c r="H579" s="22" t="s">
        <v>741</v>
      </c>
      <c r="I579" s="8" t="s">
        <v>671</v>
      </c>
      <c r="J579" s="10" t="str">
        <f t="shared" ref="J579:J645" si="51">LEFT(A579,3)&amp;RIGHT(H579,LEN(H579)-3)</f>
        <v>avg_amount50_mobilephonerecharge</v>
      </c>
      <c r="K579" s="23">
        <v>0.029131893217428</v>
      </c>
      <c r="M579" t="s">
        <v>762</v>
      </c>
      <c r="O579" s="2" t="str">
        <f t="shared" ref="O579:O642" si="52">VLOOKUP(M579,A:J,9,FALSE)</f>
        <v>max_amount28_mobilephonerecharge</v>
      </c>
      <c r="P579" t="s">
        <v>763</v>
      </c>
    </row>
    <row r="580" spans="1:16">
      <c r="A580" s="8" t="s">
        <v>742</v>
      </c>
      <c r="B580" s="8">
        <v>239801</v>
      </c>
      <c r="C580" s="8">
        <v>139679</v>
      </c>
      <c r="D580" s="8">
        <v>84510</v>
      </c>
      <c r="E580" s="8">
        <v>15612</v>
      </c>
      <c r="F580" s="9">
        <v>0.0651039820517846</v>
      </c>
      <c r="G580" s="1" t="str">
        <f t="shared" si="50"/>
        <v>mobilephonerecharge</v>
      </c>
      <c r="H580" s="22" t="s">
        <v>743</v>
      </c>
      <c r="I580" s="10" t="s">
        <v>673</v>
      </c>
      <c r="J580" s="10" t="str">
        <f t="shared" si="51"/>
        <v>max_amount50_mobilephonerecharge</v>
      </c>
      <c r="K580" s="23">
        <v>0.029131893217428</v>
      </c>
      <c r="M580" t="s">
        <v>764</v>
      </c>
      <c r="O580" s="2" t="str">
        <f t="shared" si="52"/>
        <v>min_amount28_mobilephonerecharge</v>
      </c>
      <c r="P580" t="s">
        <v>765</v>
      </c>
    </row>
    <row r="581" spans="1:16">
      <c r="A581" s="8" t="s">
        <v>744</v>
      </c>
      <c r="B581" s="8">
        <v>239801</v>
      </c>
      <c r="C581" s="8">
        <v>139679</v>
      </c>
      <c r="D581" s="8">
        <v>84510</v>
      </c>
      <c r="E581" s="8">
        <v>15612</v>
      </c>
      <c r="F581" s="9">
        <v>0.0651039820517846</v>
      </c>
      <c r="G581" s="1" t="str">
        <f t="shared" si="50"/>
        <v>mobilephonerecharge</v>
      </c>
      <c r="H581" s="22" t="s">
        <v>745</v>
      </c>
      <c r="I581" s="10" t="s">
        <v>675</v>
      </c>
      <c r="J581" s="10" t="str">
        <f t="shared" si="51"/>
        <v>min_amount50_mobilephonerecharge</v>
      </c>
      <c r="K581" s="23">
        <v>0.029131893217428</v>
      </c>
      <c r="M581" t="s">
        <v>766</v>
      </c>
      <c r="O581" s="2" t="str">
        <f t="shared" si="52"/>
        <v>sum_cnt28_mobilephonerecharge</v>
      </c>
      <c r="P581" t="s">
        <v>767</v>
      </c>
    </row>
    <row r="582" spans="1:16">
      <c r="A582" s="8" t="s">
        <v>746</v>
      </c>
      <c r="B582" s="8">
        <v>239801</v>
      </c>
      <c r="C582" s="8">
        <v>139679</v>
      </c>
      <c r="D582" s="8">
        <v>84510</v>
      </c>
      <c r="E582" s="8">
        <v>15612</v>
      </c>
      <c r="F582" s="9">
        <v>0.0651039820517846</v>
      </c>
      <c r="G582" s="1" t="str">
        <f t="shared" si="50"/>
        <v>mobilephonerecharge</v>
      </c>
      <c r="H582" s="22" t="s">
        <v>747</v>
      </c>
      <c r="I582" s="10" t="s">
        <v>677</v>
      </c>
      <c r="J582" s="10" t="str">
        <f>LEFT(A582,3)&amp;"_cnt"&amp;RIGHT(H582,LEN(H582)-7)</f>
        <v>sum_cnt50_mobilephonerecharge</v>
      </c>
      <c r="K582" s="23">
        <v>0.029131893217428</v>
      </c>
      <c r="M582" t="s">
        <v>768</v>
      </c>
      <c r="O582" s="2" t="str">
        <f t="shared" si="52"/>
        <v>sum_amount32_mobilephonerecharge</v>
      </c>
      <c r="P582" t="s">
        <v>769</v>
      </c>
    </row>
    <row r="583" spans="1:16">
      <c r="A583" s="8" t="s">
        <v>748</v>
      </c>
      <c r="B583" s="8">
        <v>239801</v>
      </c>
      <c r="C583" s="8">
        <v>139679</v>
      </c>
      <c r="D583" s="8">
        <v>84718</v>
      </c>
      <c r="E583" s="8">
        <v>15404</v>
      </c>
      <c r="F583" s="9">
        <v>0.064236596177664</v>
      </c>
      <c r="G583" s="1" t="str">
        <f t="shared" si="50"/>
        <v>mobilephonerecharge</v>
      </c>
      <c r="H583" s="22" t="s">
        <v>749</v>
      </c>
      <c r="I583" s="10" t="s">
        <v>669</v>
      </c>
      <c r="J583" s="10" t="str">
        <f t="shared" si="51"/>
        <v>sum_amount51_mobilephonerecharge</v>
      </c>
      <c r="K583" s="23">
        <v>0.0287391057234482</v>
      </c>
      <c r="M583" t="s">
        <v>770</v>
      </c>
      <c r="O583" s="2" t="str">
        <f t="shared" si="52"/>
        <v>avg_amount32_mobilephonerecharge</v>
      </c>
      <c r="P583" t="s">
        <v>771</v>
      </c>
    </row>
    <row r="584" spans="1:16">
      <c r="A584" s="8" t="s">
        <v>750</v>
      </c>
      <c r="B584" s="8">
        <v>239801</v>
      </c>
      <c r="C584" s="8">
        <v>139679</v>
      </c>
      <c r="D584" s="8">
        <v>84718</v>
      </c>
      <c r="E584" s="8">
        <v>15404</v>
      </c>
      <c r="F584" s="9">
        <v>0.064236596177664</v>
      </c>
      <c r="G584" s="1" t="str">
        <f t="shared" si="50"/>
        <v>mobilephonerecharge</v>
      </c>
      <c r="H584" s="22" t="s">
        <v>751</v>
      </c>
      <c r="I584" s="8" t="s">
        <v>671</v>
      </c>
      <c r="J584" s="10" t="str">
        <f t="shared" si="51"/>
        <v>avg_amount51_mobilephonerecharge</v>
      </c>
      <c r="K584" s="23">
        <v>0.0287391057234482</v>
      </c>
      <c r="M584" t="s">
        <v>772</v>
      </c>
      <c r="O584" s="2" t="str">
        <f t="shared" si="52"/>
        <v>max_amount32_mobilephonerecharge</v>
      </c>
      <c r="P584" t="s">
        <v>773</v>
      </c>
    </row>
    <row r="585" spans="1:16">
      <c r="A585" s="8" t="s">
        <v>752</v>
      </c>
      <c r="B585" s="8">
        <v>239801</v>
      </c>
      <c r="C585" s="8">
        <v>139679</v>
      </c>
      <c r="D585" s="8">
        <v>84718</v>
      </c>
      <c r="E585" s="8">
        <v>15404</v>
      </c>
      <c r="F585" s="9">
        <v>0.064236596177664</v>
      </c>
      <c r="G585" s="1" t="str">
        <f t="shared" si="50"/>
        <v>mobilephonerecharge</v>
      </c>
      <c r="H585" s="22" t="s">
        <v>753</v>
      </c>
      <c r="I585" s="10" t="s">
        <v>673</v>
      </c>
      <c r="J585" s="10" t="str">
        <f t="shared" si="51"/>
        <v>max_amount51_mobilephonerecharge</v>
      </c>
      <c r="K585" s="23">
        <v>0.0287391057234482</v>
      </c>
      <c r="M585" t="s">
        <v>774</v>
      </c>
      <c r="O585" s="2" t="str">
        <f t="shared" si="52"/>
        <v>min_amount32_mobilephonerecharge</v>
      </c>
      <c r="P585" t="s">
        <v>775</v>
      </c>
    </row>
    <row r="586" spans="1:16">
      <c r="A586" s="8" t="s">
        <v>754</v>
      </c>
      <c r="B586" s="8">
        <v>239801</v>
      </c>
      <c r="C586" s="8">
        <v>139679</v>
      </c>
      <c r="D586" s="8">
        <v>84718</v>
      </c>
      <c r="E586" s="8">
        <v>15404</v>
      </c>
      <c r="F586" s="9">
        <v>0.064236596177664</v>
      </c>
      <c r="G586" s="1" t="str">
        <f t="shared" si="50"/>
        <v>mobilephonerecharge</v>
      </c>
      <c r="H586" s="22" t="s">
        <v>755</v>
      </c>
      <c r="I586" s="10" t="s">
        <v>675</v>
      </c>
      <c r="J586" s="10" t="str">
        <f t="shared" si="51"/>
        <v>min_amount51_mobilephonerecharge</v>
      </c>
      <c r="K586" s="23">
        <v>0.0287391057234482</v>
      </c>
      <c r="M586" t="s">
        <v>776</v>
      </c>
      <c r="O586" s="2" t="str">
        <f t="shared" si="52"/>
        <v>sum_cnt32_mobilephonerecharge</v>
      </c>
      <c r="P586" t="s">
        <v>777</v>
      </c>
    </row>
    <row r="587" spans="1:16">
      <c r="A587" s="8" t="s">
        <v>756</v>
      </c>
      <c r="B587" s="8">
        <v>239801</v>
      </c>
      <c r="C587" s="8">
        <v>139679</v>
      </c>
      <c r="D587" s="8">
        <v>84718</v>
      </c>
      <c r="E587" s="8">
        <v>15404</v>
      </c>
      <c r="F587" s="9">
        <v>0.064236596177664</v>
      </c>
      <c r="G587" s="1" t="str">
        <f t="shared" si="50"/>
        <v>mobilephonerecharge</v>
      </c>
      <c r="H587" s="22" t="s">
        <v>757</v>
      </c>
      <c r="I587" s="10" t="s">
        <v>677</v>
      </c>
      <c r="J587" s="10" t="str">
        <f>LEFT(A587,3)&amp;"_cnt"&amp;RIGHT(H587,LEN(H587)-7)</f>
        <v>sum_cnt39_mobilephonerecharge</v>
      </c>
      <c r="K587" s="23">
        <v>0.0281244815147053</v>
      </c>
      <c r="M587" t="s">
        <v>778</v>
      </c>
      <c r="O587" s="2" t="str">
        <f t="shared" si="52"/>
        <v>sum_amount28_mobilephonerecharge</v>
      </c>
      <c r="P587" t="s">
        <v>779</v>
      </c>
    </row>
    <row r="588" spans="1:16">
      <c r="A588" s="8" t="s">
        <v>758</v>
      </c>
      <c r="B588" s="8">
        <v>239801</v>
      </c>
      <c r="C588" s="8">
        <v>139679</v>
      </c>
      <c r="D588" s="8">
        <v>84806</v>
      </c>
      <c r="E588" s="8">
        <v>15316</v>
      </c>
      <c r="F588" s="9">
        <v>0.0638696252309206</v>
      </c>
      <c r="G588" s="1" t="str">
        <f t="shared" si="50"/>
        <v>mobilephonerecharge</v>
      </c>
      <c r="H588" s="22" t="s">
        <v>759</v>
      </c>
      <c r="I588" s="10" t="s">
        <v>669</v>
      </c>
      <c r="J588" s="10" t="str">
        <f t="shared" si="51"/>
        <v>sum_amount39_mobilephonerecharge</v>
      </c>
      <c r="K588" s="23">
        <v>0.0281244815147053</v>
      </c>
      <c r="M588" t="s">
        <v>780</v>
      </c>
      <c r="O588" s="2" t="str">
        <f t="shared" si="52"/>
        <v>avg_amount28_mobilephonerecharge</v>
      </c>
      <c r="P588" t="s">
        <v>781</v>
      </c>
    </row>
    <row r="589" spans="1:16">
      <c r="A589" s="8" t="s">
        <v>760</v>
      </c>
      <c r="B589" s="8">
        <v>239801</v>
      </c>
      <c r="C589" s="8">
        <v>139679</v>
      </c>
      <c r="D589" s="8">
        <v>84806</v>
      </c>
      <c r="E589" s="8">
        <v>15316</v>
      </c>
      <c r="F589" s="9">
        <v>0.0638696252309206</v>
      </c>
      <c r="G589" s="1" t="str">
        <f t="shared" si="50"/>
        <v>mobilephonerecharge</v>
      </c>
      <c r="H589" s="22" t="s">
        <v>761</v>
      </c>
      <c r="I589" s="8" t="s">
        <v>671</v>
      </c>
      <c r="J589" s="10" t="str">
        <f t="shared" si="51"/>
        <v>avg_amount39_mobilephonerecharge</v>
      </c>
      <c r="K589" s="23">
        <v>0.0281244815147053</v>
      </c>
      <c r="M589" t="s">
        <v>782</v>
      </c>
      <c r="O589" s="2" t="str">
        <f t="shared" si="52"/>
        <v>max_amount28_mobilephonerecharge</v>
      </c>
      <c r="P589" t="s">
        <v>783</v>
      </c>
    </row>
    <row r="590" spans="1:16">
      <c r="A590" s="8" t="s">
        <v>762</v>
      </c>
      <c r="B590" s="8">
        <v>239801</v>
      </c>
      <c r="C590" s="8">
        <v>139679</v>
      </c>
      <c r="D590" s="8">
        <v>84806</v>
      </c>
      <c r="E590" s="8">
        <v>15316</v>
      </c>
      <c r="F590" s="9">
        <v>0.0638696252309206</v>
      </c>
      <c r="G590" s="1" t="str">
        <f t="shared" si="50"/>
        <v>mobilephonerecharge</v>
      </c>
      <c r="H590" s="22" t="s">
        <v>763</v>
      </c>
      <c r="I590" s="10" t="s">
        <v>673</v>
      </c>
      <c r="J590" s="10" t="str">
        <f t="shared" si="51"/>
        <v>max_amount39_mobilephonerecharge</v>
      </c>
      <c r="K590" s="23">
        <v>0.0281244815147053</v>
      </c>
      <c r="M590" t="s">
        <v>784</v>
      </c>
      <c r="O590" s="2" t="str">
        <f t="shared" si="52"/>
        <v>min_amount28_mobilephonerecharge</v>
      </c>
      <c r="P590" t="s">
        <v>785</v>
      </c>
    </row>
    <row r="591" spans="1:16">
      <c r="A591" s="8" t="s">
        <v>764</v>
      </c>
      <c r="B591" s="8">
        <v>239801</v>
      </c>
      <c r="C591" s="8">
        <v>139679</v>
      </c>
      <c r="D591" s="8">
        <v>84806</v>
      </c>
      <c r="E591" s="8">
        <v>15316</v>
      </c>
      <c r="F591" s="9">
        <v>0.0638696252309206</v>
      </c>
      <c r="G591" s="1" t="str">
        <f t="shared" si="50"/>
        <v>mobilephonerecharge</v>
      </c>
      <c r="H591" s="22" t="s">
        <v>765</v>
      </c>
      <c r="I591" s="10" t="s">
        <v>675</v>
      </c>
      <c r="J591" s="10" t="str">
        <f t="shared" si="51"/>
        <v>min_amount53_mobilephonerecharge</v>
      </c>
      <c r="K591" s="23">
        <v>0.0273284618294999</v>
      </c>
      <c r="M591" t="s">
        <v>786</v>
      </c>
      <c r="O591" s="2" t="str">
        <f t="shared" si="52"/>
        <v>sum_cnt28_mobilephonerecharge</v>
      </c>
      <c r="P591" t="s">
        <v>787</v>
      </c>
    </row>
    <row r="592" spans="1:16">
      <c r="A592" s="8" t="s">
        <v>766</v>
      </c>
      <c r="B592" s="8">
        <v>239801</v>
      </c>
      <c r="C592" s="8">
        <v>139679</v>
      </c>
      <c r="D592" s="8">
        <v>84806</v>
      </c>
      <c r="E592" s="8">
        <v>15316</v>
      </c>
      <c r="F592" s="9">
        <v>0.0638696252309206</v>
      </c>
      <c r="G592" s="1" t="str">
        <f t="shared" si="50"/>
        <v>mobilephonerecharge</v>
      </c>
      <c r="H592" s="22" t="s">
        <v>767</v>
      </c>
      <c r="I592" s="10" t="s">
        <v>677</v>
      </c>
      <c r="J592" s="10" t="str">
        <f>LEFT(A592,3)&amp;"_cnt"&amp;RIGHT(H592,LEN(H592)-7)</f>
        <v>sum_cnt53_mobilephonerecharge</v>
      </c>
      <c r="K592" s="23">
        <v>0.0273284618294999</v>
      </c>
      <c r="M592" t="s">
        <v>788</v>
      </c>
      <c r="O592" s="2" t="str">
        <f t="shared" si="52"/>
        <v>sum_amount33_mobilephonerecharge</v>
      </c>
      <c r="P592" t="s">
        <v>789</v>
      </c>
    </row>
    <row r="593" spans="1:16">
      <c r="A593" s="8" t="s">
        <v>768</v>
      </c>
      <c r="B593" s="8">
        <v>239801</v>
      </c>
      <c r="C593" s="8">
        <v>139679</v>
      </c>
      <c r="D593" s="8">
        <v>84953</v>
      </c>
      <c r="E593" s="8">
        <v>15169</v>
      </c>
      <c r="F593" s="9">
        <v>0.0632566169448835</v>
      </c>
      <c r="G593" s="1" t="str">
        <f t="shared" si="50"/>
        <v>mobilephonerecharge</v>
      </c>
      <c r="H593" s="22" t="s">
        <v>769</v>
      </c>
      <c r="I593" s="10" t="str">
        <f>VLOOKUP(A593,H:H,1,FALSE)</f>
        <v>sum_amount32_mobilephonerecharge</v>
      </c>
      <c r="J593" s="10" t="str">
        <f t="shared" si="51"/>
        <v>sum_amount53_mobilephonerecharge</v>
      </c>
      <c r="K593" s="23">
        <v>0.0273284618294999</v>
      </c>
      <c r="M593" t="s">
        <v>790</v>
      </c>
      <c r="O593" s="2" t="str">
        <f t="shared" si="52"/>
        <v>avg_amount33_mobilephonerecharge</v>
      </c>
      <c r="P593" t="s">
        <v>791</v>
      </c>
    </row>
    <row r="594" spans="1:16">
      <c r="A594" s="8" t="s">
        <v>770</v>
      </c>
      <c r="B594" s="8">
        <v>239801</v>
      </c>
      <c r="C594" s="8">
        <v>139679</v>
      </c>
      <c r="D594" s="8">
        <v>84953</v>
      </c>
      <c r="E594" s="8">
        <v>15169</v>
      </c>
      <c r="F594" s="9">
        <v>0.0632566169448835</v>
      </c>
      <c r="G594" s="1" t="str">
        <f t="shared" si="50"/>
        <v>mobilephonerecharge</v>
      </c>
      <c r="H594" s="22" t="s">
        <v>771</v>
      </c>
      <c r="I594" s="10" t="str">
        <f>VLOOKUP(A594,H:H,1,FALSE)</f>
        <v>avg_amount32_mobilephonerecharge</v>
      </c>
      <c r="J594" s="10" t="str">
        <f t="shared" si="51"/>
        <v>avg_amount53_mobilephonerecharge</v>
      </c>
      <c r="K594" s="23">
        <v>0.0273284618294999</v>
      </c>
      <c r="M594" t="s">
        <v>792</v>
      </c>
      <c r="O594" s="2" t="str">
        <f t="shared" si="52"/>
        <v>max_amount33_mobilephonerecharge</v>
      </c>
      <c r="P594" t="s">
        <v>793</v>
      </c>
    </row>
    <row r="595" spans="1:16">
      <c r="A595" s="8" t="s">
        <v>772</v>
      </c>
      <c r="B595" s="8">
        <v>239801</v>
      </c>
      <c r="C595" s="8">
        <v>139679</v>
      </c>
      <c r="D595" s="8">
        <v>84953</v>
      </c>
      <c r="E595" s="8">
        <v>15169</v>
      </c>
      <c r="F595" s="9">
        <v>0.0632566169448835</v>
      </c>
      <c r="G595" s="1" t="str">
        <f t="shared" si="50"/>
        <v>mobilephonerecharge</v>
      </c>
      <c r="H595" s="22" t="s">
        <v>773</v>
      </c>
      <c r="I595" s="10" t="str">
        <f>VLOOKUP(A595,H:H,1,FALSE)</f>
        <v>max_amount32_mobilephonerecharge</v>
      </c>
      <c r="J595" s="10" t="str">
        <f t="shared" si="51"/>
        <v>max_amount52_mobilephonerecharge</v>
      </c>
      <c r="K595" s="23">
        <v>0.0272627841569875</v>
      </c>
      <c r="M595" t="s">
        <v>794</v>
      </c>
      <c r="O595" s="2" t="str">
        <f t="shared" si="52"/>
        <v>min_amount33_mobilephonerecharge</v>
      </c>
      <c r="P595" t="s">
        <v>795</v>
      </c>
    </row>
    <row r="596" spans="1:16">
      <c r="A596" s="8" t="s">
        <v>774</v>
      </c>
      <c r="B596" s="8">
        <v>239801</v>
      </c>
      <c r="C596" s="8">
        <v>139679</v>
      </c>
      <c r="D596" s="8">
        <v>84953</v>
      </c>
      <c r="E596" s="8">
        <v>15169</v>
      </c>
      <c r="F596" s="9">
        <v>0.0632566169448835</v>
      </c>
      <c r="G596" s="1" t="str">
        <f t="shared" si="50"/>
        <v>mobilephonerecharge</v>
      </c>
      <c r="H596" s="22" t="s">
        <v>775</v>
      </c>
      <c r="I596" s="8" t="s">
        <v>774</v>
      </c>
      <c r="J596" s="10" t="str">
        <f t="shared" si="51"/>
        <v>min_amount52_mobilephonerecharge</v>
      </c>
      <c r="K596" s="23">
        <v>0.0272627841569875</v>
      </c>
      <c r="M596" t="s">
        <v>796</v>
      </c>
      <c r="O596" t="s">
        <v>796</v>
      </c>
      <c r="P596" t="s">
        <v>664</v>
      </c>
    </row>
    <row r="597" spans="1:16">
      <c r="A597" s="8" t="s">
        <v>776</v>
      </c>
      <c r="B597" s="8">
        <v>239801</v>
      </c>
      <c r="C597" s="8">
        <v>139679</v>
      </c>
      <c r="D597" s="8">
        <v>84953</v>
      </c>
      <c r="E597" s="8">
        <v>15169</v>
      </c>
      <c r="F597" s="9">
        <v>0.0632566169448835</v>
      </c>
      <c r="G597" s="1" t="str">
        <f t="shared" si="50"/>
        <v>mobilephonerecharge</v>
      </c>
      <c r="H597" s="22" t="s">
        <v>777</v>
      </c>
      <c r="I597" s="10" t="str">
        <f>VLOOKUP(A597,H:H,1,FALSE)</f>
        <v>sum_cnt32_mobilephonerecharge</v>
      </c>
      <c r="J597" s="10" t="str">
        <f>LEFT(A597,3)&amp;"_cnt"&amp;RIGHT(H597,LEN(H597)-7)</f>
        <v>sum_cnt52_mobilephonerecharge</v>
      </c>
      <c r="K597" s="23">
        <v>0.0272627841569875</v>
      </c>
      <c r="M597" t="s">
        <v>797</v>
      </c>
      <c r="O597" s="2" t="str">
        <f t="shared" si="52"/>
        <v>sum_amount28_mobilephonerecharge</v>
      </c>
      <c r="P597" t="s">
        <v>665</v>
      </c>
    </row>
    <row r="598" spans="1:16">
      <c r="A598" s="8" t="s">
        <v>778</v>
      </c>
      <c r="B598" s="8">
        <v>239801</v>
      </c>
      <c r="C598" s="8">
        <v>139679</v>
      </c>
      <c r="D598" s="8">
        <v>85402</v>
      </c>
      <c r="E598" s="8">
        <v>14720</v>
      </c>
      <c r="F598" s="9">
        <v>0.0613842310916135</v>
      </c>
      <c r="G598" s="1" t="str">
        <f t="shared" si="50"/>
        <v>mobilephonerecharge</v>
      </c>
      <c r="H598" s="22" t="s">
        <v>779</v>
      </c>
      <c r="I598" s="10" t="s">
        <v>669</v>
      </c>
      <c r="J598" s="10" t="str">
        <f t="shared" si="51"/>
        <v>sum_amount52_mobilephonerecharge</v>
      </c>
      <c r="K598" s="23">
        <v>0.0272627841569875</v>
      </c>
      <c r="M598" t="s">
        <v>798</v>
      </c>
      <c r="O598" s="2" t="str">
        <f t="shared" si="52"/>
        <v>avg_amount28_mobilephonerecharge</v>
      </c>
      <c r="P598" t="s">
        <v>666</v>
      </c>
    </row>
    <row r="599" spans="1:16">
      <c r="A599" s="8" t="s">
        <v>780</v>
      </c>
      <c r="B599" s="8">
        <v>239801</v>
      </c>
      <c r="C599" s="8">
        <v>139679</v>
      </c>
      <c r="D599" s="8">
        <v>85402</v>
      </c>
      <c r="E599" s="8">
        <v>14720</v>
      </c>
      <c r="F599" s="9">
        <v>0.0613842310916135</v>
      </c>
      <c r="G599" s="1" t="str">
        <f t="shared" si="50"/>
        <v>mobilephonerecharge</v>
      </c>
      <c r="H599" s="22" t="s">
        <v>781</v>
      </c>
      <c r="I599" s="8" t="s">
        <v>671</v>
      </c>
      <c r="J599" s="10" t="str">
        <f t="shared" si="51"/>
        <v>avg_amount35_mobilephonerecharge</v>
      </c>
      <c r="K599" s="23">
        <v>0.0267071301974785</v>
      </c>
      <c r="M599" t="s">
        <v>799</v>
      </c>
      <c r="O599" s="2" t="str">
        <f t="shared" si="52"/>
        <v>max_amount28_mobilephonerecharge</v>
      </c>
      <c r="P599" t="s">
        <v>800</v>
      </c>
    </row>
    <row r="600" spans="1:16">
      <c r="A600" s="8" t="s">
        <v>782</v>
      </c>
      <c r="B600" s="8">
        <v>239801</v>
      </c>
      <c r="C600" s="8">
        <v>139679</v>
      </c>
      <c r="D600" s="8">
        <v>85402</v>
      </c>
      <c r="E600" s="8">
        <v>14720</v>
      </c>
      <c r="F600" s="9">
        <v>0.0613842310916135</v>
      </c>
      <c r="G600" s="1" t="str">
        <f t="shared" si="50"/>
        <v>mobilephonerecharge</v>
      </c>
      <c r="H600" s="22" t="s">
        <v>783</v>
      </c>
      <c r="I600" s="10" t="s">
        <v>673</v>
      </c>
      <c r="J600" s="10" t="str">
        <f t="shared" si="51"/>
        <v>max_amount35_mobilephonerecharge</v>
      </c>
      <c r="K600" s="23">
        <v>0.0267071301974785</v>
      </c>
      <c r="M600" t="s">
        <v>801</v>
      </c>
      <c r="O600" s="2" t="str">
        <f t="shared" si="52"/>
        <v>min_amount28_mobilephonerecharge</v>
      </c>
      <c r="P600" t="s">
        <v>802</v>
      </c>
    </row>
    <row r="601" spans="1:16">
      <c r="A601" s="8" t="s">
        <v>784</v>
      </c>
      <c r="B601" s="8">
        <v>239801</v>
      </c>
      <c r="C601" s="8">
        <v>139679</v>
      </c>
      <c r="D601" s="8">
        <v>85402</v>
      </c>
      <c r="E601" s="8">
        <v>14720</v>
      </c>
      <c r="F601" s="9">
        <v>0.0613842310916135</v>
      </c>
      <c r="G601" s="1" t="str">
        <f t="shared" si="50"/>
        <v>mobilephonerecharge</v>
      </c>
      <c r="H601" s="22" t="s">
        <v>785</v>
      </c>
      <c r="I601" s="10" t="s">
        <v>675</v>
      </c>
      <c r="J601" s="10" t="str">
        <f t="shared" si="51"/>
        <v>min_amount35_mobilephonerecharge</v>
      </c>
      <c r="K601" s="23">
        <v>0.0267071301974785</v>
      </c>
      <c r="M601" t="s">
        <v>803</v>
      </c>
      <c r="O601" s="2" t="str">
        <f t="shared" si="52"/>
        <v>sum_cnt28_mobilephonerecharge</v>
      </c>
      <c r="P601" t="s">
        <v>804</v>
      </c>
    </row>
    <row r="602" spans="1:16">
      <c r="A602" s="8" t="s">
        <v>786</v>
      </c>
      <c r="B602" s="8">
        <v>239801</v>
      </c>
      <c r="C602" s="8">
        <v>139679</v>
      </c>
      <c r="D602" s="8">
        <v>85402</v>
      </c>
      <c r="E602" s="8">
        <v>14720</v>
      </c>
      <c r="F602" s="9">
        <v>0.0613842310916135</v>
      </c>
      <c r="G602" s="1" t="str">
        <f t="shared" si="50"/>
        <v>mobilephonerecharge</v>
      </c>
      <c r="H602" s="22" t="s">
        <v>787</v>
      </c>
      <c r="I602" s="10" t="s">
        <v>677</v>
      </c>
      <c r="J602" s="10" t="str">
        <f>LEFT(A602,3)&amp;"_cnt"&amp;RIGHT(H602,LEN(H602)-7)</f>
        <v>sum_cnt35_mobilephonerecharge</v>
      </c>
      <c r="K602" s="23">
        <v>0.0267071301974785</v>
      </c>
      <c r="M602" t="s">
        <v>805</v>
      </c>
      <c r="O602" s="2" t="str">
        <f t="shared" si="52"/>
        <v>sum_amount34_mobilephonerecharge</v>
      </c>
      <c r="P602" t="s">
        <v>806</v>
      </c>
    </row>
    <row r="603" spans="1:16">
      <c r="A603" s="8" t="s">
        <v>788</v>
      </c>
      <c r="B603" s="8">
        <v>239801</v>
      </c>
      <c r="C603" s="8">
        <v>139679</v>
      </c>
      <c r="D603" s="8">
        <v>85425</v>
      </c>
      <c r="E603" s="8">
        <v>14697</v>
      </c>
      <c r="F603" s="9">
        <v>0.0612883182305328</v>
      </c>
      <c r="G603" s="1" t="str">
        <f t="shared" si="50"/>
        <v>mobilephonerecharge</v>
      </c>
      <c r="H603" s="22" t="s">
        <v>789</v>
      </c>
      <c r="I603" s="10" t="str">
        <f>VLOOKUP(A603,H:H,1,FALSE)</f>
        <v>sum_amount33_mobilephonerecharge</v>
      </c>
      <c r="J603" s="10" t="str">
        <f t="shared" si="51"/>
        <v>sum_amount37_mobilephonerecharge</v>
      </c>
      <c r="K603" s="23">
        <v>0.026602112798993</v>
      </c>
      <c r="M603" t="s">
        <v>807</v>
      </c>
      <c r="O603" s="2" t="str">
        <f t="shared" si="52"/>
        <v>avg_amount34_mobilephonerecharge</v>
      </c>
      <c r="P603" t="s">
        <v>808</v>
      </c>
    </row>
    <row r="604" spans="1:16">
      <c r="A604" s="8" t="s">
        <v>790</v>
      </c>
      <c r="B604" s="8">
        <v>239801</v>
      </c>
      <c r="C604" s="8">
        <v>139679</v>
      </c>
      <c r="D604" s="8">
        <v>85425</v>
      </c>
      <c r="E604" s="8">
        <v>14697</v>
      </c>
      <c r="F604" s="9">
        <v>0.0612883182305328</v>
      </c>
      <c r="G604" s="1" t="str">
        <f t="shared" si="50"/>
        <v>mobilephonerecharge</v>
      </c>
      <c r="H604" s="22" t="s">
        <v>791</v>
      </c>
      <c r="I604" s="8" t="s">
        <v>790</v>
      </c>
      <c r="J604" s="10" t="str">
        <f t="shared" si="51"/>
        <v>avg_amount37_mobilephonerecharge</v>
      </c>
      <c r="K604" s="23">
        <v>0.026602112798993</v>
      </c>
      <c r="M604" t="s">
        <v>809</v>
      </c>
      <c r="O604" s="2" t="str">
        <f t="shared" si="52"/>
        <v>max_amount34_mobilephonerecharge</v>
      </c>
      <c r="P604" t="s">
        <v>810</v>
      </c>
    </row>
    <row r="605" spans="1:16">
      <c r="A605" s="8" t="s">
        <v>792</v>
      </c>
      <c r="B605" s="8">
        <v>239801</v>
      </c>
      <c r="C605" s="8">
        <v>139679</v>
      </c>
      <c r="D605" s="8">
        <v>85425</v>
      </c>
      <c r="E605" s="8">
        <v>14697</v>
      </c>
      <c r="F605" s="9">
        <v>0.0612883182305328</v>
      </c>
      <c r="G605" s="1" t="str">
        <f t="shared" si="50"/>
        <v>mobilephonerecharge</v>
      </c>
      <c r="H605" s="22" t="s">
        <v>793</v>
      </c>
      <c r="I605" s="10" t="str">
        <f>VLOOKUP(A605,H:H,1,FALSE)</f>
        <v>max_amount33_mobilephonerecharge</v>
      </c>
      <c r="J605" s="10" t="str">
        <f t="shared" si="51"/>
        <v>max_amount37_mobilephonerecharge</v>
      </c>
      <c r="K605" s="23">
        <v>0.026602112798993</v>
      </c>
      <c r="M605" t="s">
        <v>811</v>
      </c>
      <c r="O605" s="2" t="str">
        <f t="shared" si="52"/>
        <v>min_amount34_mobilephonerecharge</v>
      </c>
      <c r="P605" t="s">
        <v>812</v>
      </c>
    </row>
    <row r="606" spans="1:16">
      <c r="A606" s="8" t="s">
        <v>794</v>
      </c>
      <c r="B606" s="8">
        <v>239801</v>
      </c>
      <c r="C606" s="8">
        <v>139679</v>
      </c>
      <c r="D606" s="8">
        <v>85425</v>
      </c>
      <c r="E606" s="8">
        <v>14697</v>
      </c>
      <c r="F606" s="9">
        <v>0.0612883182305328</v>
      </c>
      <c r="G606" s="1" t="str">
        <f t="shared" si="50"/>
        <v>mobilephonerecharge</v>
      </c>
      <c r="H606" s="22" t="s">
        <v>795</v>
      </c>
      <c r="I606" s="10" t="str">
        <f>VLOOKUP(A606,H:H,1,FALSE)</f>
        <v>min_amount33_mobilephonerecharge</v>
      </c>
      <c r="J606" s="10" t="str">
        <f t="shared" si="51"/>
        <v>min_amount37_mobilephonerecharge</v>
      </c>
      <c r="K606" s="23">
        <v>0.026602112798993</v>
      </c>
      <c r="M606" t="s">
        <v>813</v>
      </c>
      <c r="O606" s="2" t="str">
        <f t="shared" si="52"/>
        <v>sum_cnt34_mobilephonerecharge</v>
      </c>
      <c r="P606" t="s">
        <v>814</v>
      </c>
    </row>
    <row r="607" spans="1:16">
      <c r="A607" s="8" t="s">
        <v>797</v>
      </c>
      <c r="B607" s="8">
        <v>239801</v>
      </c>
      <c r="C607" s="8">
        <v>139679</v>
      </c>
      <c r="D607" s="8">
        <v>85645</v>
      </c>
      <c r="E607" s="8">
        <v>14477</v>
      </c>
      <c r="F607" s="9">
        <v>0.0603708908636745</v>
      </c>
      <c r="G607" s="1" t="str">
        <f t="shared" si="50"/>
        <v>mobilephonerecharge</v>
      </c>
      <c r="H607" s="22" t="s">
        <v>815</v>
      </c>
      <c r="I607" s="10" t="s">
        <v>669</v>
      </c>
      <c r="J607" s="10" t="str">
        <f t="shared" si="51"/>
        <v>sum_amount38_mobilephonerecharge</v>
      </c>
      <c r="K607" s="23">
        <v>0.0260897128681916</v>
      </c>
      <c r="M607" t="s">
        <v>306</v>
      </c>
      <c r="O607" s="2" t="str">
        <f t="shared" si="52"/>
        <v>sum_amount53_creditcardrepayments</v>
      </c>
      <c r="P607" t="s">
        <v>651</v>
      </c>
    </row>
    <row r="608" spans="1:16">
      <c r="A608" s="8" t="s">
        <v>798</v>
      </c>
      <c r="B608" s="8">
        <v>239801</v>
      </c>
      <c r="C608" s="8">
        <v>139679</v>
      </c>
      <c r="D608" s="8">
        <v>85645</v>
      </c>
      <c r="E608" s="8">
        <v>14477</v>
      </c>
      <c r="F608" s="9">
        <v>0.0603708908636745</v>
      </c>
      <c r="G608" s="1" t="str">
        <f t="shared" si="50"/>
        <v>mobilephonerecharge</v>
      </c>
      <c r="H608" s="22" t="s">
        <v>816</v>
      </c>
      <c r="I608" s="8" t="s">
        <v>671</v>
      </c>
      <c r="J608" s="10" t="str">
        <f t="shared" si="51"/>
        <v>avg_amount38_mobilephonerecharge</v>
      </c>
      <c r="K608" s="23">
        <v>0.0260897128681916</v>
      </c>
      <c r="M608" t="s">
        <v>310</v>
      </c>
      <c r="O608" s="2" t="str">
        <f t="shared" si="52"/>
        <v>avg_amount53_creditcardrepayments</v>
      </c>
      <c r="P608" t="s">
        <v>652</v>
      </c>
    </row>
    <row r="609" spans="1:16">
      <c r="A609" s="8" t="s">
        <v>799</v>
      </c>
      <c r="B609" s="8">
        <v>239801</v>
      </c>
      <c r="C609" s="8">
        <v>139679</v>
      </c>
      <c r="D609" s="8">
        <v>85645</v>
      </c>
      <c r="E609" s="8">
        <v>14477</v>
      </c>
      <c r="F609" s="9">
        <v>0.0603708908636745</v>
      </c>
      <c r="G609" s="1" t="str">
        <f t="shared" si="50"/>
        <v>mobilephonerecharge</v>
      </c>
      <c r="H609" s="22" t="s">
        <v>800</v>
      </c>
      <c r="I609" s="10" t="s">
        <v>673</v>
      </c>
      <c r="J609" s="10" t="str">
        <f t="shared" si="51"/>
        <v>max_amount38_mobilephonerecharge</v>
      </c>
      <c r="K609" s="23">
        <v>0.0260897128681916</v>
      </c>
      <c r="M609" t="s">
        <v>314</v>
      </c>
      <c r="O609" s="2" t="str">
        <f t="shared" si="52"/>
        <v>max_amount53_creditcardrepayments</v>
      </c>
      <c r="P609" t="s">
        <v>653</v>
      </c>
    </row>
    <row r="610" spans="1:16">
      <c r="A610" s="8" t="s">
        <v>801</v>
      </c>
      <c r="B610" s="8">
        <v>239801</v>
      </c>
      <c r="C610" s="8">
        <v>139679</v>
      </c>
      <c r="D610" s="8">
        <v>85645</v>
      </c>
      <c r="E610" s="8">
        <v>14477</v>
      </c>
      <c r="F610" s="9">
        <v>0.0603708908636745</v>
      </c>
      <c r="G610" s="1" t="str">
        <f t="shared" si="50"/>
        <v>mobilephonerecharge</v>
      </c>
      <c r="H610" s="22" t="s">
        <v>802</v>
      </c>
      <c r="I610" s="10" t="s">
        <v>675</v>
      </c>
      <c r="J610" s="10" t="str">
        <f t="shared" si="51"/>
        <v>min_amount38_mobilephonerecharge</v>
      </c>
      <c r="K610" s="23">
        <v>0.0260897128681916</v>
      </c>
      <c r="M610" t="s">
        <v>317</v>
      </c>
      <c r="O610" s="2" t="str">
        <f t="shared" si="52"/>
        <v>min_amount53_creditcardrepayments</v>
      </c>
      <c r="P610" t="s">
        <v>654</v>
      </c>
    </row>
    <row r="611" spans="1:16">
      <c r="A611" s="8" t="s">
        <v>803</v>
      </c>
      <c r="B611" s="8">
        <v>239801</v>
      </c>
      <c r="C611" s="8">
        <v>139679</v>
      </c>
      <c r="D611" s="8">
        <v>85645</v>
      </c>
      <c r="E611" s="8">
        <v>14477</v>
      </c>
      <c r="F611" s="9">
        <v>0.0603708908636745</v>
      </c>
      <c r="G611" s="1" t="str">
        <f t="shared" si="50"/>
        <v>mobilephonerecharge</v>
      </c>
      <c r="H611" s="22" t="s">
        <v>804</v>
      </c>
      <c r="I611" s="10" t="s">
        <v>677</v>
      </c>
      <c r="J611" s="10" t="str">
        <f>LEFT(A611,3)&amp;"_cnt"&amp;RIGHT(H611,LEN(H611)-7)</f>
        <v>sum_cnt36_mobilephonerecharge</v>
      </c>
      <c r="K611" s="23">
        <v>0.0260286182737551</v>
      </c>
      <c r="M611" t="s">
        <v>320</v>
      </c>
      <c r="O611" s="2" t="str">
        <f t="shared" si="52"/>
        <v>sum_cnt53_creditcardrepayments</v>
      </c>
      <c r="P611" t="s">
        <v>655</v>
      </c>
    </row>
    <row r="612" spans="1:16">
      <c r="A612" s="8" t="s">
        <v>805</v>
      </c>
      <c r="B612" s="8">
        <v>239801</v>
      </c>
      <c r="C612" s="8">
        <v>139679</v>
      </c>
      <c r="D612" s="8">
        <v>85648</v>
      </c>
      <c r="E612" s="8">
        <v>14474</v>
      </c>
      <c r="F612" s="9">
        <v>0.06035838049049</v>
      </c>
      <c r="G612" s="1" t="str">
        <f t="shared" si="50"/>
        <v>mobilephonerecharge</v>
      </c>
      <c r="H612" s="22" t="s">
        <v>806</v>
      </c>
      <c r="I612" s="10" t="str">
        <f>VLOOKUP(A612,H:H,1,FALSE)</f>
        <v>sum_amount34_mobilephonerecharge</v>
      </c>
      <c r="J612" s="10" t="str">
        <f t="shared" si="51"/>
        <v>sum_amount36_mobilephonerecharge</v>
      </c>
      <c r="K612" s="23">
        <v>0.0260286182737551</v>
      </c>
      <c r="M612" t="s">
        <v>633</v>
      </c>
      <c r="O612" s="2" t="str">
        <f t="shared" si="52"/>
        <v>sum_amount13_credit</v>
      </c>
      <c r="P612" t="s">
        <v>644</v>
      </c>
    </row>
    <row r="613" spans="1:16">
      <c r="A613" s="8" t="s">
        <v>807</v>
      </c>
      <c r="B613" s="8">
        <v>239801</v>
      </c>
      <c r="C613" s="8">
        <v>139679</v>
      </c>
      <c r="D613" s="8">
        <v>85648</v>
      </c>
      <c r="E613" s="8">
        <v>14474</v>
      </c>
      <c r="F613" s="9">
        <v>0.06035838049049</v>
      </c>
      <c r="G613" s="1" t="str">
        <f t="shared" si="50"/>
        <v>mobilephonerecharge</v>
      </c>
      <c r="H613" s="22" t="s">
        <v>808</v>
      </c>
      <c r="I613" s="10" t="str">
        <f>VLOOKUP(A613,H:H,1,FALSE)</f>
        <v>avg_amount34_mobilephonerecharge</v>
      </c>
      <c r="J613" s="10" t="str">
        <f t="shared" si="51"/>
        <v>avg_amount36_mobilephonerecharge</v>
      </c>
      <c r="K613" s="23">
        <v>0.0260286182737551</v>
      </c>
      <c r="M613" t="s">
        <v>117</v>
      </c>
      <c r="O613" s="2" t="str">
        <f t="shared" si="52"/>
        <v>avg_amount13_credit</v>
      </c>
      <c r="P613" t="s">
        <v>645</v>
      </c>
    </row>
    <row r="614" spans="1:16">
      <c r="A614" s="8" t="s">
        <v>809</v>
      </c>
      <c r="B614" s="8">
        <v>239801</v>
      </c>
      <c r="C614" s="8">
        <v>139679</v>
      </c>
      <c r="D614" s="8">
        <v>85648</v>
      </c>
      <c r="E614" s="8">
        <v>14474</v>
      </c>
      <c r="F614" s="9">
        <v>0.06035838049049</v>
      </c>
      <c r="G614" s="1" t="str">
        <f t="shared" si="50"/>
        <v>mobilephonerecharge</v>
      </c>
      <c r="H614" s="22" t="s">
        <v>810</v>
      </c>
      <c r="I614" s="8" t="s">
        <v>809</v>
      </c>
      <c r="J614" s="10" t="str">
        <f t="shared" si="51"/>
        <v>max_amount36_mobilephonerecharge</v>
      </c>
      <c r="K614" s="23">
        <v>0.0260286182737551</v>
      </c>
      <c r="M614" t="s">
        <v>120</v>
      </c>
      <c r="O614" s="2" t="str">
        <f t="shared" si="52"/>
        <v>max_amount13_credit</v>
      </c>
      <c r="P614" t="s">
        <v>642</v>
      </c>
    </row>
    <row r="615" spans="1:16">
      <c r="A615" s="8" t="s">
        <v>811</v>
      </c>
      <c r="B615" s="8">
        <v>239801</v>
      </c>
      <c r="C615" s="8">
        <v>139679</v>
      </c>
      <c r="D615" s="8">
        <v>85648</v>
      </c>
      <c r="E615" s="8">
        <v>14474</v>
      </c>
      <c r="F615" s="9">
        <v>0.06035838049049</v>
      </c>
      <c r="G615" s="1" t="str">
        <f t="shared" si="50"/>
        <v>mobilephonerecharge</v>
      </c>
      <c r="H615" s="22" t="s">
        <v>812</v>
      </c>
      <c r="I615" s="10" t="str">
        <f>VLOOKUP(A615,H:H,1,FALSE)</f>
        <v>min_amount34_mobilephonerecharge</v>
      </c>
      <c r="J615" s="10" t="str">
        <f t="shared" si="51"/>
        <v>min_amount54_mobilephonerecharge</v>
      </c>
      <c r="K615" s="23">
        <v>0.0260285395943032</v>
      </c>
      <c r="M615" t="s">
        <v>114</v>
      </c>
      <c r="O615" s="2" t="str">
        <f t="shared" si="52"/>
        <v>min_amount13_credit</v>
      </c>
      <c r="P615" t="s">
        <v>646</v>
      </c>
    </row>
    <row r="616" spans="1:16">
      <c r="A616" s="8" t="s">
        <v>813</v>
      </c>
      <c r="B616" s="8">
        <v>239801</v>
      </c>
      <c r="C616" s="8">
        <v>139679</v>
      </c>
      <c r="D616" s="8">
        <v>85648</v>
      </c>
      <c r="E616" s="8">
        <v>14474</v>
      </c>
      <c r="F616" s="9">
        <v>0.06035838049049</v>
      </c>
      <c r="G616" s="1" t="str">
        <f t="shared" si="50"/>
        <v>mobilephonerecharge</v>
      </c>
      <c r="H616" s="22" t="s">
        <v>814</v>
      </c>
      <c r="I616" s="10" t="str">
        <f>VLOOKUP(A616,H:H,1,FALSE)</f>
        <v>sum_cnt34_mobilephonerecharge</v>
      </c>
      <c r="J616" s="10" t="str">
        <f>LEFT(A616,3)&amp;"_cnt"&amp;RIGHT(H616,LEN(H616)-7)</f>
        <v>sum_cnt54_mobilephonerecharge</v>
      </c>
      <c r="K616" s="23">
        <v>0.0260285395943032</v>
      </c>
      <c r="M616" t="s">
        <v>609</v>
      </c>
      <c r="O616" s="2" t="str">
        <f t="shared" si="52"/>
        <v>sum_cnt13_credit</v>
      </c>
      <c r="P616" t="s">
        <v>647</v>
      </c>
    </row>
    <row r="617" spans="1:16">
      <c r="A617" s="8" t="s">
        <v>817</v>
      </c>
      <c r="B617" s="8">
        <v>239801</v>
      </c>
      <c r="C617" s="8">
        <v>139679</v>
      </c>
      <c r="D617" s="8">
        <v>85895</v>
      </c>
      <c r="E617" s="8">
        <v>14227</v>
      </c>
      <c r="F617" s="9">
        <v>0.0593283597649718</v>
      </c>
      <c r="G617" s="1" t="str">
        <f t="shared" si="50"/>
        <v>mobilephonerecharge</v>
      </c>
      <c r="H617" s="22" t="s">
        <v>818</v>
      </c>
      <c r="I617" s="10" t="s">
        <v>669</v>
      </c>
      <c r="J617" s="10" t="str">
        <f t="shared" si="51"/>
        <v>sum_amount54_mobilephonerecharge</v>
      </c>
      <c r="K617" s="23">
        <v>0.0260285395943032</v>
      </c>
      <c r="M617" t="s">
        <v>817</v>
      </c>
      <c r="O617" s="2" t="str">
        <f t="shared" si="52"/>
        <v>sum_amount28_mobilephonerecharge</v>
      </c>
      <c r="P617" t="s">
        <v>818</v>
      </c>
    </row>
    <row r="618" spans="1:16">
      <c r="A618" s="8" t="s">
        <v>819</v>
      </c>
      <c r="B618" s="8">
        <v>239801</v>
      </c>
      <c r="C618" s="8">
        <v>139679</v>
      </c>
      <c r="D618" s="8">
        <v>85895</v>
      </c>
      <c r="E618" s="8">
        <v>14227</v>
      </c>
      <c r="F618" s="9">
        <v>0.0593283597649718</v>
      </c>
      <c r="G618" s="1" t="str">
        <f t="shared" si="50"/>
        <v>mobilephonerecharge</v>
      </c>
      <c r="H618" s="22" t="s">
        <v>820</v>
      </c>
      <c r="I618" s="8" t="s">
        <v>671</v>
      </c>
      <c r="J618" s="10" t="str">
        <f t="shared" si="51"/>
        <v>avg_amount54_mobilephonerecharge</v>
      </c>
      <c r="K618" s="23">
        <v>0.0260285395943032</v>
      </c>
      <c r="M618" t="s">
        <v>819</v>
      </c>
      <c r="O618" s="2" t="str">
        <f t="shared" si="52"/>
        <v>avg_amount28_mobilephonerecharge</v>
      </c>
      <c r="P618" t="s">
        <v>820</v>
      </c>
    </row>
    <row r="619" spans="1:16">
      <c r="A619" s="8" t="s">
        <v>821</v>
      </c>
      <c r="B619" s="8">
        <v>239801</v>
      </c>
      <c r="C619" s="8">
        <v>139679</v>
      </c>
      <c r="D619" s="8">
        <v>85895</v>
      </c>
      <c r="E619" s="8">
        <v>14227</v>
      </c>
      <c r="F619" s="9">
        <v>0.0593283597649718</v>
      </c>
      <c r="G619" s="1" t="str">
        <f t="shared" si="50"/>
        <v>mobilephonerecharge</v>
      </c>
      <c r="H619" s="22" t="s">
        <v>792</v>
      </c>
      <c r="I619" s="10" t="s">
        <v>673</v>
      </c>
      <c r="J619" s="10" t="str">
        <f t="shared" si="51"/>
        <v>max_amount33_mobilephonerecharge</v>
      </c>
      <c r="K619" s="23">
        <v>0.0254268188156795</v>
      </c>
      <c r="M619" t="s">
        <v>821</v>
      </c>
      <c r="O619" s="2" t="str">
        <f t="shared" si="52"/>
        <v>max_amount28_mobilephonerecharge</v>
      </c>
      <c r="P619" t="s">
        <v>792</v>
      </c>
    </row>
    <row r="620" spans="1:16">
      <c r="A620" s="8" t="s">
        <v>822</v>
      </c>
      <c r="B620" s="8">
        <v>239801</v>
      </c>
      <c r="C620" s="8">
        <v>139679</v>
      </c>
      <c r="D620" s="8">
        <v>85895</v>
      </c>
      <c r="E620" s="8">
        <v>14227</v>
      </c>
      <c r="F620" s="9">
        <v>0.0593283597649718</v>
      </c>
      <c r="G620" s="1" t="str">
        <f t="shared" si="50"/>
        <v>mobilephonerecharge</v>
      </c>
      <c r="H620" s="22" t="s">
        <v>794</v>
      </c>
      <c r="I620" s="10" t="s">
        <v>675</v>
      </c>
      <c r="J620" s="10" t="str">
        <f t="shared" si="51"/>
        <v>min_amount33_mobilephonerecharge</v>
      </c>
      <c r="K620" s="23">
        <v>0.0254268188156795</v>
      </c>
      <c r="M620" t="s">
        <v>822</v>
      </c>
      <c r="O620" s="2" t="str">
        <f t="shared" si="52"/>
        <v>min_amount28_mobilephonerecharge</v>
      </c>
      <c r="P620" t="s">
        <v>794</v>
      </c>
    </row>
    <row r="621" spans="1:16">
      <c r="A621" s="8" t="s">
        <v>823</v>
      </c>
      <c r="B621" s="8">
        <v>239801</v>
      </c>
      <c r="C621" s="8">
        <v>139679</v>
      </c>
      <c r="D621" s="8">
        <v>85895</v>
      </c>
      <c r="E621" s="8">
        <v>14227</v>
      </c>
      <c r="F621" s="9">
        <v>0.0593283597649718</v>
      </c>
      <c r="G621" s="1" t="str">
        <f t="shared" si="50"/>
        <v>mobilephonerecharge</v>
      </c>
      <c r="H621" s="22" t="s">
        <v>796</v>
      </c>
      <c r="I621" s="10" t="s">
        <v>677</v>
      </c>
      <c r="J621" s="10" t="str">
        <f>LEFT(A621,3)&amp;"_cnt"&amp;RIGHT(H621,LEN(H621)-7)</f>
        <v>sum_cnt33_mobilephonerecharge</v>
      </c>
      <c r="K621" s="23">
        <v>0.0254268188156795</v>
      </c>
      <c r="M621" t="s">
        <v>823</v>
      </c>
      <c r="O621" s="2" t="str">
        <f t="shared" si="52"/>
        <v>sum_cnt28_mobilephonerecharge</v>
      </c>
      <c r="P621" t="s">
        <v>796</v>
      </c>
    </row>
    <row r="622" spans="1:16">
      <c r="A622" s="8" t="s">
        <v>824</v>
      </c>
      <c r="B622" s="8">
        <v>239801</v>
      </c>
      <c r="C622" s="8">
        <v>139679</v>
      </c>
      <c r="D622" s="8">
        <v>86065</v>
      </c>
      <c r="E622" s="8">
        <v>14057</v>
      </c>
      <c r="F622" s="9">
        <v>0.058619438617854</v>
      </c>
      <c r="G622" s="1" t="str">
        <f t="shared" si="50"/>
        <v>mobilephonerecharge</v>
      </c>
      <c r="H622" s="22" t="s">
        <v>788</v>
      </c>
      <c r="I622" s="10" t="s">
        <v>669</v>
      </c>
      <c r="J622" s="10" t="str">
        <f t="shared" si="51"/>
        <v>sum_amount33_mobilephonerecharge</v>
      </c>
      <c r="K622" s="23">
        <v>0.0254268188156795</v>
      </c>
      <c r="M622" t="s">
        <v>824</v>
      </c>
      <c r="O622" s="2" t="str">
        <f t="shared" si="52"/>
        <v>sum_amount28_mobilephonerecharge</v>
      </c>
      <c r="P622" t="s">
        <v>788</v>
      </c>
    </row>
    <row r="623" spans="1:16">
      <c r="A623" s="8" t="s">
        <v>825</v>
      </c>
      <c r="B623" s="8">
        <v>239801</v>
      </c>
      <c r="C623" s="8">
        <v>139679</v>
      </c>
      <c r="D623" s="8">
        <v>86065</v>
      </c>
      <c r="E623" s="8">
        <v>14057</v>
      </c>
      <c r="F623" s="9">
        <v>0.058619438617854</v>
      </c>
      <c r="G623" s="1" t="str">
        <f t="shared" si="50"/>
        <v>mobilephonerecharge</v>
      </c>
      <c r="H623" s="22" t="s">
        <v>826</v>
      </c>
      <c r="I623" s="8" t="s">
        <v>671</v>
      </c>
      <c r="J623" s="10" t="str">
        <f t="shared" si="51"/>
        <v>avg_amount40_mobilephonerecharge</v>
      </c>
      <c r="K623" s="23">
        <v>0.0253368882021047</v>
      </c>
      <c r="M623" t="s">
        <v>825</v>
      </c>
      <c r="O623" s="2" t="str">
        <f t="shared" si="52"/>
        <v>avg_amount28_mobilephonerecharge</v>
      </c>
      <c r="P623" t="s">
        <v>826</v>
      </c>
    </row>
    <row r="624" spans="1:16">
      <c r="A624" s="8" t="s">
        <v>827</v>
      </c>
      <c r="B624" s="8">
        <v>239801</v>
      </c>
      <c r="C624" s="8">
        <v>139679</v>
      </c>
      <c r="D624" s="8">
        <v>86065</v>
      </c>
      <c r="E624" s="8">
        <v>14057</v>
      </c>
      <c r="F624" s="9">
        <v>0.058619438617854</v>
      </c>
      <c r="G624" s="1" t="str">
        <f t="shared" si="50"/>
        <v>mobilephonerecharge</v>
      </c>
      <c r="H624" s="22" t="s">
        <v>828</v>
      </c>
      <c r="I624" s="10" t="s">
        <v>673</v>
      </c>
      <c r="J624" s="10" t="str">
        <f t="shared" si="51"/>
        <v>max_amount40_mobilephonerecharge</v>
      </c>
      <c r="K624" s="23">
        <v>0.0253368882021047</v>
      </c>
      <c r="M624" t="s">
        <v>827</v>
      </c>
      <c r="O624" s="2" t="str">
        <f t="shared" si="52"/>
        <v>max_amount28_mobilephonerecharge</v>
      </c>
      <c r="P624" t="s">
        <v>828</v>
      </c>
    </row>
    <row r="625" spans="1:16">
      <c r="A625" s="8" t="s">
        <v>829</v>
      </c>
      <c r="B625" s="8">
        <v>239801</v>
      </c>
      <c r="C625" s="8">
        <v>139679</v>
      </c>
      <c r="D625" s="8">
        <v>86065</v>
      </c>
      <c r="E625" s="8">
        <v>14057</v>
      </c>
      <c r="F625" s="9">
        <v>0.058619438617854</v>
      </c>
      <c r="G625" s="1" t="str">
        <f t="shared" si="50"/>
        <v>mobilephonerecharge</v>
      </c>
      <c r="H625" s="22" t="s">
        <v>830</v>
      </c>
      <c r="I625" s="10" t="s">
        <v>675</v>
      </c>
      <c r="J625" s="10" t="str">
        <f t="shared" si="51"/>
        <v>min_amount40_mobilephonerecharge</v>
      </c>
      <c r="K625" s="23">
        <v>0.0253368882021047</v>
      </c>
      <c r="M625" t="s">
        <v>829</v>
      </c>
      <c r="O625" s="2" t="str">
        <f t="shared" si="52"/>
        <v>min_amount28_mobilephonerecharge</v>
      </c>
      <c r="P625" t="s">
        <v>830</v>
      </c>
    </row>
    <row r="626" spans="1:16">
      <c r="A626" s="8" t="s">
        <v>831</v>
      </c>
      <c r="B626" s="8">
        <v>239801</v>
      </c>
      <c r="C626" s="8">
        <v>139679</v>
      </c>
      <c r="D626" s="8">
        <v>86065</v>
      </c>
      <c r="E626" s="8">
        <v>14057</v>
      </c>
      <c r="F626" s="9">
        <v>0.058619438617854</v>
      </c>
      <c r="G626" s="1" t="str">
        <f t="shared" si="50"/>
        <v>mobilephonerecharge</v>
      </c>
      <c r="H626" s="22" t="s">
        <v>832</v>
      </c>
      <c r="I626" s="10" t="s">
        <v>677</v>
      </c>
      <c r="J626" s="10" t="str">
        <f>LEFT(A626,3)&amp;"_cnt"&amp;RIGHT(H626,LEN(H626)-7)</f>
        <v>sum_cnt40_mobilephonerecharge</v>
      </c>
      <c r="K626" s="23">
        <v>0.0253368882021047</v>
      </c>
      <c r="M626" t="s">
        <v>831</v>
      </c>
      <c r="O626" s="2" t="str">
        <f t="shared" si="52"/>
        <v>sum_cnt28_mobilephonerecharge</v>
      </c>
      <c r="P626" t="s">
        <v>832</v>
      </c>
    </row>
    <row r="627" spans="1:16">
      <c r="A627" s="8" t="s">
        <v>833</v>
      </c>
      <c r="B627" s="8">
        <v>239801</v>
      </c>
      <c r="C627" s="8">
        <v>139679</v>
      </c>
      <c r="D627" s="8">
        <v>86123</v>
      </c>
      <c r="E627" s="8">
        <v>13999</v>
      </c>
      <c r="F627" s="9">
        <v>0.058377571402955</v>
      </c>
      <c r="G627" s="1" t="str">
        <f t="shared" si="50"/>
        <v>mobilephonerecharge</v>
      </c>
      <c r="H627" s="22" t="s">
        <v>834</v>
      </c>
      <c r="I627" s="8" t="s">
        <v>833</v>
      </c>
      <c r="J627" s="10" t="str">
        <f t="shared" si="51"/>
        <v>sum_amount55_mobilephonerecharge</v>
      </c>
      <c r="K627" s="23">
        <v>0.0252667651405574</v>
      </c>
      <c r="M627" t="s">
        <v>833</v>
      </c>
      <c r="O627" s="2" t="str">
        <f t="shared" si="52"/>
        <v>sum_amount35_mobilephonerecharge</v>
      </c>
      <c r="P627" t="s">
        <v>834</v>
      </c>
    </row>
    <row r="628" spans="1:16">
      <c r="A628" s="8" t="s">
        <v>781</v>
      </c>
      <c r="B628" s="8">
        <v>239801</v>
      </c>
      <c r="C628" s="8">
        <v>139679</v>
      </c>
      <c r="D628" s="8">
        <v>86123</v>
      </c>
      <c r="E628" s="8">
        <v>13999</v>
      </c>
      <c r="F628" s="9">
        <v>0.058377571402955</v>
      </c>
      <c r="G628" s="1" t="str">
        <f t="shared" si="50"/>
        <v>mobilephonerecharge</v>
      </c>
      <c r="H628" s="22" t="s">
        <v>835</v>
      </c>
      <c r="I628" s="10" t="str">
        <f>VLOOKUP(A628,H:H,1,FALSE)</f>
        <v>avg_amount35_mobilephonerecharge</v>
      </c>
      <c r="J628" s="10" t="str">
        <f t="shared" si="51"/>
        <v>avg_amount55_mobilephonerecharge</v>
      </c>
      <c r="K628" s="23">
        <v>0.0252667651405574</v>
      </c>
      <c r="M628" t="s">
        <v>781</v>
      </c>
      <c r="O628" s="2" t="str">
        <f t="shared" si="52"/>
        <v>avg_amount35_mobilephonerecharge</v>
      </c>
      <c r="P628" t="s">
        <v>835</v>
      </c>
    </row>
    <row r="629" spans="1:16">
      <c r="A629" s="8" t="s">
        <v>783</v>
      </c>
      <c r="B629" s="8">
        <v>239801</v>
      </c>
      <c r="C629" s="8">
        <v>139679</v>
      </c>
      <c r="D629" s="8">
        <v>86123</v>
      </c>
      <c r="E629" s="8">
        <v>13999</v>
      </c>
      <c r="F629" s="9">
        <v>0.058377571402955</v>
      </c>
      <c r="G629" s="1" t="str">
        <f t="shared" si="50"/>
        <v>mobilephonerecharge</v>
      </c>
      <c r="H629" s="22" t="s">
        <v>836</v>
      </c>
      <c r="I629" s="10" t="str">
        <f>VLOOKUP(A629,H:H,1,FALSE)</f>
        <v>max_amount35_mobilephonerecharge</v>
      </c>
      <c r="J629" s="10" t="str">
        <f t="shared" si="51"/>
        <v>max_amount55_mobilephonerecharge</v>
      </c>
      <c r="K629" s="23">
        <v>0.0252667651405574</v>
      </c>
      <c r="M629" t="s">
        <v>783</v>
      </c>
      <c r="O629" s="2" t="str">
        <f t="shared" si="52"/>
        <v>max_amount35_mobilephonerecharge</v>
      </c>
      <c r="P629" t="s">
        <v>836</v>
      </c>
    </row>
    <row r="630" spans="1:16">
      <c r="A630" s="8" t="s">
        <v>785</v>
      </c>
      <c r="B630" s="8">
        <v>239801</v>
      </c>
      <c r="C630" s="8">
        <v>139679</v>
      </c>
      <c r="D630" s="8">
        <v>86123</v>
      </c>
      <c r="E630" s="8">
        <v>13999</v>
      </c>
      <c r="F630" s="9">
        <v>0.058377571402955</v>
      </c>
      <c r="G630" s="1" t="str">
        <f t="shared" si="50"/>
        <v>mobilephonerecharge</v>
      </c>
      <c r="H630" s="22" t="s">
        <v>837</v>
      </c>
      <c r="I630" s="10" t="str">
        <f>VLOOKUP(A630,H:H,1,FALSE)</f>
        <v>min_amount35_mobilephonerecharge</v>
      </c>
      <c r="J630" s="10" t="str">
        <f t="shared" si="51"/>
        <v>min_amount55_mobilephonerecharge</v>
      </c>
      <c r="K630" s="23">
        <v>0.0252667651405574</v>
      </c>
      <c r="M630" t="s">
        <v>785</v>
      </c>
      <c r="O630" s="2" t="str">
        <f t="shared" si="52"/>
        <v>min_amount35_mobilephonerecharge</v>
      </c>
      <c r="P630" t="s">
        <v>837</v>
      </c>
    </row>
    <row r="631" spans="1:16">
      <c r="A631" s="8" t="s">
        <v>787</v>
      </c>
      <c r="B631" s="8">
        <v>239801</v>
      </c>
      <c r="C631" s="8">
        <v>139679</v>
      </c>
      <c r="D631" s="8">
        <v>86123</v>
      </c>
      <c r="E631" s="8">
        <v>13999</v>
      </c>
      <c r="F631" s="9">
        <v>0.058377571402955</v>
      </c>
      <c r="G631" s="1" t="str">
        <f t="shared" si="50"/>
        <v>mobilephonerecharge</v>
      </c>
      <c r="H631" s="22" t="s">
        <v>776</v>
      </c>
      <c r="I631" s="10" t="str">
        <f>VLOOKUP(A631,H:H,1,FALSE)</f>
        <v>sum_cnt35_mobilephonerecharge</v>
      </c>
      <c r="J631" s="10" t="str">
        <f>LEFT(A631,3)&amp;"_cnt"&amp;RIGHT(H631,LEN(H631)-7)</f>
        <v>sum_cnt32_mobilephonerecharge</v>
      </c>
      <c r="K631" s="23">
        <v>0.0249980354724342</v>
      </c>
      <c r="M631" t="s">
        <v>787</v>
      </c>
      <c r="O631" s="2" t="str">
        <f t="shared" si="52"/>
        <v>sum_cnt35_mobilephonerecharge</v>
      </c>
      <c r="P631" t="s">
        <v>776</v>
      </c>
    </row>
    <row r="632" spans="1:16">
      <c r="A632" s="8" t="s">
        <v>838</v>
      </c>
      <c r="B632" s="8">
        <v>239801</v>
      </c>
      <c r="C632" s="8">
        <v>139679</v>
      </c>
      <c r="D632" s="8">
        <v>86603</v>
      </c>
      <c r="E632" s="8">
        <v>13519</v>
      </c>
      <c r="F632" s="9">
        <v>0.0563759116934458</v>
      </c>
      <c r="G632" s="1" t="str">
        <f t="shared" si="50"/>
        <v>mobilephonerecharge</v>
      </c>
      <c r="H632" s="22" t="s">
        <v>768</v>
      </c>
      <c r="I632" s="10" t="s">
        <v>669</v>
      </c>
      <c r="J632" s="10" t="str">
        <f t="shared" si="51"/>
        <v>sum_amount32_mobilephonerecharge</v>
      </c>
      <c r="K632" s="23">
        <v>0.0249980354724342</v>
      </c>
      <c r="M632" t="s">
        <v>556</v>
      </c>
      <c r="O632" s="2" t="str">
        <f t="shared" si="52"/>
        <v>sum_amount43_enquiryfee</v>
      </c>
      <c r="P632" t="s">
        <v>681</v>
      </c>
    </row>
    <row r="633" spans="1:16">
      <c r="A633" s="8" t="s">
        <v>839</v>
      </c>
      <c r="B633" s="8">
        <v>239801</v>
      </c>
      <c r="C633" s="8">
        <v>139679</v>
      </c>
      <c r="D633" s="8">
        <v>86603</v>
      </c>
      <c r="E633" s="8">
        <v>13519</v>
      </c>
      <c r="F633" s="9">
        <v>0.0563759116934458</v>
      </c>
      <c r="G633" s="1" t="str">
        <f t="shared" si="50"/>
        <v>mobilephonerecharge</v>
      </c>
      <c r="H633" s="22" t="s">
        <v>770</v>
      </c>
      <c r="I633" s="8" t="s">
        <v>671</v>
      </c>
      <c r="J633" s="10" t="str">
        <f t="shared" si="51"/>
        <v>avg_amount32_mobilephonerecharge</v>
      </c>
      <c r="K633" s="23">
        <v>0.0249980354724342</v>
      </c>
      <c r="M633" t="s">
        <v>557</v>
      </c>
      <c r="O633" s="2" t="str">
        <f t="shared" si="52"/>
        <v>avg_amount43_enquiryfee</v>
      </c>
      <c r="P633" t="s">
        <v>684</v>
      </c>
    </row>
    <row r="634" spans="1:16">
      <c r="A634" s="8" t="s">
        <v>840</v>
      </c>
      <c r="B634" s="8">
        <v>239801</v>
      </c>
      <c r="C634" s="8">
        <v>139679</v>
      </c>
      <c r="D634" s="8">
        <v>86603</v>
      </c>
      <c r="E634" s="8">
        <v>13519</v>
      </c>
      <c r="F634" s="9">
        <v>0.0563759116934458</v>
      </c>
      <c r="G634" s="1" t="str">
        <f t="shared" si="50"/>
        <v>mobilephonerecharge</v>
      </c>
      <c r="H634" s="22" t="s">
        <v>772</v>
      </c>
      <c r="I634" s="10" t="s">
        <v>673</v>
      </c>
      <c r="J634" s="10" t="str">
        <f t="shared" si="51"/>
        <v>max_amount32_mobilephonerecharge</v>
      </c>
      <c r="K634" s="23">
        <v>0.0249980354724342</v>
      </c>
      <c r="M634" t="s">
        <v>558</v>
      </c>
      <c r="O634" s="2" t="str">
        <f t="shared" si="52"/>
        <v>max_amount43_enquiryfee</v>
      </c>
      <c r="P634" t="s">
        <v>453</v>
      </c>
    </row>
    <row r="635" spans="1:16">
      <c r="A635" s="8" t="s">
        <v>841</v>
      </c>
      <c r="B635" s="8">
        <v>239801</v>
      </c>
      <c r="C635" s="8">
        <v>139679</v>
      </c>
      <c r="D635" s="8">
        <v>86603</v>
      </c>
      <c r="E635" s="8">
        <v>13519</v>
      </c>
      <c r="F635" s="9">
        <v>0.0563759116934458</v>
      </c>
      <c r="G635" s="1" t="str">
        <f t="shared" si="50"/>
        <v>mobilephonerecharge</v>
      </c>
      <c r="H635" s="22" t="s">
        <v>811</v>
      </c>
      <c r="I635" s="10" t="s">
        <v>675</v>
      </c>
      <c r="J635" s="10" t="str">
        <f t="shared" si="51"/>
        <v>min_amount34_mobilephonerecharge</v>
      </c>
      <c r="K635" s="23">
        <v>0.0249878858231331</v>
      </c>
      <c r="M635" t="s">
        <v>560</v>
      </c>
      <c r="O635" s="2" t="str">
        <f t="shared" si="52"/>
        <v>sum_cnt43_enquiryfee</v>
      </c>
      <c r="P635" t="s">
        <v>560</v>
      </c>
    </row>
    <row r="636" spans="1:16">
      <c r="A636" s="8" t="s">
        <v>842</v>
      </c>
      <c r="B636" s="8">
        <v>239801</v>
      </c>
      <c r="C636" s="8">
        <v>139679</v>
      </c>
      <c r="D636" s="8">
        <v>86603</v>
      </c>
      <c r="E636" s="8">
        <v>13519</v>
      </c>
      <c r="F636" s="9">
        <v>0.0563759116934458</v>
      </c>
      <c r="G636" s="1" t="str">
        <f t="shared" si="50"/>
        <v>mobilephonerecharge</v>
      </c>
      <c r="H636" s="22" t="s">
        <v>813</v>
      </c>
      <c r="I636" s="10" t="s">
        <v>677</v>
      </c>
      <c r="J636" s="10" t="str">
        <f>LEFT(A636,3)&amp;"_cnt"&amp;RIGHT(H636,LEN(H636)-7)</f>
        <v>sum_cnt34_mobilephonerecharge</v>
      </c>
      <c r="K636" s="23">
        <v>0.0249878858231331</v>
      </c>
      <c r="M636" t="s">
        <v>559</v>
      </c>
      <c r="O636" s="2" t="str">
        <f t="shared" si="52"/>
        <v>min_amount43_enquiryfee</v>
      </c>
      <c r="P636" t="s">
        <v>455</v>
      </c>
    </row>
    <row r="637" spans="1:16">
      <c r="A637" s="8" t="s">
        <v>806</v>
      </c>
      <c r="B637" s="8">
        <v>239801</v>
      </c>
      <c r="C637" s="8">
        <v>139679</v>
      </c>
      <c r="D637" s="8">
        <v>86758</v>
      </c>
      <c r="E637" s="8">
        <v>13364</v>
      </c>
      <c r="F637" s="9">
        <v>0.0557295424122502</v>
      </c>
      <c r="G637" s="1" t="str">
        <f t="shared" si="50"/>
        <v>mobilephonerecharge</v>
      </c>
      <c r="H637" s="22" t="s">
        <v>805</v>
      </c>
      <c r="I637" s="10" t="str">
        <f>VLOOKUP(A637,H:H,1,FALSE)</f>
        <v>sum_amount36_mobilephonerecharge</v>
      </c>
      <c r="J637" s="10" t="str">
        <f t="shared" si="51"/>
        <v>sum_amount34_mobilephonerecharge</v>
      </c>
      <c r="K637" s="23">
        <v>0.0249878858231331</v>
      </c>
      <c r="M637" t="s">
        <v>838</v>
      </c>
      <c r="O637" s="2" t="str">
        <f t="shared" si="52"/>
        <v>sum_amount28_mobilephonerecharge</v>
      </c>
      <c r="P637" t="s">
        <v>768</v>
      </c>
    </row>
    <row r="638" spans="1:16">
      <c r="A638" s="8" t="s">
        <v>808</v>
      </c>
      <c r="B638" s="8">
        <v>239801</v>
      </c>
      <c r="C638" s="8">
        <v>139679</v>
      </c>
      <c r="D638" s="8">
        <v>86758</v>
      </c>
      <c r="E638" s="8">
        <v>13364</v>
      </c>
      <c r="F638" s="9">
        <v>0.0557295424122502</v>
      </c>
      <c r="G638" s="1" t="str">
        <f t="shared" si="50"/>
        <v>mobilephonerecharge</v>
      </c>
      <c r="H638" s="22" t="s">
        <v>807</v>
      </c>
      <c r="I638" s="10" t="str">
        <f>VLOOKUP(A638,H:H,1,FALSE)</f>
        <v>avg_amount36_mobilephonerecharge</v>
      </c>
      <c r="J638" s="10" t="str">
        <f t="shared" si="51"/>
        <v>avg_amount34_mobilephonerecharge</v>
      </c>
      <c r="K638" s="23">
        <v>0.0249878858231331</v>
      </c>
      <c r="M638" t="s">
        <v>839</v>
      </c>
      <c r="O638" s="2" t="str">
        <f t="shared" si="52"/>
        <v>avg_amount28_mobilephonerecharge</v>
      </c>
      <c r="P638" t="s">
        <v>770</v>
      </c>
    </row>
    <row r="639" spans="1:16">
      <c r="A639" s="8" t="s">
        <v>810</v>
      </c>
      <c r="B639" s="8">
        <v>239801</v>
      </c>
      <c r="C639" s="8">
        <v>139679</v>
      </c>
      <c r="D639" s="8">
        <v>86758</v>
      </c>
      <c r="E639" s="8">
        <v>13364</v>
      </c>
      <c r="F639" s="9">
        <v>0.0557295424122502</v>
      </c>
      <c r="G639" s="1" t="str">
        <f t="shared" si="50"/>
        <v>mobilephonerecharge</v>
      </c>
      <c r="H639" s="22" t="s">
        <v>843</v>
      </c>
      <c r="I639" s="10" t="str">
        <f>VLOOKUP(A639,H:H,1,FALSE)</f>
        <v>max_amount36_mobilephonerecharge</v>
      </c>
      <c r="J639" s="10" t="str">
        <f t="shared" si="51"/>
        <v>max_amount56_mobilephonerecharge</v>
      </c>
      <c r="K639" s="23">
        <v>0.0245158681210432</v>
      </c>
      <c r="M639" t="s">
        <v>840</v>
      </c>
      <c r="O639" s="2" t="str">
        <f t="shared" si="52"/>
        <v>max_amount28_mobilephonerecharge</v>
      </c>
      <c r="P639" t="s">
        <v>772</v>
      </c>
    </row>
    <row r="640" spans="1:16">
      <c r="A640" s="8" t="s">
        <v>844</v>
      </c>
      <c r="B640" s="8">
        <v>239801</v>
      </c>
      <c r="C640" s="8">
        <v>139679</v>
      </c>
      <c r="D640" s="8">
        <v>86758</v>
      </c>
      <c r="E640" s="8">
        <v>13364</v>
      </c>
      <c r="F640" s="9">
        <v>0.0557295424122502</v>
      </c>
      <c r="G640" s="1" t="str">
        <f t="shared" si="50"/>
        <v>mobilephonerecharge</v>
      </c>
      <c r="H640" s="22" t="s">
        <v>845</v>
      </c>
      <c r="I640" s="8" t="s">
        <v>844</v>
      </c>
      <c r="J640" s="10" t="str">
        <f t="shared" si="51"/>
        <v>min_amount56_mobilephonerecharge</v>
      </c>
      <c r="K640" s="23">
        <v>0.0245158681210432</v>
      </c>
      <c r="M640" t="s">
        <v>841</v>
      </c>
      <c r="O640" s="2" t="str">
        <f t="shared" si="52"/>
        <v>min_amount28_mobilephonerecharge</v>
      </c>
      <c r="P640" t="s">
        <v>811</v>
      </c>
    </row>
    <row r="641" spans="1:16">
      <c r="A641" s="8" t="s">
        <v>804</v>
      </c>
      <c r="B641" s="8">
        <v>239801</v>
      </c>
      <c r="C641" s="8">
        <v>139679</v>
      </c>
      <c r="D641" s="8">
        <v>86758</v>
      </c>
      <c r="E641" s="8">
        <v>13364</v>
      </c>
      <c r="F641" s="9">
        <v>0.0557295424122502</v>
      </c>
      <c r="G641" s="1" t="str">
        <f t="shared" si="50"/>
        <v>mobilephonerecharge</v>
      </c>
      <c r="H641" s="22" t="s">
        <v>846</v>
      </c>
      <c r="I641" s="10" t="str">
        <f>VLOOKUP(A641,H:H,1,FALSE)</f>
        <v>sum_cnt36_mobilephonerecharge</v>
      </c>
      <c r="J641" s="10" t="str">
        <f>LEFT(A641,3)&amp;"_cnt"&amp;RIGHT(H641,LEN(H641)-7)</f>
        <v>sum_cnt56_mobilephonerecharge</v>
      </c>
      <c r="K641" s="23">
        <v>0.0245158681210432</v>
      </c>
      <c r="M641" t="s">
        <v>842</v>
      </c>
      <c r="O641" s="2" t="str">
        <f t="shared" si="52"/>
        <v>sum_cnt28_mobilephonerecharge</v>
      </c>
      <c r="P641" t="s">
        <v>813</v>
      </c>
    </row>
    <row r="642" spans="1:16">
      <c r="A642" s="8" t="s">
        <v>847</v>
      </c>
      <c r="B642" s="8">
        <v>239801</v>
      </c>
      <c r="C642" s="8">
        <v>139679</v>
      </c>
      <c r="D642" s="8">
        <v>86796</v>
      </c>
      <c r="E642" s="8">
        <v>13326</v>
      </c>
      <c r="F642" s="9">
        <v>0.0555710776852473</v>
      </c>
      <c r="G642" s="1" t="str">
        <f t="shared" ref="G642:G669" si="53">MID(A642,FIND("_",A642,5)+1,LEN(A642)-FIND("_",A642,5))</f>
        <v>mobilephonerecharge</v>
      </c>
      <c r="H642" s="22" t="s">
        <v>848</v>
      </c>
      <c r="I642" s="10" t="s">
        <v>669</v>
      </c>
      <c r="J642" s="10" t="str">
        <f t="shared" si="51"/>
        <v>sum_amount56_mobilephonerecharge</v>
      </c>
      <c r="K642" s="23">
        <v>0.0245158681210432</v>
      </c>
      <c r="M642" t="s">
        <v>806</v>
      </c>
      <c r="O642" s="2" t="str">
        <f t="shared" si="52"/>
        <v>sum_amount36_mobilephonerecharge</v>
      </c>
      <c r="P642" t="s">
        <v>805</v>
      </c>
    </row>
    <row r="643" spans="1:16">
      <c r="A643" s="8" t="s">
        <v>849</v>
      </c>
      <c r="B643" s="8">
        <v>239801</v>
      </c>
      <c r="C643" s="8">
        <v>139679</v>
      </c>
      <c r="D643" s="8">
        <v>86796</v>
      </c>
      <c r="E643" s="8">
        <v>13326</v>
      </c>
      <c r="F643" s="9">
        <v>0.0555710776852473</v>
      </c>
      <c r="G643" s="1" t="str">
        <f t="shared" si="53"/>
        <v>mobilephonerecharge</v>
      </c>
      <c r="H643" s="22" t="s">
        <v>732</v>
      </c>
      <c r="I643" s="8" t="s">
        <v>671</v>
      </c>
      <c r="J643" s="10" t="str">
        <f t="shared" si="51"/>
        <v>avg_amount30_mobilephonerecharge</v>
      </c>
      <c r="K643" s="23">
        <v>0.0242944051336769</v>
      </c>
      <c r="M643" t="s">
        <v>808</v>
      </c>
      <c r="O643" s="2" t="str">
        <f t="shared" ref="O643:O681" si="54">VLOOKUP(M643,A:J,9,FALSE)</f>
        <v>avg_amount36_mobilephonerecharge</v>
      </c>
      <c r="P643" t="s">
        <v>807</v>
      </c>
    </row>
    <row r="644" spans="1:16">
      <c r="A644" s="8" t="s">
        <v>850</v>
      </c>
      <c r="B644" s="8">
        <v>239801</v>
      </c>
      <c r="C644" s="8">
        <v>139679</v>
      </c>
      <c r="D644" s="8">
        <v>86796</v>
      </c>
      <c r="E644" s="8">
        <v>13326</v>
      </c>
      <c r="F644" s="9">
        <v>0.0555710776852473</v>
      </c>
      <c r="G644" s="1" t="str">
        <f t="shared" si="53"/>
        <v>mobilephonerecharge</v>
      </c>
      <c r="H644" s="22" t="s">
        <v>734</v>
      </c>
      <c r="I644" s="10" t="s">
        <v>673</v>
      </c>
      <c r="J644" s="10" t="str">
        <f t="shared" si="51"/>
        <v>max_amount30_mobilephonerecharge</v>
      </c>
      <c r="K644" s="23">
        <v>0.0242944051336769</v>
      </c>
      <c r="M644" t="s">
        <v>810</v>
      </c>
      <c r="O644" s="2" t="str">
        <f t="shared" si="54"/>
        <v>max_amount36_mobilephonerecharge</v>
      </c>
      <c r="P644" t="s">
        <v>843</v>
      </c>
    </row>
    <row r="645" spans="1:16">
      <c r="A645" s="8" t="s">
        <v>851</v>
      </c>
      <c r="B645" s="8">
        <v>239801</v>
      </c>
      <c r="C645" s="8">
        <v>139679</v>
      </c>
      <c r="D645" s="8">
        <v>86796</v>
      </c>
      <c r="E645" s="8">
        <v>13326</v>
      </c>
      <c r="F645" s="9">
        <v>0.0555710776852473</v>
      </c>
      <c r="G645" s="1" t="str">
        <f t="shared" si="53"/>
        <v>mobilephonerecharge</v>
      </c>
      <c r="H645" s="22" t="s">
        <v>664</v>
      </c>
      <c r="I645" s="10" t="s">
        <v>675</v>
      </c>
      <c r="J645" s="10" t="str">
        <f t="shared" si="51"/>
        <v>min_amount30_mobilephonerecharge</v>
      </c>
      <c r="K645" s="23">
        <v>0.0242944051336769</v>
      </c>
      <c r="M645" t="s">
        <v>844</v>
      </c>
      <c r="O645" s="2" t="str">
        <f t="shared" si="54"/>
        <v>min_amount36_mobilephonerecharge</v>
      </c>
      <c r="P645" t="s">
        <v>845</v>
      </c>
    </row>
    <row r="646" spans="1:16">
      <c r="A646" s="8" t="s">
        <v>852</v>
      </c>
      <c r="B646" s="8">
        <v>239801</v>
      </c>
      <c r="C646" s="8">
        <v>139679</v>
      </c>
      <c r="D646" s="8">
        <v>86796</v>
      </c>
      <c r="E646" s="8">
        <v>13326</v>
      </c>
      <c r="F646" s="9">
        <v>0.0555710776852473</v>
      </c>
      <c r="G646" s="1" t="str">
        <f t="shared" si="53"/>
        <v>mobilephonerecharge</v>
      </c>
      <c r="H646" s="22" t="s">
        <v>665</v>
      </c>
      <c r="I646" s="10" t="s">
        <v>677</v>
      </c>
      <c r="J646" s="10" t="str">
        <f>LEFT(A646,3)&amp;"_cnt"&amp;RIGHT(H646,LEN(H646)-7)</f>
        <v>sum_cnt30_mobilephonerecharge</v>
      </c>
      <c r="K646" s="23">
        <v>0.0242944051336769</v>
      </c>
      <c r="M646" t="s">
        <v>804</v>
      </c>
      <c r="O646" s="2" t="str">
        <f t="shared" si="54"/>
        <v>sum_cnt36_mobilephonerecharge</v>
      </c>
      <c r="P646" t="s">
        <v>846</v>
      </c>
    </row>
    <row r="647" spans="1:16">
      <c r="A647" s="8" t="s">
        <v>789</v>
      </c>
      <c r="B647" s="8">
        <v>239801</v>
      </c>
      <c r="C647" s="8">
        <v>139679</v>
      </c>
      <c r="D647" s="8">
        <v>87117</v>
      </c>
      <c r="E647" s="8">
        <v>13005</v>
      </c>
      <c r="F647" s="9">
        <v>0.0542324677545131</v>
      </c>
      <c r="G647" s="1" t="str">
        <f t="shared" si="53"/>
        <v>mobilephonerecharge</v>
      </c>
      <c r="H647" s="22" t="s">
        <v>666</v>
      </c>
      <c r="I647" s="10" t="str">
        <f>VLOOKUP(A647,H:H,1,FALSE)</f>
        <v>sum_amount37_mobilephonerecharge</v>
      </c>
      <c r="J647" s="10" t="str">
        <f t="shared" ref="J647:J650" si="55">LEFT(A647,3)&amp;RIGHT(H647,LEN(H647)-3)</f>
        <v>sum_amount31_mobilephonerecharge</v>
      </c>
      <c r="K647" s="23">
        <v>0.0240225676272018</v>
      </c>
      <c r="M647" t="s">
        <v>847</v>
      </c>
      <c r="O647" s="2" t="str">
        <f t="shared" si="54"/>
        <v>sum_amount28_mobilephonerecharge</v>
      </c>
      <c r="P647" t="s">
        <v>848</v>
      </c>
    </row>
    <row r="648" spans="1:16">
      <c r="A648" s="8" t="s">
        <v>791</v>
      </c>
      <c r="B648" s="8">
        <v>239801</v>
      </c>
      <c r="C648" s="8">
        <v>139679</v>
      </c>
      <c r="D648" s="8">
        <v>87117</v>
      </c>
      <c r="E648" s="8">
        <v>13005</v>
      </c>
      <c r="F648" s="9">
        <v>0.0542324677545131</v>
      </c>
      <c r="G648" s="1" t="str">
        <f t="shared" si="53"/>
        <v>mobilephonerecharge</v>
      </c>
      <c r="H648" s="22" t="s">
        <v>722</v>
      </c>
      <c r="I648" s="10" t="str">
        <f>VLOOKUP(A648,H:H,1,FALSE)</f>
        <v>avg_amount37_mobilephonerecharge</v>
      </c>
      <c r="J648" s="10" t="str">
        <f t="shared" si="55"/>
        <v>avg_amount31_mobilephonerecharge</v>
      </c>
      <c r="K648" s="23">
        <v>0.0240225676272018</v>
      </c>
      <c r="M648" t="s">
        <v>849</v>
      </c>
      <c r="O648" s="2" t="str">
        <f t="shared" si="54"/>
        <v>avg_amount28_mobilephonerecharge</v>
      </c>
      <c r="P648" t="s">
        <v>732</v>
      </c>
    </row>
    <row r="649" spans="1:16">
      <c r="A649" s="8" t="s">
        <v>793</v>
      </c>
      <c r="B649" s="8">
        <v>239801</v>
      </c>
      <c r="C649" s="8">
        <v>139679</v>
      </c>
      <c r="D649" s="8">
        <v>87117</v>
      </c>
      <c r="E649" s="8">
        <v>13005</v>
      </c>
      <c r="F649" s="9">
        <v>0.0542324677545131</v>
      </c>
      <c r="G649" s="1" t="str">
        <f t="shared" si="53"/>
        <v>mobilephonerecharge</v>
      </c>
      <c r="H649" s="22" t="s">
        <v>724</v>
      </c>
      <c r="I649" s="10" t="str">
        <f>VLOOKUP(A649,H:H,1,FALSE)</f>
        <v>max_amount37_mobilephonerecharge</v>
      </c>
      <c r="J649" s="10" t="str">
        <f t="shared" si="55"/>
        <v>max_amount31_mobilephonerecharge</v>
      </c>
      <c r="K649" s="23">
        <v>0.0240225676272018</v>
      </c>
      <c r="M649" t="s">
        <v>850</v>
      </c>
      <c r="O649" s="2" t="str">
        <f t="shared" si="54"/>
        <v>max_amount28_mobilephonerecharge</v>
      </c>
      <c r="P649" t="s">
        <v>734</v>
      </c>
    </row>
    <row r="650" spans="1:16">
      <c r="A650" s="8" t="s">
        <v>795</v>
      </c>
      <c r="B650" s="8">
        <v>239801</v>
      </c>
      <c r="C650" s="8">
        <v>139679</v>
      </c>
      <c r="D650" s="8">
        <v>87117</v>
      </c>
      <c r="E650" s="8">
        <v>13005</v>
      </c>
      <c r="F650" s="9">
        <v>0.0542324677545131</v>
      </c>
      <c r="G650" s="1" t="str">
        <f t="shared" si="53"/>
        <v>mobilephonerecharge</v>
      </c>
      <c r="H650" s="22" t="s">
        <v>726</v>
      </c>
      <c r="I650" s="10" t="str">
        <f>VLOOKUP(A650,H:H,1,FALSE)</f>
        <v>min_amount37_mobilephonerecharge</v>
      </c>
      <c r="J650" s="10" t="str">
        <f t="shared" si="55"/>
        <v>min_amount31_mobilephonerecharge</v>
      </c>
      <c r="K650" s="23">
        <v>0.0240225676272018</v>
      </c>
      <c r="M650" t="s">
        <v>851</v>
      </c>
      <c r="O650" s="2" t="str">
        <f t="shared" si="54"/>
        <v>min_amount28_mobilephonerecharge</v>
      </c>
      <c r="P650" t="s">
        <v>664</v>
      </c>
    </row>
    <row r="651" spans="1:16">
      <c r="A651" s="8" t="s">
        <v>853</v>
      </c>
      <c r="B651" s="8">
        <v>239801</v>
      </c>
      <c r="C651" s="8">
        <v>139679</v>
      </c>
      <c r="D651" s="8">
        <v>87117</v>
      </c>
      <c r="E651" s="8">
        <v>13005</v>
      </c>
      <c r="F651" s="9">
        <v>0.0542324677545131</v>
      </c>
      <c r="G651" s="1" t="str">
        <f t="shared" si="53"/>
        <v>mobilephonerecharge</v>
      </c>
      <c r="H651" s="22" t="s">
        <v>854</v>
      </c>
      <c r="I651" s="8" t="s">
        <v>853</v>
      </c>
      <c r="J651" s="10" t="str">
        <f>LEFT(A651,3)&amp;"_cnt"&amp;RIGHT(H651,LEN(H651)-7)</f>
        <v>sum_cnt57_mobilephonerecharge</v>
      </c>
      <c r="K651" s="23">
        <v>0.0239261459588414</v>
      </c>
      <c r="M651" t="s">
        <v>852</v>
      </c>
      <c r="O651" s="2" t="str">
        <f t="shared" si="54"/>
        <v>sum_cnt28_mobilephonerecharge</v>
      </c>
      <c r="P651" t="s">
        <v>665</v>
      </c>
    </row>
    <row r="652" spans="1:16">
      <c r="A652" s="8" t="s">
        <v>815</v>
      </c>
      <c r="B652" s="8">
        <v>239801</v>
      </c>
      <c r="C652" s="8">
        <v>139679</v>
      </c>
      <c r="D652" s="8">
        <v>87413</v>
      </c>
      <c r="E652" s="8">
        <v>12709</v>
      </c>
      <c r="F652" s="9">
        <v>0.0529981109336492</v>
      </c>
      <c r="G652" s="1" t="str">
        <f t="shared" si="53"/>
        <v>mobilephonerecharge</v>
      </c>
      <c r="H652" s="22" t="s">
        <v>855</v>
      </c>
      <c r="I652" s="10" t="str">
        <f>VLOOKUP(A652,H:H,1,FALSE)</f>
        <v>sum_amount38_mobilephonerecharge</v>
      </c>
      <c r="J652" s="10" t="str">
        <f t="shared" ref="J652:J655" si="56">LEFT(A652,3)&amp;RIGHT(H652,LEN(H652)-3)</f>
        <v>sum_amount57_mobilephonerecharge</v>
      </c>
      <c r="K652" s="23">
        <v>0.0239261459588414</v>
      </c>
      <c r="M652" t="s">
        <v>789</v>
      </c>
      <c r="O652" s="2" t="str">
        <f t="shared" si="54"/>
        <v>sum_amount37_mobilephonerecharge</v>
      </c>
      <c r="P652" t="s">
        <v>666</v>
      </c>
    </row>
    <row r="653" spans="1:16">
      <c r="A653" s="8" t="s">
        <v>816</v>
      </c>
      <c r="B653" s="8">
        <v>239801</v>
      </c>
      <c r="C653" s="8">
        <v>139679</v>
      </c>
      <c r="D653" s="8">
        <v>87413</v>
      </c>
      <c r="E653" s="8">
        <v>12709</v>
      </c>
      <c r="F653" s="9">
        <v>0.0529981109336492</v>
      </c>
      <c r="G653" s="1" t="str">
        <f t="shared" si="53"/>
        <v>mobilephonerecharge</v>
      </c>
      <c r="H653" s="22" t="s">
        <v>856</v>
      </c>
      <c r="I653" s="10" t="str">
        <f>VLOOKUP(A653,H:H,1,FALSE)</f>
        <v>avg_amount38_mobilephonerecharge</v>
      </c>
      <c r="J653" s="10" t="str">
        <f t="shared" si="56"/>
        <v>avg_amount57_mobilephonerecharge</v>
      </c>
      <c r="K653" s="23">
        <v>0.0239261459588414</v>
      </c>
      <c r="M653" t="s">
        <v>791</v>
      </c>
      <c r="O653" s="2" t="str">
        <f t="shared" si="54"/>
        <v>avg_amount37_mobilephonerecharge</v>
      </c>
      <c r="P653" t="s">
        <v>722</v>
      </c>
    </row>
    <row r="654" spans="1:16">
      <c r="A654" s="8" t="s">
        <v>800</v>
      </c>
      <c r="B654" s="8">
        <v>239801</v>
      </c>
      <c r="C654" s="8">
        <v>139679</v>
      </c>
      <c r="D654" s="8">
        <v>87413</v>
      </c>
      <c r="E654" s="8">
        <v>12709</v>
      </c>
      <c r="F654" s="9">
        <v>0.0529981109336492</v>
      </c>
      <c r="G654" s="1" t="str">
        <f t="shared" si="53"/>
        <v>mobilephonerecharge</v>
      </c>
      <c r="H654" s="22" t="s">
        <v>857</v>
      </c>
      <c r="I654" s="10" t="str">
        <f>VLOOKUP(A654,H:H,1,FALSE)</f>
        <v>max_amount38_mobilephonerecharge</v>
      </c>
      <c r="J654" s="10" t="str">
        <f t="shared" si="56"/>
        <v>max_amount57_mobilephonerecharge</v>
      </c>
      <c r="K654" s="23">
        <v>0.0239261459588414</v>
      </c>
      <c r="M654" t="s">
        <v>793</v>
      </c>
      <c r="O654" s="2" t="str">
        <f t="shared" si="54"/>
        <v>max_amount37_mobilephonerecharge</v>
      </c>
      <c r="P654" t="s">
        <v>724</v>
      </c>
    </row>
    <row r="655" spans="1:16">
      <c r="A655" s="8" t="s">
        <v>802</v>
      </c>
      <c r="B655" s="8">
        <v>239801</v>
      </c>
      <c r="C655" s="8">
        <v>139679</v>
      </c>
      <c r="D655" s="8">
        <v>87413</v>
      </c>
      <c r="E655" s="8">
        <v>12709</v>
      </c>
      <c r="F655" s="9">
        <v>0.0529981109336492</v>
      </c>
      <c r="G655" s="1" t="str">
        <f t="shared" si="53"/>
        <v>mobilephonerecharge</v>
      </c>
      <c r="H655" s="22" t="s">
        <v>697</v>
      </c>
      <c r="I655" s="10" t="str">
        <f>VLOOKUP(A655,H:H,1,FALSE)</f>
        <v>min_amount38_mobilephonerecharge</v>
      </c>
      <c r="J655" s="10" t="str">
        <f t="shared" si="56"/>
        <v>min_amount29_mobilephonerecharge</v>
      </c>
      <c r="K655" s="23">
        <v>0.0236148507072152</v>
      </c>
      <c r="M655" t="s">
        <v>795</v>
      </c>
      <c r="O655" s="2" t="str">
        <f t="shared" si="54"/>
        <v>min_amount37_mobilephonerecharge</v>
      </c>
      <c r="P655" t="s">
        <v>726</v>
      </c>
    </row>
    <row r="656" spans="1:16">
      <c r="A656" s="8" t="s">
        <v>858</v>
      </c>
      <c r="B656" s="8">
        <v>239801</v>
      </c>
      <c r="C656" s="8">
        <v>139679</v>
      </c>
      <c r="D656" s="8">
        <v>87413</v>
      </c>
      <c r="E656" s="8">
        <v>12709</v>
      </c>
      <c r="F656" s="9">
        <v>0.0529981109336492</v>
      </c>
      <c r="G656" s="1" t="str">
        <f t="shared" si="53"/>
        <v>mobilephonerecharge</v>
      </c>
      <c r="H656" s="22" t="s">
        <v>699</v>
      </c>
      <c r="I656" s="8" t="s">
        <v>858</v>
      </c>
      <c r="J656" s="10" t="str">
        <f>LEFT(A656,3)&amp;"_cnt"&amp;RIGHT(H656,LEN(H656)-7)</f>
        <v>sum_cnt29_mobilephonerecharge</v>
      </c>
      <c r="K656" s="23">
        <v>0.0236148507072152</v>
      </c>
      <c r="M656" t="s">
        <v>853</v>
      </c>
      <c r="O656" s="2" t="str">
        <f t="shared" si="54"/>
        <v>sum_cnt37_mobilephonerecharge</v>
      </c>
      <c r="P656" t="s">
        <v>854</v>
      </c>
    </row>
    <row r="657" spans="1:16">
      <c r="A657" s="8" t="s">
        <v>859</v>
      </c>
      <c r="B657" s="8">
        <v>239801</v>
      </c>
      <c r="C657" s="8">
        <v>139679</v>
      </c>
      <c r="D657" s="8">
        <v>87453</v>
      </c>
      <c r="E657" s="8">
        <v>12669</v>
      </c>
      <c r="F657" s="9">
        <v>0.0528313059578567</v>
      </c>
      <c r="G657" s="1" t="str">
        <f t="shared" si="53"/>
        <v>mobilephonerecharge</v>
      </c>
      <c r="H657" s="22" t="s">
        <v>691</v>
      </c>
      <c r="I657" s="10" t="s">
        <v>669</v>
      </c>
      <c r="J657" s="10" t="str">
        <f t="shared" ref="J657:J664" si="57">LEFT(A657,3)&amp;RIGHT(H657,LEN(H657)-3)</f>
        <v>sum_amount29_mobilephonerecharge</v>
      </c>
      <c r="K657" s="23">
        <v>0.0236148507072152</v>
      </c>
      <c r="M657" t="s">
        <v>815</v>
      </c>
      <c r="O657" s="2" t="str">
        <f t="shared" si="54"/>
        <v>sum_amount38_mobilephonerecharge</v>
      </c>
      <c r="P657" t="s">
        <v>855</v>
      </c>
    </row>
    <row r="658" spans="1:16">
      <c r="A658" s="8" t="s">
        <v>860</v>
      </c>
      <c r="B658" s="8">
        <v>239801</v>
      </c>
      <c r="C658" s="8">
        <v>139679</v>
      </c>
      <c r="D658" s="8">
        <v>87453</v>
      </c>
      <c r="E658" s="8">
        <v>12669</v>
      </c>
      <c r="F658" s="9">
        <v>0.0528313059578567</v>
      </c>
      <c r="G658" s="1" t="str">
        <f t="shared" si="53"/>
        <v>mobilephonerecharge</v>
      </c>
      <c r="H658" s="22" t="s">
        <v>693</v>
      </c>
      <c r="I658" s="8" t="s">
        <v>671</v>
      </c>
      <c r="J658" s="10" t="str">
        <f t="shared" si="57"/>
        <v>avg_amount29_mobilephonerecharge</v>
      </c>
      <c r="K658" s="23">
        <v>0.0236148507072152</v>
      </c>
      <c r="M658" t="s">
        <v>816</v>
      </c>
      <c r="O658" s="2" t="str">
        <f t="shared" si="54"/>
        <v>avg_amount38_mobilephonerecharge</v>
      </c>
      <c r="P658" t="s">
        <v>856</v>
      </c>
    </row>
    <row r="659" spans="1:16">
      <c r="A659" s="8" t="s">
        <v>861</v>
      </c>
      <c r="B659" s="8">
        <v>239801</v>
      </c>
      <c r="C659" s="8">
        <v>139679</v>
      </c>
      <c r="D659" s="8">
        <v>87453</v>
      </c>
      <c r="E659" s="8">
        <v>12669</v>
      </c>
      <c r="F659" s="9">
        <v>0.0528313059578567</v>
      </c>
      <c r="G659" s="1" t="str">
        <f t="shared" si="53"/>
        <v>mobilephonerecharge</v>
      </c>
      <c r="H659" s="22" t="s">
        <v>862</v>
      </c>
      <c r="I659" s="10" t="s">
        <v>673</v>
      </c>
      <c r="J659" s="10" t="str">
        <f t="shared" si="57"/>
        <v>max_amount58_mobilephonerecharge</v>
      </c>
      <c r="K659" s="23">
        <v>0.0231825267886323</v>
      </c>
      <c r="M659" t="s">
        <v>800</v>
      </c>
      <c r="O659" s="2" t="str">
        <f t="shared" si="54"/>
        <v>max_amount38_mobilephonerecharge</v>
      </c>
      <c r="P659" t="s">
        <v>857</v>
      </c>
    </row>
    <row r="660" spans="1:16">
      <c r="A660" s="8" t="s">
        <v>863</v>
      </c>
      <c r="B660" s="8">
        <v>239801</v>
      </c>
      <c r="C660" s="8">
        <v>139679</v>
      </c>
      <c r="D660" s="8">
        <v>87453</v>
      </c>
      <c r="E660" s="8">
        <v>12669</v>
      </c>
      <c r="F660" s="9">
        <v>0.0528313059578567</v>
      </c>
      <c r="G660" s="1" t="str">
        <f t="shared" si="53"/>
        <v>mobilephonerecharge</v>
      </c>
      <c r="H660" s="22" t="s">
        <v>864</v>
      </c>
      <c r="I660" s="10" t="s">
        <v>675</v>
      </c>
      <c r="J660" s="10" t="str">
        <f t="shared" si="57"/>
        <v>min_amount58_mobilephonerecharge</v>
      </c>
      <c r="K660" s="23">
        <v>0.0231825267886323</v>
      </c>
      <c r="M660" t="s">
        <v>802</v>
      </c>
      <c r="O660" s="2" t="str">
        <f t="shared" si="54"/>
        <v>min_amount38_mobilephonerecharge</v>
      </c>
      <c r="P660" t="s">
        <v>697</v>
      </c>
    </row>
    <row r="661" spans="1:16">
      <c r="A661" s="8" t="s">
        <v>865</v>
      </c>
      <c r="B661" s="8">
        <v>239801</v>
      </c>
      <c r="C661" s="8">
        <v>139679</v>
      </c>
      <c r="D661" s="8">
        <v>87877</v>
      </c>
      <c r="E661" s="8">
        <v>12245</v>
      </c>
      <c r="F661" s="9">
        <v>0.051063173214457</v>
      </c>
      <c r="G661" s="1" t="str">
        <f t="shared" si="53"/>
        <v>mobilephonerecharge</v>
      </c>
      <c r="H661" s="22" t="s">
        <v>866</v>
      </c>
      <c r="I661" s="10" t="s">
        <v>669</v>
      </c>
      <c r="J661" s="10" t="str">
        <f t="shared" si="57"/>
        <v>sum_amount58_mobilephonerecharge</v>
      </c>
      <c r="K661" s="23">
        <v>0.0231825267886323</v>
      </c>
      <c r="M661" t="s">
        <v>858</v>
      </c>
      <c r="O661" s="2" t="str">
        <f t="shared" si="54"/>
        <v>sum_cnt38_mobilephonerecharge</v>
      </c>
      <c r="P661" t="s">
        <v>699</v>
      </c>
    </row>
    <row r="662" spans="1:16">
      <c r="A662" s="8" t="s">
        <v>867</v>
      </c>
      <c r="B662" s="8">
        <v>239801</v>
      </c>
      <c r="C662" s="8">
        <v>139679</v>
      </c>
      <c r="D662" s="8">
        <v>87877</v>
      </c>
      <c r="E662" s="8">
        <v>12245</v>
      </c>
      <c r="F662" s="9">
        <v>0.051063173214457</v>
      </c>
      <c r="G662" s="1" t="str">
        <f t="shared" si="53"/>
        <v>mobilephonerecharge</v>
      </c>
      <c r="H662" s="22" t="s">
        <v>868</v>
      </c>
      <c r="I662" s="8" t="s">
        <v>671</v>
      </c>
      <c r="J662" s="10" t="str">
        <f t="shared" si="57"/>
        <v>avg_amount58_mobilephonerecharge</v>
      </c>
      <c r="K662" s="23">
        <v>0.0231825267886323</v>
      </c>
      <c r="M662" t="s">
        <v>859</v>
      </c>
      <c r="O662" s="2" t="str">
        <f t="shared" si="54"/>
        <v>sum_amount28_mobilephonerecharge</v>
      </c>
      <c r="P662" t="s">
        <v>691</v>
      </c>
    </row>
    <row r="663" spans="1:16">
      <c r="A663" s="8" t="s">
        <v>869</v>
      </c>
      <c r="B663" s="8">
        <v>239801</v>
      </c>
      <c r="C663" s="8">
        <v>139679</v>
      </c>
      <c r="D663" s="8">
        <v>87877</v>
      </c>
      <c r="E663" s="8">
        <v>12245</v>
      </c>
      <c r="F663" s="9">
        <v>0.051063173214457</v>
      </c>
      <c r="G663" s="1" t="str">
        <f t="shared" si="53"/>
        <v>mobilephonerecharge</v>
      </c>
      <c r="H663" s="22" t="s">
        <v>673</v>
      </c>
      <c r="I663" s="10" t="s">
        <v>673</v>
      </c>
      <c r="J663" s="10" t="str">
        <f t="shared" si="57"/>
        <v>max_amount28_mobilephonerecharge</v>
      </c>
      <c r="K663" s="23">
        <v>0.0228357667740412</v>
      </c>
      <c r="M663" t="s">
        <v>860</v>
      </c>
      <c r="O663" s="2" t="str">
        <f t="shared" si="54"/>
        <v>avg_amount28_mobilephonerecharge</v>
      </c>
      <c r="P663" t="s">
        <v>693</v>
      </c>
    </row>
    <row r="664" spans="1:16">
      <c r="A664" s="8" t="s">
        <v>870</v>
      </c>
      <c r="B664" s="8">
        <v>239801</v>
      </c>
      <c r="C664" s="8">
        <v>139679</v>
      </c>
      <c r="D664" s="8">
        <v>87877</v>
      </c>
      <c r="E664" s="8">
        <v>12245</v>
      </c>
      <c r="F664" s="9">
        <v>0.051063173214457</v>
      </c>
      <c r="G664" s="1" t="str">
        <f t="shared" si="53"/>
        <v>mobilephonerecharge</v>
      </c>
      <c r="H664" s="22" t="s">
        <v>675</v>
      </c>
      <c r="I664" s="10" t="s">
        <v>675</v>
      </c>
      <c r="J664" s="10" t="str">
        <f t="shared" si="57"/>
        <v>min_amount28_mobilephonerecharge</v>
      </c>
      <c r="K664" s="23">
        <v>0.0228357667740412</v>
      </c>
      <c r="M664" t="s">
        <v>861</v>
      </c>
      <c r="O664" s="2" t="str">
        <f t="shared" si="54"/>
        <v>max_amount28_mobilephonerecharge</v>
      </c>
      <c r="P664" t="s">
        <v>862</v>
      </c>
    </row>
    <row r="665" spans="1:16">
      <c r="A665" s="8" t="s">
        <v>871</v>
      </c>
      <c r="B665" s="8">
        <v>239801</v>
      </c>
      <c r="C665" s="8">
        <v>139679</v>
      </c>
      <c r="D665" s="8">
        <v>87877</v>
      </c>
      <c r="E665" s="8">
        <v>12245</v>
      </c>
      <c r="F665" s="9">
        <v>0.051063173214457</v>
      </c>
      <c r="G665" s="1" t="str">
        <f t="shared" si="53"/>
        <v>mobilephonerecharge</v>
      </c>
      <c r="H665" s="22" t="s">
        <v>677</v>
      </c>
      <c r="I665" s="10" t="s">
        <v>677</v>
      </c>
      <c r="J665" s="10" t="str">
        <f>LEFT(A665,3)&amp;"_cnt"&amp;RIGHT(H665,LEN(H665)-7)</f>
        <v>sum_cnt28_mobilephonerecharge</v>
      </c>
      <c r="K665" s="23">
        <v>0.0228357667740412</v>
      </c>
      <c r="M665" t="s">
        <v>863</v>
      </c>
      <c r="O665" s="2" t="str">
        <f t="shared" si="54"/>
        <v>min_amount28_mobilephonerecharge</v>
      </c>
      <c r="P665" t="s">
        <v>864</v>
      </c>
    </row>
    <row r="666" spans="1:16">
      <c r="A666" s="8" t="s">
        <v>759</v>
      </c>
      <c r="B666" s="8">
        <v>239801</v>
      </c>
      <c r="C666" s="8">
        <v>139679</v>
      </c>
      <c r="D666" s="8">
        <v>87983</v>
      </c>
      <c r="E666" s="8">
        <v>12139</v>
      </c>
      <c r="F666" s="9">
        <v>0.0506211400286071</v>
      </c>
      <c r="G666" s="1" t="str">
        <f t="shared" si="53"/>
        <v>mobilephonerecharge</v>
      </c>
      <c r="H666" s="22" t="s">
        <v>669</v>
      </c>
      <c r="I666" s="10" t="str">
        <f>VLOOKUP(A666,H:H,1,FALSE)</f>
        <v>sum_amount39_mobilephonerecharge</v>
      </c>
      <c r="J666" s="10" t="str">
        <f t="shared" ref="J666:J669" si="58">LEFT(A666,3)&amp;RIGHT(H666,LEN(H666)-3)</f>
        <v>sum_amount28_mobilephonerecharge</v>
      </c>
      <c r="K666" s="23">
        <v>0.0228357667740412</v>
      </c>
      <c r="M666" t="s">
        <v>872</v>
      </c>
      <c r="O666" t="s">
        <v>872</v>
      </c>
      <c r="P666" t="s">
        <v>664</v>
      </c>
    </row>
    <row r="667" spans="1:16">
      <c r="A667" s="8" t="s">
        <v>761</v>
      </c>
      <c r="B667" s="8">
        <v>239801</v>
      </c>
      <c r="C667" s="8">
        <v>139679</v>
      </c>
      <c r="D667" s="8">
        <v>87983</v>
      </c>
      <c r="E667" s="8">
        <v>12139</v>
      </c>
      <c r="F667" s="9">
        <v>0.0506211400286071</v>
      </c>
      <c r="G667" s="1" t="str">
        <f t="shared" si="53"/>
        <v>mobilephonerecharge</v>
      </c>
      <c r="H667" s="22" t="s">
        <v>873</v>
      </c>
      <c r="I667" s="10" t="str">
        <f>VLOOKUP(A667,H:H,1,FALSE)</f>
        <v>avg_amount39_mobilephonerecharge</v>
      </c>
      <c r="J667" s="10" t="str">
        <f t="shared" si="58"/>
        <v>avg_amount59_mobilephonerecharge</v>
      </c>
      <c r="K667" s="23">
        <v>0.0215579141251155</v>
      </c>
      <c r="M667" t="s">
        <v>865</v>
      </c>
      <c r="O667" s="2" t="str">
        <f t="shared" si="54"/>
        <v>sum_amount28_mobilephonerecharge</v>
      </c>
      <c r="P667" t="s">
        <v>665</v>
      </c>
    </row>
    <row r="668" spans="1:16">
      <c r="A668" s="8" t="s">
        <v>763</v>
      </c>
      <c r="B668" s="8">
        <v>239801</v>
      </c>
      <c r="C668" s="8">
        <v>139679</v>
      </c>
      <c r="D668" s="8">
        <v>87983</v>
      </c>
      <c r="E668" s="8">
        <v>12139</v>
      </c>
      <c r="F668" s="9">
        <v>0.0506211400286071</v>
      </c>
      <c r="G668" s="1" t="str">
        <f t="shared" si="53"/>
        <v>mobilephonerecharge</v>
      </c>
      <c r="H668" s="22" t="s">
        <v>874</v>
      </c>
      <c r="I668" s="10" t="str">
        <f>VLOOKUP(A668,H:H,1,FALSE)</f>
        <v>max_amount39_mobilephonerecharge</v>
      </c>
      <c r="J668" s="10" t="str">
        <f t="shared" si="58"/>
        <v>max_amount59_mobilephonerecharge</v>
      </c>
      <c r="K668" s="23">
        <v>0.0215579141251155</v>
      </c>
      <c r="M668" t="s">
        <v>867</v>
      </c>
      <c r="O668" s="2" t="str">
        <f t="shared" si="54"/>
        <v>avg_amount28_mobilephonerecharge</v>
      </c>
      <c r="P668" t="s">
        <v>666</v>
      </c>
    </row>
    <row r="669" spans="1:16">
      <c r="A669" s="8" t="s">
        <v>875</v>
      </c>
      <c r="B669" s="8">
        <v>239801</v>
      </c>
      <c r="C669" s="8">
        <v>139679</v>
      </c>
      <c r="D669" s="8">
        <v>87983</v>
      </c>
      <c r="E669" s="8">
        <v>12139</v>
      </c>
      <c r="F669" s="9">
        <v>0.0506211400286071</v>
      </c>
      <c r="G669" s="1" t="str">
        <f t="shared" si="53"/>
        <v>mobilephonerecharge</v>
      </c>
      <c r="H669" s="22" t="s">
        <v>876</v>
      </c>
      <c r="I669" s="8" t="s">
        <v>875</v>
      </c>
      <c r="J669" s="10" t="str">
        <f t="shared" si="58"/>
        <v>min_amount59_mobilephonerecharge</v>
      </c>
      <c r="K669" s="23">
        <v>0.0215579141251155</v>
      </c>
      <c r="M669" t="s">
        <v>869</v>
      </c>
      <c r="O669" s="2" t="str">
        <f t="shared" si="54"/>
        <v>max_amount28_mobilephonerecharge</v>
      </c>
      <c r="P669" t="s">
        <v>673</v>
      </c>
    </row>
    <row r="670" spans="9:16">
      <c r="I670" s="1"/>
      <c r="M670" t="s">
        <v>870</v>
      </c>
      <c r="O670" s="2" t="str">
        <f t="shared" si="54"/>
        <v>min_amount28_mobilephonerecharge</v>
      </c>
      <c r="P670" t="s">
        <v>675</v>
      </c>
    </row>
    <row r="671" spans="13:16">
      <c r="M671" t="s">
        <v>871</v>
      </c>
      <c r="O671" s="2" t="str">
        <f t="shared" si="54"/>
        <v>sum_cnt28_mobilephonerecharge</v>
      </c>
      <c r="P671" t="s">
        <v>677</v>
      </c>
    </row>
    <row r="672" spans="13:16">
      <c r="M672" t="s">
        <v>323</v>
      </c>
      <c r="O672" s="2" t="str">
        <f t="shared" si="54"/>
        <v>sum_amount54_creditcardrepayments</v>
      </c>
      <c r="P672" t="s">
        <v>656</v>
      </c>
    </row>
    <row r="673" spans="13:16">
      <c r="M673" t="s">
        <v>326</v>
      </c>
      <c r="O673" s="2" t="str">
        <f t="shared" si="54"/>
        <v>avg_amount54_creditcardrepayments</v>
      </c>
      <c r="P673" t="s">
        <v>657</v>
      </c>
    </row>
    <row r="674" spans="13:16">
      <c r="M674" t="s">
        <v>329</v>
      </c>
      <c r="O674" s="2" t="str">
        <f t="shared" si="54"/>
        <v>max_amount54_creditcardrepayments</v>
      </c>
      <c r="P674" t="s">
        <v>658</v>
      </c>
    </row>
    <row r="675" spans="13:16">
      <c r="M675" t="s">
        <v>331</v>
      </c>
      <c r="O675" s="2" t="str">
        <f t="shared" si="54"/>
        <v>min_amount54_creditcardrepayments</v>
      </c>
      <c r="P675" t="s">
        <v>659</v>
      </c>
    </row>
    <row r="676" spans="13:16">
      <c r="M676" t="s">
        <v>333</v>
      </c>
      <c r="O676" s="2" t="str">
        <f t="shared" si="54"/>
        <v>sum_cnt54_creditcardrepayments</v>
      </c>
      <c r="P676" t="s">
        <v>660</v>
      </c>
    </row>
    <row r="677" spans="13:16">
      <c r="M677" t="s">
        <v>759</v>
      </c>
      <c r="O677" s="2" t="str">
        <f t="shared" si="54"/>
        <v>sum_amount39_mobilephonerecharge</v>
      </c>
      <c r="P677" t="s">
        <v>669</v>
      </c>
    </row>
    <row r="678" spans="13:16">
      <c r="M678" t="s">
        <v>761</v>
      </c>
      <c r="O678" s="2" t="str">
        <f t="shared" si="54"/>
        <v>avg_amount39_mobilephonerecharge</v>
      </c>
      <c r="P678" t="s">
        <v>873</v>
      </c>
    </row>
    <row r="679" spans="13:16">
      <c r="M679" t="s">
        <v>763</v>
      </c>
      <c r="O679" s="2" t="str">
        <f t="shared" si="54"/>
        <v>max_amount39_mobilephonerecharge</v>
      </c>
      <c r="P679" t="s">
        <v>874</v>
      </c>
    </row>
    <row r="680" spans="13:16">
      <c r="M680" t="s">
        <v>875</v>
      </c>
      <c r="O680" s="2" t="str">
        <f t="shared" si="54"/>
        <v>min_amount39_mobilephonerecharge</v>
      </c>
      <c r="P680" t="s">
        <v>876</v>
      </c>
    </row>
    <row r="681" spans="13:16">
      <c r="M681" t="s">
        <v>757</v>
      </c>
      <c r="O681" t="s">
        <v>757</v>
      </c>
      <c r="P681" t="s">
        <v>665</v>
      </c>
    </row>
    <row r="682" spans="15:15">
      <c r="O682" s="21"/>
    </row>
    <row r="683" spans="15:15">
      <c r="O683" s="21"/>
    </row>
    <row r="684" spans="8:16">
      <c r="H684" s="1"/>
      <c r="P684" s="24"/>
    </row>
    <row r="685" spans="16:16">
      <c r="P685" s="24"/>
    </row>
    <row r="686" spans="16:16">
      <c r="P686" s="24"/>
    </row>
    <row r="687" spans="16:16">
      <c r="P687" s="24"/>
    </row>
    <row r="688" spans="16:16">
      <c r="P688" s="24"/>
    </row>
    <row r="689" spans="16:16">
      <c r="P689" s="24"/>
    </row>
    <row r="690" spans="16:16">
      <c r="P690" s="24"/>
    </row>
    <row r="691" spans="16:16">
      <c r="P691" s="24"/>
    </row>
    <row r="692" spans="16:16">
      <c r="P692" s="24"/>
    </row>
    <row r="693" spans="16:16">
      <c r="P693" s="24"/>
    </row>
    <row r="694" spans="16:16">
      <c r="P694" s="24"/>
    </row>
    <row r="695" spans="16:16">
      <c r="P695" s="24"/>
    </row>
  </sheetData>
  <autoFilter ref="A1:O681"/>
  <sortState ref="A2:J669">
    <sortCondition ref="G2:G669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TNH变量替换结果</vt:lpstr>
      <vt:lpstr>YFQ变量替换结果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zhouqs</dc:creator>
  <cp:lastModifiedBy>zhouqs</cp:lastModifiedBy>
  <dcterms:created xsi:type="dcterms:W3CDTF">2006-09-16T00:00:00Z</dcterms:created>
  <dcterms:modified xsi:type="dcterms:W3CDTF">2017-08-01T07:59:14Z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