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eo_teja\Documents\Derivaciones\Derivaciones\"/>
    </mc:Choice>
  </mc:AlternateContent>
  <xr:revisionPtr revIDLastSave="0" documentId="13_ncr:1_{8CEDFCB2-CB01-4564-B00E-7F23981D661D}" xr6:coauthVersionLast="47" xr6:coauthVersionMax="47" xr10:uidLastSave="{00000000-0000-0000-0000-000000000000}"/>
  <bookViews>
    <workbookView xWindow="-120" yWindow="-120" windowWidth="29040" windowHeight="15720" xr2:uid="{8C09D450-9C6D-47BA-9154-F4A0BBCC989A}"/>
  </bookViews>
  <sheets>
    <sheet name="WMA_I" sheetId="5" r:id="rId1"/>
    <sheet name="Sheet1" sheetId="1" r:id="rId2"/>
    <sheet name="Hoja1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5" l="1"/>
  <c r="A32" i="5"/>
  <c r="B31" i="5"/>
  <c r="A31" i="5"/>
  <c r="B30" i="5"/>
  <c r="A30" i="5"/>
  <c r="B29" i="5"/>
  <c r="A29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C19" i="5"/>
  <c r="B19" i="5"/>
  <c r="A19" i="5"/>
  <c r="C18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AO10" i="5"/>
  <c r="B10" i="5"/>
  <c r="A10" i="5"/>
  <c r="B9" i="5"/>
  <c r="A9" i="5"/>
  <c r="B8" i="5"/>
  <c r="A8" i="5"/>
  <c r="B7" i="5"/>
  <c r="A7" i="5"/>
  <c r="B6" i="5"/>
  <c r="A6" i="5"/>
  <c r="B5" i="5"/>
  <c r="A5" i="5"/>
  <c r="D4" i="5"/>
  <c r="B4" i="5"/>
  <c r="A4" i="5"/>
  <c r="B3" i="5"/>
  <c r="A3" i="5"/>
  <c r="D2" i="5"/>
  <c r="B2" i="5"/>
  <c r="A2" i="5"/>
  <c r="D1" i="5"/>
  <c r="A1" i="5"/>
  <c r="E3" i="2"/>
  <c r="F3" i="2"/>
  <c r="G3" i="2"/>
  <c r="H3" i="2"/>
  <c r="E4" i="2"/>
  <c r="F4" i="2"/>
  <c r="G4" i="2"/>
  <c r="H4" i="2"/>
  <c r="I3" i="2" s="1"/>
  <c r="I4" i="2" s="1"/>
  <c r="J3" i="2" s="1"/>
  <c r="J4" i="2" s="1"/>
  <c r="K3" i="2" s="1"/>
  <c r="K4" i="2" s="1"/>
  <c r="L3" i="2" s="1"/>
  <c r="L4" i="2" s="1"/>
  <c r="M3" i="2" s="1"/>
  <c r="M4" i="2" s="1"/>
  <c r="N3" i="2" s="1"/>
  <c r="N4" i="2" s="1"/>
  <c r="O3" i="2" s="1"/>
  <c r="O4" i="2" s="1"/>
  <c r="P3" i="2" s="1"/>
  <c r="P4" i="2" s="1"/>
  <c r="Q3" i="2" s="1"/>
  <c r="Q4" i="2" s="1"/>
  <c r="R3" i="2" s="1"/>
  <c r="R4" i="2" s="1"/>
  <c r="S3" i="2" s="1"/>
  <c r="S4" i="2" s="1"/>
  <c r="T3" i="2" s="1"/>
  <c r="T4" i="2" s="1"/>
  <c r="D4" i="2"/>
  <c r="D3" i="2"/>
  <c r="C4" i="2"/>
  <c r="D3" i="5" l="1"/>
  <c r="AQ7" i="5"/>
  <c r="AO11" i="5"/>
  <c r="E11" i="5"/>
  <c r="E12" i="5" s="1"/>
  <c r="AQ6" i="5" l="1"/>
  <c r="C16" i="1" l="1"/>
  <c r="C12" i="1"/>
  <c r="C2" i="1"/>
</calcChain>
</file>

<file path=xl/sharedStrings.xml><?xml version="1.0" encoding="utf-8"?>
<sst xmlns="http://schemas.openxmlformats.org/spreadsheetml/2006/main" count="185" uniqueCount="180">
  <si>
    <t>q</t>
  </si>
  <si>
    <t>[m/D]</t>
  </si>
  <si>
    <t>q*dt/(dx*phi)</t>
  </si>
  <si>
    <t>dt</t>
  </si>
  <si>
    <t>[D]</t>
  </si>
  <si>
    <t>dx</t>
  </si>
  <si>
    <t>[m]</t>
  </si>
  <si>
    <t>phi</t>
  </si>
  <si>
    <t>[fraccion]</t>
  </si>
  <si>
    <t>teta</t>
  </si>
  <si>
    <t>[Adim]</t>
  </si>
  <si>
    <t>DH</t>
  </si>
  <si>
    <t>[m2/D]</t>
  </si>
  <si>
    <t>D*Dt/phiDx^2</t>
  </si>
  <si>
    <t>r</t>
  </si>
  <si>
    <t>[1/D]</t>
  </si>
  <si>
    <t>r*dt/phi</t>
  </si>
  <si>
    <t>cr</t>
  </si>
  <si>
    <t>Labels</t>
  </si>
  <si>
    <t>time</t>
  </si>
  <si>
    <t>C (kg/m3)</t>
  </si>
  <si>
    <t>Mass Balance</t>
  </si>
  <si>
    <t>Imp</t>
  </si>
  <si>
    <t>t (días)</t>
  </si>
  <si>
    <t>Cinf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</si>
  <si>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</si>
  <si>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</si>
  <si>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</si>
  <si>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</si>
  <si>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</si>
  <si>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</si>
  <si>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</si>
  <si>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</si>
  <si>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</si>
  <si>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</si>
  <si>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Dummy</t>
  </si>
  <si>
    <t>In</t>
  </si>
  <si>
    <t>out</t>
  </si>
  <si>
    <t>Del stor</t>
  </si>
  <si>
    <t>Err</t>
  </si>
  <si>
    <t>cum</t>
  </si>
  <si>
    <t>Imp, t=0</t>
  </si>
  <si>
    <t>Imp, t=0.4</t>
  </si>
  <si>
    <t>Imp, t=0.8</t>
  </si>
  <si>
    <t>Imp, t=1.2</t>
  </si>
  <si>
    <t>Imp, t=1.6</t>
  </si>
  <si>
    <t>Imp, t=2</t>
  </si>
  <si>
    <t>Imp, t=2.4</t>
  </si>
  <si>
    <t>Imp, t=2.8</t>
  </si>
  <si>
    <t>Imp, t=3.2</t>
  </si>
  <si>
    <t>Imp, t=3.6</t>
  </si>
  <si>
    <t>Imp, t=4</t>
  </si>
  <si>
    <t>Imp, t=4.4</t>
  </si>
  <si>
    <t>Imp, t=4.8</t>
  </si>
  <si>
    <t>Imp, t=5.2</t>
  </si>
  <si>
    <t>Imp, t=5.6</t>
  </si>
  <si>
    <t>Imp, t=6</t>
  </si>
  <si>
    <t>Imp, t=6.4</t>
  </si>
  <si>
    <t>Imp, t=6.8</t>
  </si>
  <si>
    <t>Imp, t=7.2</t>
  </si>
  <si>
    <t>Imp, t=7.6</t>
  </si>
  <si>
    <t>Imp, t=8</t>
  </si>
  <si>
    <t>Imp, t=8.4</t>
  </si>
  <si>
    <t>Imp, t=8.8</t>
  </si>
  <si>
    <t>Imp, t=9.2</t>
  </si>
  <si>
    <t>Imp, t=9.6</t>
  </si>
  <si>
    <t>Imp, t=10</t>
  </si>
  <si>
    <t>Imp, t=10.4</t>
  </si>
  <si>
    <t>Imp, t=10.8</t>
  </si>
  <si>
    <t>Imp, t=11.2</t>
  </si>
  <si>
    <t>Imp, t=11.6</t>
  </si>
  <si>
    <t>Imp, t=12</t>
  </si>
  <si>
    <t>Imp, t=12.4</t>
  </si>
  <si>
    <t>Imp, t=12.8</t>
  </si>
  <si>
    <t>Imp, t=13.2</t>
  </si>
  <si>
    <t>Imp, t=13.6</t>
  </si>
  <si>
    <t>Imp, t=14</t>
  </si>
  <si>
    <t>Imp, t=14.4</t>
  </si>
  <si>
    <t>Imp, t=14.8</t>
  </si>
  <si>
    <t>Imp, t=15.2</t>
  </si>
  <si>
    <t>Imp, t=15.6</t>
  </si>
  <si>
    <t>Imp, t=16</t>
  </si>
  <si>
    <t>Imp, t=16.4</t>
  </si>
  <si>
    <t>Imp, t=16.8</t>
  </si>
  <si>
    <t>Imp, t=17.2</t>
  </si>
  <si>
    <t>Imp, t=17.6</t>
  </si>
  <si>
    <t>Imp, t=18</t>
  </si>
  <si>
    <t>Imp, t=18.4</t>
  </si>
  <si>
    <t>Imp, t=18.8</t>
  </si>
  <si>
    <t>Imp, t=19.2</t>
  </si>
  <si>
    <t>Imp, t=19.6</t>
  </si>
  <si>
    <t>Imp, t=20</t>
  </si>
  <si>
    <t>Imp, t=20.4</t>
  </si>
  <si>
    <t>Imp, t=20.8</t>
  </si>
  <si>
    <t>Imp, t=21.2</t>
  </si>
  <si>
    <t>Imp, t=21.6</t>
  </si>
  <si>
    <t>Imp, t=22</t>
  </si>
  <si>
    <t>Imp, t=22.4</t>
  </si>
  <si>
    <t>Imp, t=22.8</t>
  </si>
  <si>
    <t>Imp, t=23.2</t>
  </si>
  <si>
    <t>Imp, t=23.6</t>
  </si>
  <si>
    <t>Imp, t=24</t>
  </si>
  <si>
    <t>Imp, t=24.4</t>
  </si>
  <si>
    <t>Imp, t=24.8</t>
  </si>
  <si>
    <t>Imp, t=25.2</t>
  </si>
  <si>
    <t>Imp, t=25.6</t>
  </si>
  <si>
    <t>Imp, t=26</t>
  </si>
  <si>
    <t>Imp, t=26.4</t>
  </si>
  <si>
    <t>Imp, t=26.8</t>
  </si>
  <si>
    <t>Imp, t=27.2</t>
  </si>
  <si>
    <t>Imp, t=27.6</t>
  </si>
  <si>
    <t>Imp, t=28</t>
  </si>
  <si>
    <t>Imp, t=28.4</t>
  </si>
  <si>
    <t>Imp, t=28.8</t>
  </si>
  <si>
    <t>Imp, t=29.2</t>
  </si>
  <si>
    <t>Imp, t=29.6</t>
  </si>
  <si>
    <t>Imp, t=30</t>
  </si>
  <si>
    <t>Imp, t=30.4</t>
  </si>
  <si>
    <t>Imp, t=30.8</t>
  </si>
  <si>
    <t>Imp, t=31.2</t>
  </si>
  <si>
    <t>Imp, t=31.6</t>
  </si>
  <si>
    <t>Imp, t=32</t>
  </si>
  <si>
    <t>Imp, t=32.4</t>
  </si>
  <si>
    <t>Imp, t=32.8</t>
  </si>
  <si>
    <t>Imp, t=33.2</t>
  </si>
  <si>
    <t>Imp, t=33.6</t>
  </si>
  <si>
    <t>Imp, t=34</t>
  </si>
  <si>
    <t>Imp, t=34.4</t>
  </si>
  <si>
    <t>Imp, t=34.8</t>
  </si>
  <si>
    <t>Imp, t=35.2</t>
  </si>
  <si>
    <t>Imp, t=35.6</t>
  </si>
  <si>
    <t>Imp, t=36</t>
  </si>
  <si>
    <t>Imp, t=36.4</t>
  </si>
  <si>
    <t>Imp, t=36.8</t>
  </si>
  <si>
    <t>Imp, t=37.2</t>
  </si>
  <si>
    <t>Imp, t=37.6</t>
  </si>
  <si>
    <t>Imp, t=38</t>
  </si>
  <si>
    <t>Imp, t=38.4</t>
  </si>
  <si>
    <t>Imp, t=38.8</t>
  </si>
  <si>
    <t>Imp, t=39.2</t>
  </si>
  <si>
    <t>Imp, t=39.6</t>
  </si>
  <si>
    <t>Imp, t=40</t>
  </si>
  <si>
    <t>Imp, t=40.4</t>
  </si>
  <si>
    <t>Imp, t=40.8</t>
  </si>
  <si>
    <t>Imp, t=41.2</t>
  </si>
  <si>
    <t>Imp, t=41.6</t>
  </si>
  <si>
    <t>Imp, t=42</t>
  </si>
  <si>
    <t>Imp, t=42.4</t>
  </si>
  <si>
    <t>Imp, t=42.8</t>
  </si>
  <si>
    <t>Imp, t=43.2</t>
  </si>
  <si>
    <t>Imp, t=43.6</t>
  </si>
  <si>
    <t>Imp, t=44</t>
  </si>
  <si>
    <t>Imp, t=44.4</t>
  </si>
  <si>
    <t>Imp, t=44.8</t>
  </si>
  <si>
    <t>Imp, t=45.2</t>
  </si>
  <si>
    <t>Imp, t=45.6</t>
  </si>
  <si>
    <t>Imp, t=46</t>
  </si>
  <si>
    <t>Imp, t=46.4</t>
  </si>
  <si>
    <t>Imp, t=46.8</t>
  </si>
  <si>
    <t>Imp, t=47.2</t>
  </si>
  <si>
    <t>Imp, t=47.6</t>
  </si>
  <si>
    <t>Imp, t=48</t>
  </si>
  <si>
    <t>Imp, t=48.4</t>
  </si>
  <si>
    <t>Imp, t=48.8</t>
  </si>
  <si>
    <t>Imp, t=49.2</t>
  </si>
  <si>
    <t>Imp, t=49.6</t>
  </si>
  <si>
    <t>Imp, t=50</t>
  </si>
  <si>
    <t>Imp, t=50.4</t>
  </si>
  <si>
    <t>Imp, t=50.8</t>
  </si>
  <si>
    <t>x (m)</t>
  </si>
  <si>
    <t>x</t>
  </si>
  <si>
    <t>recharge cell</t>
  </si>
  <si>
    <t>qi+0.5</t>
  </si>
  <si>
    <t>qcell</t>
  </si>
  <si>
    <t>r_pos</t>
  </si>
  <si>
    <t>r_neg</t>
  </si>
  <si>
    <t>qc*dt/(2*dx*phi)</t>
  </si>
  <si>
    <t>qi.i+1*dt/(2*dx*phi)</t>
  </si>
  <si>
    <t>r_pos*dt/phi</t>
  </si>
  <si>
    <t>r_neg*dt/phi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</si>
</sst>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E+0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3" borderId="0" xfId="0" applyFont="1" applyFill="1"/>
    <xf numFmtId="0" fontId="2" fillId="0" borderId="0" xfId="1"/>
    <xf numFmtId="0" fontId="3" fillId="0" borderId="0" xfId="1" applyFont="1"/>
    <xf numFmtId="164" fontId="2" fillId="0" borderId="0" xfId="1" applyNumberFormat="1"/>
    <xf numFmtId="0" fontId="2" fillId="0" borderId="0" xfId="1" applyAlignment="1">
      <alignment horizontal="right"/>
    </xf>
    <xf numFmtId="0" fontId="2" fillId="0" borderId="0" xfId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4" borderId="1" xfId="1" applyFont="1" applyFill="1" applyBorder="1"/>
    <xf numFmtId="0" fontId="2" fillId="4" borderId="2" xfId="1" applyFill="1" applyBorder="1"/>
    <xf numFmtId="0" fontId="2" fillId="5" borderId="2" xfId="1" applyFill="1" applyBorder="1"/>
    <xf numFmtId="0" fontId="2" fillId="5" borderId="3" xfId="1" applyFill="1" applyBorder="1"/>
    <xf numFmtId="0" fontId="3" fillId="4" borderId="4" xfId="1" applyFont="1" applyFill="1" applyBorder="1"/>
    <xf numFmtId="0" fontId="3" fillId="4" borderId="5" xfId="1" applyFont="1" applyFill="1" applyBorder="1"/>
    <xf numFmtId="0" fontId="3" fillId="5" borderId="5" xfId="1" applyFont="1" applyFill="1" applyBorder="1"/>
    <xf numFmtId="0" fontId="3" fillId="5" borderId="6" xfId="1" applyFont="1" applyFill="1" applyBorder="1"/>
    <xf numFmtId="0" fontId="2" fillId="4" borderId="7" xfId="1" applyFill="1" applyBorder="1"/>
    <xf numFmtId="0" fontId="3" fillId="4" borderId="0" xfId="1" applyFont="1" applyFill="1"/>
    <xf numFmtId="0" fontId="2" fillId="5" borderId="0" xfId="1" applyFill="1"/>
    <xf numFmtId="0" fontId="2" fillId="5" borderId="8" xfId="1" applyFill="1" applyBorder="1"/>
    <xf numFmtId="0" fontId="2" fillId="4" borderId="0" xfId="1" applyFill="1"/>
    <xf numFmtId="0" fontId="3" fillId="5" borderId="0" xfId="1" applyFont="1" applyFill="1"/>
    <xf numFmtId="0" fontId="2" fillId="4" borderId="4" xfId="1" applyFill="1" applyBorder="1"/>
    <xf numFmtId="0" fontId="2" fillId="4" borderId="5" xfId="1" applyFill="1" applyBorder="1"/>
    <xf numFmtId="0" fontId="2" fillId="5" borderId="5" xfId="1" applyFill="1" applyBorder="1"/>
    <xf numFmtId="0" fontId="2" fillId="5" borderId="6" xfId="1" applyFill="1" applyBorder="1"/>
    <xf numFmtId="0" fontId="2" fillId="4" borderId="9" xfId="1" applyFill="1" applyBorder="1"/>
    <xf numFmtId="0" fontId="2" fillId="4" borderId="10" xfId="1" applyFill="1" applyBorder="1"/>
    <xf numFmtId="0" fontId="2" fillId="5" borderId="10" xfId="1" applyFill="1" applyBorder="1"/>
    <xf numFmtId="0" fontId="3" fillId="0" borderId="0" xfId="1" applyFont="1" applyAlignment="1">
      <alignment horizontal="justify" vertical="justify"/>
    </xf>
    <xf numFmtId="0" fontId="2" fillId="6" borderId="0" xfId="1" applyFill="1"/>
    <xf numFmtId="0" fontId="2" fillId="7" borderId="0" xfId="1" applyFill="1"/>
    <xf numFmtId="0" fontId="2" fillId="2" borderId="0" xfId="1" applyFill="1"/>
    <xf numFmtId="0" fontId="2" fillId="8" borderId="0" xfId="1" applyFill="1"/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 xr:uid="{B5A4B9FA-5988-42CF-B746-F7C18AACAF59}"/>
  </cellStyles>
  <dxfs count="0"/>
  <tableStyles count="0" defaultTableStyle="TableStyleMedium2" defaultPivotStyle="PivotStyleLight16"/>
  <colors>
    <mruColors>
      <color rgb="FF0099FF"/>
      <color rgb="FF0000CC"/>
      <color rgb="FF339933"/>
      <color rgb="FF009900"/>
      <color rgb="FFFF9900"/>
      <color rgb="FFFF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100013</xdr:colOff>
      <xdr:row>9</xdr:row>
      <xdr:rowOff>123825</xdr:rowOff>
    </xdr:from>
    <xdr:to>
      <xdr:col>3</xdr:col>
      <xdr:colOff>509588</xdr:colOff>
      <xdr:row>11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391915-9CCC-487B-A025-6D71C75AE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8513" y="1628775"/>
          <a:ext cx="4095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3</xdr:col>
      <xdr:colOff>752475</xdr:colOff>
      <xdr:row>12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8E0125-47B6-4B92-8C6A-8967836B5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1838325"/>
          <a:ext cx="7524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%20FINAL\Desktop\Advcn_dfsn\ADE_WMA_Adim_2.xlsx" TargetMode="External"/><Relationship Id="rId1" Type="http://schemas.openxmlformats.org/officeDocument/2006/relationships/externalLinkPath" Target="/Users/USUARIO%20FINAL/Desktop/Advcn_dfsn/ADE_WMA_Adim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Summ"/>
      <sheetName val="WMA_E"/>
      <sheetName val="WMA_I"/>
      <sheetName val="WMA_IcC"/>
      <sheetName val="WMA_IcT"/>
      <sheetName val="Mats"/>
      <sheetName val="MSys"/>
      <sheetName val="Inv"/>
      <sheetName val="L_E"/>
      <sheetName val="L_I"/>
      <sheetName val="L_corC"/>
      <sheetName val="L_corT"/>
      <sheetName val="SubM"/>
      <sheetName val="Prop"/>
      <sheetName val="DFTrad"/>
      <sheetName val="Refined"/>
      <sheetName val="ErrF"/>
    </sheetNames>
    <sheetDataSet>
      <sheetData sheetId="0"/>
      <sheetData sheetId="1">
        <row r="1">
          <cell r="A1" t="str">
            <v>Data</v>
          </cell>
        </row>
        <row r="2">
          <cell r="A2" t="str">
            <v>Geometry and discretization</v>
          </cell>
        </row>
        <row r="3">
          <cell r="A3" t="str">
            <v>Width</v>
          </cell>
          <cell r="B3">
            <v>1</v>
          </cell>
        </row>
        <row r="4">
          <cell r="A4" t="str">
            <v>Thickness</v>
          </cell>
          <cell r="B4">
            <v>1</v>
          </cell>
        </row>
        <row r="5">
          <cell r="A5" t="str">
            <v>A transv(m^2)</v>
          </cell>
          <cell r="B5">
            <v>1</v>
          </cell>
        </row>
        <row r="6">
          <cell r="A6" t="str">
            <v>delta x (m)</v>
          </cell>
          <cell r="B6">
            <v>0.5</v>
          </cell>
        </row>
        <row r="7">
          <cell r="A7" t="str">
            <v>delta t (día)</v>
          </cell>
          <cell r="B7">
            <v>0.4</v>
          </cell>
        </row>
        <row r="8">
          <cell r="A8" t="str">
            <v>Water flow</v>
          </cell>
        </row>
        <row r="9">
          <cell r="A9" t="str">
            <v>Bound flow (m3/d)</v>
          </cell>
          <cell r="B9">
            <v>1</v>
          </cell>
        </row>
        <row r="10">
          <cell r="A10" t="str">
            <v>Evap</v>
          </cell>
          <cell r="B10">
            <v>-0.02</v>
          </cell>
        </row>
        <row r="11">
          <cell r="A11" t="str">
            <v>q_0: Boundary flux</v>
          </cell>
          <cell r="B11">
            <v>1</v>
          </cell>
        </row>
        <row r="12">
          <cell r="A12" t="str">
            <v>Solute Transport</v>
          </cell>
        </row>
        <row r="13">
          <cell r="A13" t="str">
            <v>Porosity</v>
          </cell>
          <cell r="B13">
            <v>1</v>
          </cell>
        </row>
        <row r="14">
          <cell r="A14" t="str">
            <v>dispersivity</v>
          </cell>
          <cell r="B14" t="str">
            <v>not used</v>
          </cell>
        </row>
        <row r="15">
          <cell r="A15" t="str">
            <v>D (m^2/día)</v>
          </cell>
          <cell r="B15">
            <v>1</v>
          </cell>
        </row>
        <row r="16">
          <cell r="A16" t="str">
            <v>C_0: initial C</v>
          </cell>
          <cell r="B16">
            <v>0</v>
          </cell>
        </row>
        <row r="17">
          <cell r="A17" t="str">
            <v>Cr (kg/m3)</v>
          </cell>
          <cell r="B17">
            <v>0</v>
          </cell>
        </row>
        <row r="18">
          <cell r="A18" t="str">
            <v>Cinf: Mass flux</v>
          </cell>
          <cell r="B18">
            <v>0</v>
          </cell>
          <cell r="C18" t="str">
            <v>Flux=q_0*Cinf</v>
          </cell>
        </row>
        <row r="19">
          <cell r="A19" t="str">
            <v>Cout: Mass flux</v>
          </cell>
          <cell r="B19">
            <v>0</v>
          </cell>
          <cell r="C19" t="str">
            <v>Flux=q_out*C_n</v>
          </cell>
        </row>
        <row r="20">
          <cell r="A20" t="str">
            <v>f</v>
          </cell>
          <cell r="B20">
            <v>0</v>
          </cell>
        </row>
        <row r="21">
          <cell r="A21" t="str">
            <v>Lini</v>
          </cell>
          <cell r="B21">
            <v>6</v>
          </cell>
        </row>
        <row r="22">
          <cell r="A22" t="str">
            <v>Stability</v>
          </cell>
        </row>
        <row r="23">
          <cell r="A23" t="str">
            <v>velocity at bound</v>
          </cell>
          <cell r="B23">
            <v>1</v>
          </cell>
        </row>
        <row r="24">
          <cell r="A24" t="str">
            <v>Delta t estab</v>
          </cell>
          <cell r="B24">
            <v>0.125</v>
          </cell>
        </row>
        <row r="25">
          <cell r="A25" t="str">
            <v>Deltax Peclet</v>
          </cell>
          <cell r="B25">
            <v>2.0100502512562812</v>
          </cell>
        </row>
        <row r="26">
          <cell r="A26" t="str">
            <v>Deltax Courant</v>
          </cell>
          <cell r="B26">
            <v>0.39800000000000002</v>
          </cell>
        </row>
        <row r="27">
          <cell r="A27" t="str">
            <v>v_min</v>
          </cell>
          <cell r="B27">
            <v>0.70499999999999974</v>
          </cell>
        </row>
        <row r="28">
          <cell r="A28" t="str">
            <v>Dimensionless quantities</v>
          </cell>
        </row>
        <row r="29">
          <cell r="A29" t="str">
            <v>D*Dt/phiDx^2</v>
          </cell>
          <cell r="B29">
            <v>1.6</v>
          </cell>
        </row>
        <row r="30">
          <cell r="A30" t="str">
            <v>q*dt/(dx*phi)</v>
          </cell>
          <cell r="B30">
            <v>0.8</v>
          </cell>
        </row>
        <row r="31">
          <cell r="A31" t="str">
            <v>f*dt/phi</v>
          </cell>
          <cell r="B31">
            <v>0</v>
          </cell>
        </row>
        <row r="32">
          <cell r="A32" t="str">
            <v>r*dt/phi</v>
          </cell>
          <cell r="B32">
            <v>-8.0000000000000002E-3</v>
          </cell>
        </row>
      </sheetData>
      <sheetData sheetId="2"/>
      <sheetData sheetId="3">
        <row r="1">
          <cell r="D1" t="str">
            <v xml:space="preserve"> ΔxD=.50, ΔtD=.400, rD=-.020, Evap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2">
          <cell r="E2" t="str">
            <v xml:space="preserve"> ΔxD=.50, ΔtD=.400, rD=-.020, Evap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D39A-F823-4A49-AFA0-E69C8D394928}">
  <dimension ref="A1:AY142"/>
  <sheetViews>
    <sheetView tabSelected="1" zoomScale="80" zoomScaleNormal="80" workbookViewId="0">
      <selection activeCell="B2" sqref="B2"/>
    </sheetView>
  </sheetViews>
  <sheetFormatPr baseColWidth="10" defaultColWidth="11.140625" defaultRowHeight="12.75" x14ac:dyDescent="0.2"/>
  <cols>
    <col min="1" max="1" width="25.7109375" style="2" bestFit="1" customWidth="1"/>
    <col min="2" max="2" width="13" style="6" bestFit="1" customWidth="1"/>
    <col min="3" max="3" width="14.85546875" style="2" bestFit="1" customWidth="1"/>
    <col min="4" max="4" width="12.42578125" style="2" customWidth="1"/>
    <col min="5" max="5" width="4.42578125" style="2" bestFit="1" customWidth="1"/>
    <col min="6" max="6" width="10.5703125" style="2" bestFit="1" customWidth="1"/>
    <col min="7" max="7" width="17.140625" style="2" bestFit="1" customWidth="1"/>
    <col min="8" max="8" width="5.140625" style="2" bestFit="1" customWidth="1"/>
    <col min="9" max="9" width="6.28515625" style="2" bestFit="1" customWidth="1"/>
    <col min="10" max="40" width="13" style="2" bestFit="1" customWidth="1"/>
    <col min="41" max="41" width="13.42578125" style="2" bestFit="1" customWidth="1"/>
    <col min="42" max="42" width="13" style="2" bestFit="1" customWidth="1"/>
    <col min="43" max="43" width="2.28515625" style="2" bestFit="1" customWidth="1"/>
    <col min="44" max="45" width="13.7109375" style="2" bestFit="1" customWidth="1"/>
    <col min="46" max="46" width="13" style="2" bestFit="1" customWidth="1"/>
    <col min="47" max="49" width="6.5703125" style="2" bestFit="1" customWidth="1"/>
    <col min="50" max="50" width="13.140625" style="2" bestFit="1" customWidth="1"/>
    <col min="51" max="51" width="13.5703125" style="2" bestFit="1" customWidth="1"/>
    <col min="52" max="16384" width="11.140625" style="2"/>
  </cols>
  <sheetData>
    <row r="1" spans="1:49" ht="13.5" thickBot="1" x14ac:dyDescent="0.25">
      <c r="A1" s="2" t="str">
        <f>IF([1]Summ!A1="","",[1]Summ!A1)</f>
        <v>Data</v>
      </c>
      <c r="D1" s="3" t="str">
        <f>[1]L_I!$E$2</f>
        <v xml:space="preserve"> ΔxD=.50, ΔtD=.400, rD=-.020, Evap</v>
      </c>
      <c r="J1" s="34" t="s">
        <v>169</v>
      </c>
      <c r="K1" s="34"/>
      <c r="L1" s="34"/>
      <c r="M1" s="34"/>
      <c r="N1" s="34"/>
      <c r="O1" s="34"/>
      <c r="P1" s="34"/>
      <c r="Q1" s="34"/>
      <c r="R1" s="34"/>
      <c r="S1" s="34"/>
      <c r="T1" s="34" t="s">
        <v>169</v>
      </c>
      <c r="U1" s="34"/>
      <c r="V1" s="34"/>
      <c r="W1" s="34"/>
      <c r="X1" s="34"/>
      <c r="Y1" s="34"/>
      <c r="Z1" s="34"/>
      <c r="AA1" s="34"/>
      <c r="AB1" s="34"/>
      <c r="AC1" s="34"/>
    </row>
    <row r="2" spans="1:49" ht="13.5" thickBot="1" x14ac:dyDescent="0.25">
      <c r="A2" s="2" t="str">
        <f>IF([1]Summ!A2="","",[1]Summ!A2)</f>
        <v>Geometry and discretization</v>
      </c>
      <c r="B2" s="6" t="str">
        <f>IF([1]Summ!B2="","",[1]Summ!B2)</f>
        <v/>
      </c>
      <c r="C2" s="5"/>
      <c r="D2" s="2" t="str">
        <f>F14</f>
        <v>Imp</v>
      </c>
      <c r="G2" s="8" t="s">
        <v>170</v>
      </c>
      <c r="H2" s="9"/>
      <c r="I2" s="10">
        <v>-0.25</v>
      </c>
      <c r="J2" s="10">
        <v>0.25</v>
      </c>
      <c r="K2" s="10">
        <v>0.75</v>
      </c>
      <c r="L2" s="10">
        <v>1.25</v>
      </c>
      <c r="M2" s="10">
        <v>1.75</v>
      </c>
      <c r="N2" s="10">
        <v>2.25</v>
      </c>
      <c r="O2" s="10">
        <v>2.75</v>
      </c>
      <c r="P2" s="10">
        <v>3.25</v>
      </c>
      <c r="Q2" s="10">
        <v>3.75</v>
      </c>
      <c r="R2" s="10">
        <v>4.25</v>
      </c>
      <c r="S2" s="10">
        <v>4.75</v>
      </c>
      <c r="T2" s="10">
        <v>5.25</v>
      </c>
      <c r="U2" s="10">
        <v>5.75</v>
      </c>
      <c r="V2" s="10">
        <v>6.25</v>
      </c>
      <c r="W2" s="10">
        <v>6.75</v>
      </c>
      <c r="X2" s="10">
        <v>7.25</v>
      </c>
      <c r="Y2" s="10">
        <v>7.75</v>
      </c>
      <c r="Z2" s="10">
        <v>8.25</v>
      </c>
      <c r="AA2" s="10">
        <v>8.75</v>
      </c>
      <c r="AB2" s="10">
        <v>9.25</v>
      </c>
      <c r="AC2" s="10">
        <v>9.75</v>
      </c>
      <c r="AD2" s="10">
        <v>10.25</v>
      </c>
      <c r="AE2" s="10">
        <v>10.75</v>
      </c>
      <c r="AF2" s="10">
        <v>11.25</v>
      </c>
      <c r="AG2" s="10">
        <v>11.75</v>
      </c>
      <c r="AH2" s="10">
        <v>12.25</v>
      </c>
      <c r="AI2" s="10">
        <v>12.75</v>
      </c>
      <c r="AJ2" s="10">
        <v>13.25</v>
      </c>
      <c r="AK2" s="10">
        <v>13.75</v>
      </c>
      <c r="AL2" s="10">
        <v>14.25</v>
      </c>
      <c r="AM2" s="11">
        <v>14.75</v>
      </c>
    </row>
    <row r="3" spans="1:49" x14ac:dyDescent="0.2">
      <c r="A3" s="2" t="str">
        <f>IF([1]Summ!A3="","",[1]Summ!A3)</f>
        <v>Width</v>
      </c>
      <c r="B3" s="6">
        <f>IF([1]Summ!B3="","",[1]Summ!B3)</f>
        <v>1</v>
      </c>
      <c r="D3" s="2" t="str">
        <f>IF(A18="Cinf: Mass flux", " Mass flux BC,", " Dirichlet BC,")</f>
        <v xml:space="preserve"> Mass flux BC,</v>
      </c>
      <c r="G3" s="12" t="s">
        <v>171</v>
      </c>
      <c r="H3" s="13"/>
      <c r="I3" s="14"/>
      <c r="J3" s="14">
        <v>-0.02</v>
      </c>
      <c r="K3" s="14">
        <v>-0.02</v>
      </c>
      <c r="L3" s="14">
        <v>-0.02</v>
      </c>
      <c r="M3" s="14">
        <v>-0.02</v>
      </c>
      <c r="N3" s="14">
        <v>-0.02</v>
      </c>
      <c r="O3" s="14">
        <v>-0.02</v>
      </c>
      <c r="P3" s="14">
        <v>-0.02</v>
      </c>
      <c r="Q3" s="14">
        <v>-0.02</v>
      </c>
      <c r="R3" s="14">
        <v>-0.02</v>
      </c>
      <c r="S3" s="14">
        <v>-0.02</v>
      </c>
      <c r="T3" s="14">
        <v>-0.02</v>
      </c>
      <c r="U3" s="14">
        <v>-0.02</v>
      </c>
      <c r="V3" s="14">
        <v>-0.02</v>
      </c>
      <c r="W3" s="14">
        <v>-0.02</v>
      </c>
      <c r="X3" s="14">
        <v>-0.02</v>
      </c>
      <c r="Y3" s="14">
        <v>-0.02</v>
      </c>
      <c r="Z3" s="14">
        <v>-0.02</v>
      </c>
      <c r="AA3" s="14">
        <v>-0.02</v>
      </c>
      <c r="AB3" s="14">
        <v>-0.02</v>
      </c>
      <c r="AC3" s="14">
        <v>-0.02</v>
      </c>
      <c r="AD3" s="14">
        <v>-0.02</v>
      </c>
      <c r="AE3" s="14">
        <v>-0.02</v>
      </c>
      <c r="AF3" s="14">
        <v>-0.02</v>
      </c>
      <c r="AG3" s="14">
        <v>-0.02</v>
      </c>
      <c r="AH3" s="14">
        <v>-0.02</v>
      </c>
      <c r="AI3" s="14">
        <v>-0.02</v>
      </c>
      <c r="AJ3" s="14">
        <v>-0.02</v>
      </c>
      <c r="AK3" s="14">
        <v>-0.02</v>
      </c>
      <c r="AL3" s="14">
        <v>-0.02</v>
      </c>
      <c r="AM3" s="15">
        <v>-0.02</v>
      </c>
    </row>
    <row r="4" spans="1:49" x14ac:dyDescent="0.2">
      <c r="A4" s="2" t="str">
        <f>IF([1]Summ!A4="","",[1]Summ!A4)</f>
        <v>Thickness</v>
      </c>
      <c r="B4" s="6">
        <f>IF([1]Summ!B4="","",[1]Summ!B4)</f>
        <v>1</v>
      </c>
      <c r="D4" s="2" t="str">
        <f>CONCATENATE(" ",A10)</f>
        <v xml:space="preserve"> Evap</v>
      </c>
      <c r="G4" s="16" t="s">
        <v>172</v>
      </c>
      <c r="H4" s="17"/>
      <c r="I4" s="18">
        <v>1</v>
      </c>
      <c r="J4" s="18">
        <v>0.99</v>
      </c>
      <c r="K4" s="18">
        <v>0.98</v>
      </c>
      <c r="L4" s="18">
        <v>0.97</v>
      </c>
      <c r="M4" s="18">
        <v>0.96</v>
      </c>
      <c r="N4" s="18">
        <v>0.95</v>
      </c>
      <c r="O4" s="18">
        <v>0.94</v>
      </c>
      <c r="P4" s="18">
        <v>0.92999999999999994</v>
      </c>
      <c r="Q4" s="18">
        <v>0.91999999999999993</v>
      </c>
      <c r="R4" s="18">
        <v>0.90999999999999992</v>
      </c>
      <c r="S4" s="18">
        <v>0.89999999999999991</v>
      </c>
      <c r="T4" s="18">
        <v>0.8899999999999999</v>
      </c>
      <c r="U4" s="18">
        <v>0.87999999999999989</v>
      </c>
      <c r="V4" s="18">
        <v>0.86999999999999988</v>
      </c>
      <c r="W4" s="18">
        <v>0.85999999999999988</v>
      </c>
      <c r="X4" s="18">
        <v>0.84999999999999987</v>
      </c>
      <c r="Y4" s="18">
        <v>0.83999999999999986</v>
      </c>
      <c r="Z4" s="18">
        <v>0.82999999999999985</v>
      </c>
      <c r="AA4" s="18">
        <v>0.81999999999999984</v>
      </c>
      <c r="AB4" s="18">
        <v>0.80999999999999983</v>
      </c>
      <c r="AC4" s="18">
        <v>0.79999999999999982</v>
      </c>
      <c r="AD4" s="18">
        <v>0.78999999999999981</v>
      </c>
      <c r="AE4" s="18">
        <v>0.7799999999999998</v>
      </c>
      <c r="AF4" s="18">
        <v>0.7699999999999998</v>
      </c>
      <c r="AG4" s="18">
        <v>0.75999999999999979</v>
      </c>
      <c r="AH4" s="18">
        <v>0.74999999999999978</v>
      </c>
      <c r="AI4" s="18">
        <v>0.73999999999999977</v>
      </c>
      <c r="AJ4" s="18">
        <v>0.72999999999999976</v>
      </c>
      <c r="AK4" s="18">
        <v>0.71999999999999975</v>
      </c>
      <c r="AL4" s="18">
        <v>0.70999999999999974</v>
      </c>
      <c r="AM4" s="19">
        <v>0.69999999999999973</v>
      </c>
    </row>
    <row r="5" spans="1:49" x14ac:dyDescent="0.2">
      <c r="A5" s="2" t="str">
        <f>IF([1]Summ!A5="","",[1]Summ!A5)</f>
        <v>A transv(m^2)</v>
      </c>
      <c r="B5" s="6">
        <f>IF([1]Summ!B5="","",[1]Summ!B5)</f>
        <v>1</v>
      </c>
      <c r="G5" s="16" t="s">
        <v>173</v>
      </c>
      <c r="H5" s="20"/>
      <c r="I5" s="21"/>
      <c r="J5" s="18">
        <v>0.995</v>
      </c>
      <c r="K5" s="18">
        <v>0.98499999999999999</v>
      </c>
      <c r="L5" s="18">
        <v>0.97499999999999998</v>
      </c>
      <c r="M5" s="18">
        <v>0.96499999999999997</v>
      </c>
      <c r="N5" s="18">
        <v>0.95499999999999996</v>
      </c>
      <c r="O5" s="18">
        <v>0.94499999999999995</v>
      </c>
      <c r="P5" s="18">
        <v>0.93499999999999994</v>
      </c>
      <c r="Q5" s="18">
        <v>0.92499999999999993</v>
      </c>
      <c r="R5" s="18">
        <v>0.91499999999999992</v>
      </c>
      <c r="S5" s="18">
        <v>0.90499999999999992</v>
      </c>
      <c r="T5" s="18">
        <v>0.89499999999999991</v>
      </c>
      <c r="U5" s="18">
        <v>0.8849999999999999</v>
      </c>
      <c r="V5" s="18">
        <v>0.87499999999999989</v>
      </c>
      <c r="W5" s="18">
        <v>0.86499999999999988</v>
      </c>
      <c r="X5" s="18">
        <v>0.85499999999999987</v>
      </c>
      <c r="Y5" s="18">
        <v>0.84499999999999986</v>
      </c>
      <c r="Z5" s="18">
        <v>0.83499999999999985</v>
      </c>
      <c r="AA5" s="18">
        <v>0.82499999999999984</v>
      </c>
      <c r="AB5" s="18">
        <v>0.81499999999999984</v>
      </c>
      <c r="AC5" s="18">
        <v>0.80499999999999983</v>
      </c>
      <c r="AD5" s="18">
        <v>0.79499999999999982</v>
      </c>
      <c r="AE5" s="18">
        <v>0.78499999999999981</v>
      </c>
      <c r="AF5" s="18">
        <v>0.7749999999999998</v>
      </c>
      <c r="AG5" s="18">
        <v>0.76499999999999979</v>
      </c>
      <c r="AH5" s="18">
        <v>0.75499999999999978</v>
      </c>
      <c r="AI5" s="18">
        <v>0.74499999999999977</v>
      </c>
      <c r="AJ5" s="18">
        <v>0.73499999999999976</v>
      </c>
      <c r="AK5" s="18">
        <v>0.72499999999999976</v>
      </c>
      <c r="AL5" s="18">
        <v>0.71499999999999975</v>
      </c>
      <c r="AM5" s="19">
        <v>0.70499999999999974</v>
      </c>
    </row>
    <row r="6" spans="1:49" x14ac:dyDescent="0.2">
      <c r="A6" s="2" t="str">
        <f>IF([1]Summ!A6="","",[1]Summ!A6)</f>
        <v>delta x (m)</v>
      </c>
      <c r="B6" s="6">
        <f>IF([1]Summ!B6="","",[1]Summ!B6)</f>
        <v>0.5</v>
      </c>
      <c r="G6" s="16" t="s">
        <v>174</v>
      </c>
      <c r="H6" s="17"/>
      <c r="I6" s="18"/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9">
        <v>0</v>
      </c>
      <c r="AQ6" s="2">
        <f>SUM(J6:AM6)</f>
        <v>0</v>
      </c>
    </row>
    <row r="7" spans="1:49" ht="13.5" thickBot="1" x14ac:dyDescent="0.25">
      <c r="A7" s="2" t="str">
        <f>IF([1]Summ!A7="","",[1]Summ!A7)</f>
        <v>delta t (día)</v>
      </c>
      <c r="B7" s="6">
        <f>IF([1]Summ!B7="","",[1]Summ!B7)</f>
        <v>0.4</v>
      </c>
      <c r="G7" s="16" t="s">
        <v>175</v>
      </c>
      <c r="H7" s="20"/>
      <c r="I7" s="18"/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9">
        <v>0</v>
      </c>
      <c r="AQ7" s="2">
        <f>SUM(J7:AM7)</f>
        <v>0</v>
      </c>
    </row>
    <row r="8" spans="1:49" ht="14.25" customHeight="1" x14ac:dyDescent="0.2">
      <c r="A8" s="2" t="str">
        <f>IF([1]Summ!A8="","",[1]Summ!A8)</f>
        <v>Water flow</v>
      </c>
      <c r="B8" s="6" t="str">
        <f>IF([1]Summ!B8="","",[1]Summ!B8)</f>
        <v/>
      </c>
      <c r="G8" s="22" t="s">
        <v>176</v>
      </c>
      <c r="H8" s="23"/>
      <c r="I8" s="24"/>
      <c r="J8" s="24">
        <v>0.39800000000000002</v>
      </c>
      <c r="K8" s="24">
        <v>0.39400000000000002</v>
      </c>
      <c r="L8" s="24">
        <v>0.39</v>
      </c>
      <c r="M8" s="24">
        <v>0.38600000000000001</v>
      </c>
      <c r="N8" s="24">
        <v>0.38200000000000001</v>
      </c>
      <c r="O8" s="24">
        <v>0.378</v>
      </c>
      <c r="P8" s="24">
        <v>0.374</v>
      </c>
      <c r="Q8" s="24">
        <v>0.37</v>
      </c>
      <c r="R8" s="24">
        <v>0.36599999999999999</v>
      </c>
      <c r="S8" s="24">
        <v>0.36199999999999999</v>
      </c>
      <c r="T8" s="24">
        <v>0.35799999999999998</v>
      </c>
      <c r="U8" s="24">
        <v>0.35399999999999998</v>
      </c>
      <c r="V8" s="24">
        <v>0.35</v>
      </c>
      <c r="W8" s="24">
        <v>0.34599999999999997</v>
      </c>
      <c r="X8" s="24">
        <v>0.34199999999999997</v>
      </c>
      <c r="Y8" s="24">
        <v>0.33799999999999997</v>
      </c>
      <c r="Z8" s="24">
        <v>0.33399999999999996</v>
      </c>
      <c r="AA8" s="24">
        <v>0.32999999999999996</v>
      </c>
      <c r="AB8" s="24">
        <v>0.32599999999999996</v>
      </c>
      <c r="AC8" s="24">
        <v>0.32199999999999995</v>
      </c>
      <c r="AD8" s="24">
        <v>0.31799999999999995</v>
      </c>
      <c r="AE8" s="24">
        <v>0.31399999999999995</v>
      </c>
      <c r="AF8" s="24">
        <v>0.30999999999999994</v>
      </c>
      <c r="AG8" s="24">
        <v>0.30599999999999994</v>
      </c>
      <c r="AH8" s="24">
        <v>0.30199999999999994</v>
      </c>
      <c r="AI8" s="24">
        <v>0.29799999999999993</v>
      </c>
      <c r="AJ8" s="24">
        <v>0.29399999999999993</v>
      </c>
      <c r="AK8" s="24">
        <v>0.28999999999999992</v>
      </c>
      <c r="AL8" s="24">
        <v>0.28599999999999992</v>
      </c>
      <c r="AM8" s="25">
        <v>0.28199999999999992</v>
      </c>
    </row>
    <row r="9" spans="1:49" x14ac:dyDescent="0.2">
      <c r="A9" s="2" t="str">
        <f>IF([1]Summ!A9="","",[1]Summ!A9)</f>
        <v>Bound flow (m3/d)</v>
      </c>
      <c r="B9" s="6">
        <f>IF([1]Summ!B9="","",[1]Summ!B9)</f>
        <v>1</v>
      </c>
      <c r="G9" s="16" t="s">
        <v>177</v>
      </c>
      <c r="H9" s="20"/>
      <c r="I9" s="18">
        <v>0.4</v>
      </c>
      <c r="J9" s="18">
        <v>0.39600000000000002</v>
      </c>
      <c r="K9" s="18">
        <v>0.39200000000000002</v>
      </c>
      <c r="L9" s="18">
        <v>0.38800000000000001</v>
      </c>
      <c r="M9" s="18">
        <v>0.38400000000000001</v>
      </c>
      <c r="N9" s="18">
        <v>0.38</v>
      </c>
      <c r="O9" s="18">
        <v>0.376</v>
      </c>
      <c r="P9" s="18">
        <v>0.372</v>
      </c>
      <c r="Q9" s="18">
        <v>0.36799999999999999</v>
      </c>
      <c r="R9" s="18">
        <v>0.36399999999999999</v>
      </c>
      <c r="S9" s="18">
        <v>0.36</v>
      </c>
      <c r="T9" s="18">
        <v>0.35599999999999998</v>
      </c>
      <c r="U9" s="18">
        <v>0.35199999999999998</v>
      </c>
      <c r="V9" s="18">
        <v>0.34799999999999998</v>
      </c>
      <c r="W9" s="18">
        <v>0.34399999999999997</v>
      </c>
      <c r="X9" s="18">
        <v>0.33999999999999997</v>
      </c>
      <c r="Y9" s="18">
        <v>0.33599999999999997</v>
      </c>
      <c r="Z9" s="18">
        <v>0.33199999999999996</v>
      </c>
      <c r="AA9" s="18">
        <v>0.32799999999999996</v>
      </c>
      <c r="AB9" s="18">
        <v>0.32399999999999995</v>
      </c>
      <c r="AC9" s="18">
        <v>0.31999999999999995</v>
      </c>
      <c r="AD9" s="18">
        <v>0.31599999999999995</v>
      </c>
      <c r="AE9" s="18">
        <v>0.31199999999999994</v>
      </c>
      <c r="AF9" s="18">
        <v>0.30799999999999994</v>
      </c>
      <c r="AG9" s="18">
        <v>0.30399999999999994</v>
      </c>
      <c r="AH9" s="18">
        <v>0.29999999999999993</v>
      </c>
      <c r="AI9" s="18">
        <v>0.29599999999999993</v>
      </c>
      <c r="AJ9" s="18">
        <v>0.29199999999999993</v>
      </c>
      <c r="AK9" s="18">
        <v>0.28799999999999992</v>
      </c>
      <c r="AL9" s="18">
        <v>0.28399999999999992</v>
      </c>
      <c r="AM9" s="19">
        <v>0.27999999999999992</v>
      </c>
    </row>
    <row r="10" spans="1:49" x14ac:dyDescent="0.2">
      <c r="A10" s="2" t="str">
        <f>IF([1]Summ!A10="","",[1]Summ!A10)</f>
        <v>Evap</v>
      </c>
      <c r="B10" s="6">
        <f>IF([1]Summ!B10="","",[1]Summ!B10)</f>
        <v>-0.02</v>
      </c>
      <c r="G10" s="16" t="s">
        <v>178</v>
      </c>
      <c r="H10" s="20"/>
      <c r="I10" s="18"/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9">
        <v>0</v>
      </c>
      <c r="AO10" s="2">
        <f>$I$4*H15*$B$7</f>
        <v>0</v>
      </c>
    </row>
    <row r="11" spans="1:49" ht="13.5" thickBot="1" x14ac:dyDescent="0.25">
      <c r="A11" s="2" t="str">
        <f>IF([1]Summ!A11="","",[1]Summ!A11)</f>
        <v>q_0: Boundary flux</v>
      </c>
      <c r="B11" s="6">
        <f>IF([1]Summ!B11="","",[1]Summ!B11)</f>
        <v>1</v>
      </c>
      <c r="E11" s="2">
        <f>I4*B6</f>
        <v>0.5</v>
      </c>
      <c r="G11" s="26" t="s">
        <v>179</v>
      </c>
      <c r="H11" s="27"/>
      <c r="I11" s="28"/>
      <c r="J11" s="28">
        <v>-8.0000000000000002E-3</v>
      </c>
      <c r="K11" s="28">
        <v>-8.0000000000000002E-3</v>
      </c>
      <c r="L11" s="28">
        <v>-8.0000000000000002E-3</v>
      </c>
      <c r="M11" s="28">
        <v>-8.0000000000000002E-3</v>
      </c>
      <c r="N11" s="28">
        <v>-8.0000000000000002E-3</v>
      </c>
      <c r="O11" s="28">
        <v>-8.0000000000000002E-3</v>
      </c>
      <c r="P11" s="28">
        <v>-8.0000000000000002E-3</v>
      </c>
      <c r="Q11" s="28">
        <v>-8.0000000000000002E-3</v>
      </c>
      <c r="R11" s="28">
        <v>-8.0000000000000002E-3</v>
      </c>
      <c r="S11" s="28">
        <v>-8.0000000000000002E-3</v>
      </c>
      <c r="T11" s="28">
        <v>-8.0000000000000002E-3</v>
      </c>
      <c r="U11" s="28">
        <v>-8.0000000000000002E-3</v>
      </c>
      <c r="V11" s="28">
        <v>-8.0000000000000002E-3</v>
      </c>
      <c r="W11" s="28">
        <v>-8.0000000000000002E-3</v>
      </c>
      <c r="X11" s="28">
        <v>-8.0000000000000002E-3</v>
      </c>
      <c r="Y11" s="28">
        <v>-8.0000000000000002E-3</v>
      </c>
      <c r="Z11" s="28">
        <v>-8.0000000000000002E-3</v>
      </c>
      <c r="AA11" s="28">
        <v>-8.0000000000000002E-3</v>
      </c>
      <c r="AB11" s="28">
        <v>-8.0000000000000002E-3</v>
      </c>
      <c r="AC11" s="28">
        <v>-8.0000000000000002E-3</v>
      </c>
      <c r="AD11" s="28">
        <v>-8.0000000000000002E-3</v>
      </c>
      <c r="AE11" s="28">
        <v>-8.0000000000000002E-3</v>
      </c>
      <c r="AF11" s="28">
        <v>-8.0000000000000002E-3</v>
      </c>
      <c r="AG11" s="28">
        <v>-8.0000000000000002E-3</v>
      </c>
      <c r="AH11" s="28">
        <v>-8.0000000000000002E-3</v>
      </c>
      <c r="AI11" s="28">
        <v>-8.0000000000000002E-3</v>
      </c>
      <c r="AJ11" s="28">
        <v>-8.0000000000000002E-3</v>
      </c>
      <c r="AK11" s="28">
        <v>-8.0000000000000002E-3</v>
      </c>
      <c r="AL11" s="28">
        <v>-8.0000000000000002E-3</v>
      </c>
      <c r="AM11" s="28">
        <v>-8.0000000000000002E-3</v>
      </c>
      <c r="AO11" s="2">
        <f>(2*$B$15*(H15-J15)/$B$6)*$B$7</f>
        <v>0</v>
      </c>
    </row>
    <row r="12" spans="1:49" x14ac:dyDescent="0.2">
      <c r="A12" s="2" t="str">
        <f>IF([1]Summ!A12="","",[1]Summ!A12)</f>
        <v>Solute Transport</v>
      </c>
      <c r="B12" s="6" t="str">
        <f>IF([1]Summ!B12="","",[1]Summ!B12)</f>
        <v/>
      </c>
      <c r="E12" s="2">
        <f>E11+2*B15</f>
        <v>2.5</v>
      </c>
    </row>
    <row r="13" spans="1:49" x14ac:dyDescent="0.2">
      <c r="A13" s="2" t="str">
        <f>IF([1]Summ!A13="","",[1]Summ!A13)</f>
        <v>Porosity</v>
      </c>
      <c r="B13" s="6">
        <f>IF([1]Summ!B13="","",[1]Summ!B13)</f>
        <v>1</v>
      </c>
      <c r="F13" s="2" t="s">
        <v>18</v>
      </c>
      <c r="G13" s="3" t="s">
        <v>19</v>
      </c>
      <c r="K13" s="7" t="s">
        <v>20</v>
      </c>
      <c r="L13" s="7"/>
      <c r="M13" s="7"/>
      <c r="N13" s="7"/>
      <c r="O13" s="7"/>
      <c r="P13" s="7"/>
      <c r="Q13" s="7"/>
      <c r="R13" s="7"/>
      <c r="S13" s="7"/>
      <c r="T13" s="7"/>
      <c r="U13" s="7" t="s">
        <v>20</v>
      </c>
      <c r="V13" s="7"/>
      <c r="W13" s="7"/>
      <c r="X13" s="7"/>
      <c r="Y13" s="7"/>
      <c r="Z13" s="7"/>
      <c r="AA13" s="7"/>
      <c r="AB13" s="7"/>
      <c r="AC13" s="7"/>
      <c r="AD13" s="7" t="s">
        <v>20</v>
      </c>
      <c r="AE13" s="7"/>
      <c r="AF13" s="7"/>
      <c r="AG13" s="7"/>
      <c r="AH13" s="7"/>
      <c r="AI13" s="7"/>
      <c r="AJ13" s="7"/>
      <c r="AK13" s="7"/>
      <c r="AL13" s="7"/>
      <c r="AO13" s="2" t="s">
        <v>21</v>
      </c>
    </row>
    <row r="14" spans="1:49" x14ac:dyDescent="0.2">
      <c r="A14" s="2" t="str">
        <f>IF([1]Summ!A14="","",[1]Summ!A14)</f>
        <v>dispersivity</v>
      </c>
      <c r="B14" s="6" t="str">
        <f>IF([1]Summ!B14="","",[1]Summ!B14)</f>
        <v>not used</v>
      </c>
      <c r="F14" s="2" t="s">
        <v>22</v>
      </c>
      <c r="G14" s="29" t="s">
        <v>23</v>
      </c>
      <c r="H14" s="3" t="s">
        <v>24</v>
      </c>
      <c r="J14" s="29" t="s">
        <v>25</v>
      </c>
      <c r="K14" s="29" t="s">
        <v>26</v>
      </c>
      <c r="L14" s="29" t="s">
        <v>27</v>
      </c>
      <c r="M14" s="29" t="s">
        <v>28</v>
      </c>
      <c r="N14" s="29" t="s">
        <v>29</v>
      </c>
      <c r="O14" s="29" t="s">
        <v>30</v>
      </c>
      <c r="P14" s="29" t="s">
        <v>31</v>
      </c>
      <c r="Q14" s="29" t="s">
        <v>32</v>
      </c>
      <c r="R14" s="29" t="s">
        <v>33</v>
      </c>
      <c r="S14" s="29" t="s">
        <v>34</v>
      </c>
      <c r="T14" s="2">
        <v>11</v>
      </c>
      <c r="U14" s="29">
        <v>12</v>
      </c>
      <c r="V14" s="29">
        <v>13</v>
      </c>
      <c r="W14" s="29">
        <v>14</v>
      </c>
      <c r="X14" s="29">
        <v>15</v>
      </c>
      <c r="Y14" s="29">
        <v>16</v>
      </c>
      <c r="Z14" s="29">
        <v>17</v>
      </c>
      <c r="AA14" s="29">
        <v>18</v>
      </c>
      <c r="AB14" s="29">
        <v>19</v>
      </c>
      <c r="AC14" s="29">
        <v>20</v>
      </c>
      <c r="AD14" s="29">
        <v>21</v>
      </c>
      <c r="AE14" s="29">
        <v>22</v>
      </c>
      <c r="AF14" s="29">
        <v>23</v>
      </c>
      <c r="AG14" s="29">
        <v>24</v>
      </c>
      <c r="AH14" s="29">
        <v>25</v>
      </c>
      <c r="AI14" s="29">
        <v>26</v>
      </c>
      <c r="AJ14" s="29">
        <v>27</v>
      </c>
      <c r="AK14" s="29">
        <v>28</v>
      </c>
      <c r="AL14" s="29">
        <v>29</v>
      </c>
      <c r="AM14" s="29">
        <v>30</v>
      </c>
      <c r="AN14" s="30" t="s">
        <v>35</v>
      </c>
      <c r="AO14" s="2" t="s">
        <v>36</v>
      </c>
      <c r="AP14" s="2" t="s">
        <v>37</v>
      </c>
      <c r="AR14" s="2" t="s">
        <v>38</v>
      </c>
      <c r="AS14" s="2" t="s">
        <v>39</v>
      </c>
      <c r="AT14" s="2" t="s">
        <v>40</v>
      </c>
    </row>
    <row r="15" spans="1:49" x14ac:dyDescent="0.2">
      <c r="A15" s="2" t="str">
        <f>IF([1]Summ!A15="","",[1]Summ!A15)</f>
        <v>D (m^2/día)</v>
      </c>
      <c r="B15" s="6">
        <f>IF([1]Summ!B15="","",[1]Summ!B15)</f>
        <v>1</v>
      </c>
      <c r="F15" s="2" t="s">
        <v>41</v>
      </c>
      <c r="G15" s="2">
        <v>0</v>
      </c>
      <c r="H15" s="2">
        <v>0</v>
      </c>
      <c r="J15" s="31">
        <v>0</v>
      </c>
      <c r="K15" s="31">
        <v>0</v>
      </c>
      <c r="L15" s="31">
        <v>1</v>
      </c>
      <c r="M15" s="31">
        <v>1</v>
      </c>
      <c r="N15" s="31">
        <v>1</v>
      </c>
      <c r="O15" s="31">
        <v>1</v>
      </c>
      <c r="P15" s="31">
        <v>1</v>
      </c>
      <c r="Q15" s="31">
        <v>1</v>
      </c>
      <c r="R15" s="31">
        <v>1</v>
      </c>
      <c r="S15" s="31">
        <v>1</v>
      </c>
      <c r="T15" s="31">
        <v>1</v>
      </c>
      <c r="U15" s="31">
        <v>1</v>
      </c>
      <c r="V15" s="31">
        <v>1</v>
      </c>
      <c r="W15" s="31">
        <v>1</v>
      </c>
      <c r="X15" s="31">
        <v>1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0">
        <v>0</v>
      </c>
      <c r="AT15" s="2">
        <v>0</v>
      </c>
    </row>
    <row r="16" spans="1:49" x14ac:dyDescent="0.2">
      <c r="A16" s="2" t="str">
        <f>IF([1]Summ!A16="","",[1]Summ!A16)</f>
        <v>C_0: initial C</v>
      </c>
      <c r="B16" s="6">
        <f>IF([1]Summ!B16="","",[1]Summ!B16)</f>
        <v>0</v>
      </c>
      <c r="F16" s="2" t="s">
        <v>42</v>
      </c>
      <c r="G16" s="2">
        <v>0.4</v>
      </c>
      <c r="H16" s="2">
        <v>0</v>
      </c>
      <c r="J16" s="32">
        <v>7.8126387878405812E-2</v>
      </c>
      <c r="K16" s="32">
        <v>0.1944075233253354</v>
      </c>
      <c r="L16" s="32">
        <v>0.54618683581772287</v>
      </c>
      <c r="M16" s="32">
        <v>0.74632027774512988</v>
      </c>
      <c r="N16" s="2">
        <v>0.85998392747773988</v>
      </c>
      <c r="O16" s="2">
        <v>0.92442059725431081</v>
      </c>
      <c r="P16" s="2">
        <v>0.96086654385062376</v>
      </c>
      <c r="Q16" s="2">
        <v>0.98138511223346792</v>
      </c>
      <c r="R16" s="2">
        <v>0.99274602796931999</v>
      </c>
      <c r="S16" s="2">
        <v>0.99854080298042192</v>
      </c>
      <c r="T16" s="2">
        <v>1.0001000083662144</v>
      </c>
      <c r="U16" s="2">
        <v>0.99620551548473391</v>
      </c>
      <c r="V16" s="2">
        <v>0.98067526170643293</v>
      </c>
      <c r="W16" s="2">
        <v>0.93476056860542511</v>
      </c>
      <c r="X16" s="2">
        <v>0.80565281533776467</v>
      </c>
      <c r="Y16" s="2">
        <v>0.44709894268913852</v>
      </c>
      <c r="Z16" s="2">
        <v>0.24767460582939999</v>
      </c>
      <c r="AA16" s="2">
        <v>0.13695512067349397</v>
      </c>
      <c r="AB16" s="2">
        <v>7.559461311602203E-2</v>
      </c>
      <c r="AC16" s="2">
        <v>4.1650097160134819E-2</v>
      </c>
      <c r="AD16" s="2">
        <v>2.2906071913046347E-2</v>
      </c>
      <c r="AE16" s="2">
        <v>1.2574525856451423E-2</v>
      </c>
      <c r="AF16" s="2">
        <v>6.8902769474172157E-3</v>
      </c>
      <c r="AG16" s="2">
        <v>3.7686599333030335E-3</v>
      </c>
      <c r="AH16" s="2">
        <v>2.0575992781384908E-3</v>
      </c>
      <c r="AI16" s="2">
        <v>1.1216600446616416E-3</v>
      </c>
      <c r="AJ16" s="2">
        <v>6.1123229979840167E-4</v>
      </c>
      <c r="AK16" s="2">
        <v>3.3491076855934302E-4</v>
      </c>
      <c r="AL16" s="2">
        <v>1.8966011711617952E-4</v>
      </c>
      <c r="AM16" s="2">
        <v>1.2424188478681579E-4</v>
      </c>
      <c r="AN16" s="30">
        <v>1.2424188478681579E-4</v>
      </c>
      <c r="AO16" s="2">
        <v>0</v>
      </c>
      <c r="AP16" s="2">
        <v>0</v>
      </c>
      <c r="AQ16" s="2">
        <v>0</v>
      </c>
      <c r="AR16" s="2">
        <v>-3.4787727741125707E-5</v>
      </c>
      <c r="AS16" s="2">
        <v>3.4787727741125707E-5</v>
      </c>
      <c r="AT16" s="2">
        <v>3.4787727741125707E-5</v>
      </c>
      <c r="AU16" s="2" t="e">
        <v>#REF!</v>
      </c>
      <c r="AV16" s="2" t="e">
        <v>#REF!</v>
      </c>
      <c r="AW16" s="2" t="e">
        <v>#REF!</v>
      </c>
    </row>
    <row r="17" spans="1:49" x14ac:dyDescent="0.2">
      <c r="A17" s="2" t="str">
        <f>IF([1]Summ!A17="","",[1]Summ!A17)</f>
        <v>Cr (kg/m3)</v>
      </c>
      <c r="B17" s="6">
        <f>IF([1]Summ!B17="","",[1]Summ!B17)</f>
        <v>0</v>
      </c>
      <c r="F17" s="2" t="s">
        <v>43</v>
      </c>
      <c r="G17" s="2">
        <v>0.8</v>
      </c>
      <c r="H17" s="2">
        <v>0</v>
      </c>
      <c r="J17" s="32">
        <v>0.11206407960066075</v>
      </c>
      <c r="K17" s="32">
        <v>0.21396810183153978</v>
      </c>
      <c r="L17" s="32">
        <v>0.39712146446762137</v>
      </c>
      <c r="M17" s="32">
        <v>0.57253330877886877</v>
      </c>
      <c r="N17" s="2">
        <v>0.71262501194849626</v>
      </c>
      <c r="O17" s="2">
        <v>0.81498732626301273</v>
      </c>
      <c r="P17" s="2">
        <v>0.88584044124776773</v>
      </c>
      <c r="Q17" s="2">
        <v>0.9329845203007302</v>
      </c>
      <c r="R17" s="2">
        <v>0.96310112403230386</v>
      </c>
      <c r="S17" s="2">
        <v>0.98083556028995933</v>
      </c>
      <c r="T17" s="2">
        <v>0.98831822612645315</v>
      </c>
      <c r="U17" s="2">
        <v>0.98428100505792904</v>
      </c>
      <c r="V17" s="2">
        <v>0.96208904762419345</v>
      </c>
      <c r="W17" s="2">
        <v>0.9064966934916977</v>
      </c>
      <c r="X17" s="2">
        <v>0.7919984813008043</v>
      </c>
      <c r="Y17" s="2">
        <v>0.59947876194646854</v>
      </c>
      <c r="Z17" s="2">
        <v>0.42075703221098265</v>
      </c>
      <c r="AA17" s="2">
        <v>0.28172793233400723</v>
      </c>
      <c r="AB17" s="2">
        <v>0.18260432167325605</v>
      </c>
      <c r="AC17" s="2">
        <v>0.11554989583463519</v>
      </c>
      <c r="AD17" s="2">
        <v>7.1770742861445136E-2</v>
      </c>
      <c r="AE17" s="2">
        <v>4.3916016457225752E-2</v>
      </c>
      <c r="AF17" s="2">
        <v>2.6540633443741427E-2</v>
      </c>
      <c r="AG17" s="2">
        <v>1.5872134300546584E-2</v>
      </c>
      <c r="AH17" s="2">
        <v>9.4068572385276328E-3</v>
      </c>
      <c r="AI17" s="2">
        <v>5.5330999896021169E-3</v>
      </c>
      <c r="AJ17" s="2">
        <v>3.2378824835171387E-3</v>
      </c>
      <c r="AK17" s="2">
        <v>1.8992087314632239E-3</v>
      </c>
      <c r="AL17" s="2">
        <v>1.1494629648215837E-3</v>
      </c>
      <c r="AM17" s="2">
        <v>7.9618571297311548E-4</v>
      </c>
      <c r="AN17" s="30">
        <v>7.9618571297311548E-4</v>
      </c>
      <c r="AO17" s="2">
        <v>0</v>
      </c>
      <c r="AP17" s="2">
        <v>3.4787727740308408E-5</v>
      </c>
      <c r="AQ17" s="2">
        <v>0</v>
      </c>
      <c r="AR17" s="2">
        <v>-2.229319996320811E-4</v>
      </c>
      <c r="AS17" s="2">
        <v>1.8814427189177269E-4</v>
      </c>
      <c r="AT17" s="2">
        <v>2.229319996328984E-4</v>
      </c>
      <c r="AU17" s="2" t="e">
        <v>#REF!</v>
      </c>
      <c r="AV17" s="2" t="e">
        <v>#REF!</v>
      </c>
      <c r="AW17" s="2" t="e">
        <v>#REF!</v>
      </c>
    </row>
    <row r="18" spans="1:49" x14ac:dyDescent="0.2">
      <c r="A18" s="2" t="str">
        <f>IF([1]Summ!A18="","",[1]Summ!A18)</f>
        <v>Cinf: Mass flux</v>
      </c>
      <c r="B18" s="6">
        <f>IF([1]Summ!B18="","",[1]Summ!B18)</f>
        <v>0</v>
      </c>
      <c r="C18" s="2" t="str">
        <f>IF([1]Summ!C18="","",[1]Summ!C18)</f>
        <v>Flux=q_0*Cinf</v>
      </c>
      <c r="F18" s="2" t="s">
        <v>44</v>
      </c>
      <c r="G18" s="2">
        <v>1.2000000000000002</v>
      </c>
      <c r="H18" s="2">
        <v>0</v>
      </c>
      <c r="J18" s="32">
        <v>0.1177610868726634</v>
      </c>
      <c r="K18" s="32">
        <v>0.19995692414438437</v>
      </c>
      <c r="L18" s="32">
        <v>0.32284770072885849</v>
      </c>
      <c r="M18" s="32">
        <v>0.46141360964938521</v>
      </c>
      <c r="N18" s="2">
        <v>0.5935336910040967</v>
      </c>
      <c r="O18" s="2">
        <v>0.70688340488550261</v>
      </c>
      <c r="P18" s="2">
        <v>0.79730288598729104</v>
      </c>
      <c r="Q18" s="2">
        <v>0.8655055865644572</v>
      </c>
      <c r="R18" s="2">
        <v>0.91428216701038456</v>
      </c>
      <c r="S18" s="2">
        <v>0.94653062652460962</v>
      </c>
      <c r="T18" s="2">
        <v>0.96383610693460275</v>
      </c>
      <c r="U18" s="2">
        <v>0.96522351333030965</v>
      </c>
      <c r="V18" s="2">
        <v>0.94594024976920543</v>
      </c>
      <c r="W18" s="2">
        <v>0.89693286133117234</v>
      </c>
      <c r="X18" s="2">
        <v>0.80759712269386053</v>
      </c>
      <c r="Y18" s="2">
        <v>0.6770171135673303</v>
      </c>
      <c r="Z18" s="2">
        <v>0.53366030740186676</v>
      </c>
      <c r="AA18" s="2">
        <v>0.4004546417830433</v>
      </c>
      <c r="AB18" s="2">
        <v>0.28895285431386497</v>
      </c>
      <c r="AC18" s="2">
        <v>0.20201042764107655</v>
      </c>
      <c r="AD18" s="2">
        <v>0.13760981784956705</v>
      </c>
      <c r="AE18" s="2">
        <v>9.1728996701301607E-2</v>
      </c>
      <c r="AF18" s="2">
        <v>6.0029846818063198E-2</v>
      </c>
      <c r="AG18" s="2">
        <v>3.8667772532479168E-2</v>
      </c>
      <c r="AH18" s="2">
        <v>2.456858913338849E-2</v>
      </c>
      <c r="AI18" s="2">
        <v>1.5430387587177023E-2</v>
      </c>
      <c r="AJ18" s="2">
        <v>9.6108028932166707E-3</v>
      </c>
      <c r="AK18" s="2">
        <v>5.9885562623336261E-3</v>
      </c>
      <c r="AL18" s="2">
        <v>3.8453767311911061E-3</v>
      </c>
      <c r="AM18" s="2">
        <v>2.7958537811325311E-3</v>
      </c>
      <c r="AN18" s="30">
        <v>2.7958537811325311E-3</v>
      </c>
      <c r="AO18" s="2">
        <v>0</v>
      </c>
      <c r="AP18" s="2">
        <v>2.2293199963247225E-4</v>
      </c>
      <c r="AQ18" s="2">
        <v>0</v>
      </c>
      <c r="AR18" s="2">
        <v>-7.8283905872034154E-4</v>
      </c>
      <c r="AS18" s="2">
        <v>5.5990705908786926E-4</v>
      </c>
      <c r="AT18" s="2">
        <v>7.8283905872076763E-4</v>
      </c>
      <c r="AU18" s="2" t="e">
        <v>#REF!</v>
      </c>
      <c r="AV18" s="2" t="e">
        <v>#REF!</v>
      </c>
      <c r="AW18" s="2" t="e">
        <v>#REF!</v>
      </c>
    </row>
    <row r="19" spans="1:49" x14ac:dyDescent="0.2">
      <c r="A19" s="2" t="str">
        <f>IF([1]Summ!A19="","",[1]Summ!A19)</f>
        <v>Cout: Mass flux</v>
      </c>
      <c r="B19" s="6">
        <f>IF([1]Summ!B19="","",[1]Summ!B19)</f>
        <v>0</v>
      </c>
      <c r="C19" s="2" t="str">
        <f>IF([1]Summ!C19="","",[1]Summ!C19)</f>
        <v>Flux=q_out*C_n</v>
      </c>
      <c r="F19" s="2" t="s">
        <v>45</v>
      </c>
      <c r="G19" s="2">
        <v>1.6</v>
      </c>
      <c r="H19" s="2">
        <v>0</v>
      </c>
      <c r="J19" s="32">
        <v>0.11134310089490645</v>
      </c>
      <c r="K19" s="32">
        <v>0.17925485332929927</v>
      </c>
      <c r="L19" s="32">
        <v>0.27314206211847852</v>
      </c>
      <c r="M19" s="32">
        <v>0.38463756112897157</v>
      </c>
      <c r="N19" s="2">
        <v>0.50124932348375306</v>
      </c>
      <c r="O19" s="2">
        <v>0.61195700742119041</v>
      </c>
      <c r="P19" s="2">
        <v>0.70948900143462501</v>
      </c>
      <c r="Q19" s="2">
        <v>0.79029797831280446</v>
      </c>
      <c r="R19" s="2">
        <v>0.8534678730576214</v>
      </c>
      <c r="S19" s="2">
        <v>0.89932249758883109</v>
      </c>
      <c r="T19" s="2">
        <v>0.9280771537685143</v>
      </c>
      <c r="U19" s="2">
        <v>0.93866843649837206</v>
      </c>
      <c r="V19" s="2">
        <v>0.92797302359426659</v>
      </c>
      <c r="W19" s="2">
        <v>0.89101738752996451</v>
      </c>
      <c r="X19" s="2">
        <v>0.82331580157876372</v>
      </c>
      <c r="Y19" s="2">
        <v>0.72610966616855721</v>
      </c>
      <c r="Z19" s="2">
        <v>0.61116011915596058</v>
      </c>
      <c r="AA19" s="2">
        <v>0.49291738081562841</v>
      </c>
      <c r="AB19" s="2">
        <v>0.3829130015015863</v>
      </c>
      <c r="AC19" s="2">
        <v>0.28793525844377704</v>
      </c>
      <c r="AD19" s="2">
        <v>0.2105010171093441</v>
      </c>
      <c r="AE19" s="2">
        <v>0.15016881131556745</v>
      </c>
      <c r="AF19" s="2">
        <v>0.10485977235816467</v>
      </c>
      <c r="AG19" s="2">
        <v>7.1856803994915494E-2</v>
      </c>
      <c r="AH19" s="2">
        <v>4.8434360625623632E-2</v>
      </c>
      <c r="AI19" s="2">
        <v>3.2189717881083935E-2</v>
      </c>
      <c r="AJ19" s="2">
        <v>2.1175140684943475E-2</v>
      </c>
      <c r="AK19" s="2">
        <v>1.3920781588892218E-2</v>
      </c>
      <c r="AL19" s="2">
        <v>9.4204856011776382E-3</v>
      </c>
      <c r="AM19" s="2">
        <v>7.143271437326567E-3</v>
      </c>
      <c r="AN19" s="30">
        <v>7.143271437326567E-3</v>
      </c>
      <c r="AO19" s="2">
        <v>0</v>
      </c>
      <c r="AP19" s="2">
        <v>7.8283905871710845E-4</v>
      </c>
      <c r="AQ19" s="2">
        <v>0</v>
      </c>
      <c r="AR19" s="2">
        <v>-2.0001160024509801E-3</v>
      </c>
      <c r="AS19" s="2">
        <v>1.2172769437338716E-3</v>
      </c>
      <c r="AT19" s="2">
        <v>2.0001160024546395E-3</v>
      </c>
      <c r="AU19" s="2" t="e">
        <v>#REF!</v>
      </c>
      <c r="AV19" s="2" t="e">
        <v>#REF!</v>
      </c>
      <c r="AW19" s="2" t="e">
        <v>#REF!</v>
      </c>
    </row>
    <row r="20" spans="1:49" x14ac:dyDescent="0.2">
      <c r="A20" s="2" t="str">
        <f>IF([1]Summ!A20="","",[1]Summ!A20)</f>
        <v>f</v>
      </c>
      <c r="B20" s="6">
        <f>IF([1]Summ!B20="","",[1]Summ!B20)</f>
        <v>0</v>
      </c>
      <c r="D20" s="3"/>
      <c r="F20" s="2" t="s">
        <v>46</v>
      </c>
      <c r="G20" s="2">
        <v>2</v>
      </c>
      <c r="H20" s="2">
        <v>0</v>
      </c>
      <c r="J20" s="33">
        <v>0.10074086561524291</v>
      </c>
      <c r="K20" s="2">
        <v>0.15820310007338992</v>
      </c>
      <c r="L20" s="2">
        <v>0.23467432682998332</v>
      </c>
      <c r="M20" s="2">
        <v>0.32707164844384368</v>
      </c>
      <c r="N20" s="2">
        <v>0.42863693585805102</v>
      </c>
      <c r="O20" s="2">
        <v>0.53147631874101886</v>
      </c>
      <c r="P20" s="2">
        <v>0.62860824592907216</v>
      </c>
      <c r="Q20" s="2">
        <v>0.71494624808754681</v>
      </c>
      <c r="R20" s="2">
        <v>0.78733848838507536</v>
      </c>
      <c r="S20" s="2">
        <v>0.84400502262933874</v>
      </c>
      <c r="T20" s="2">
        <v>0.88370144046418253</v>
      </c>
      <c r="U20" s="2">
        <v>0.90489087304316007</v>
      </c>
      <c r="V20" s="2">
        <v>0.90523529586761797</v>
      </c>
      <c r="W20" s="2">
        <v>0.88182691188978368</v>
      </c>
      <c r="X20" s="2">
        <v>0.83258756242790521</v>
      </c>
      <c r="Y20" s="2">
        <v>0.75869055051983136</v>
      </c>
      <c r="Z20" s="2">
        <v>0.66624684549249868</v>
      </c>
      <c r="AA20" s="2">
        <v>0.56434285388341543</v>
      </c>
      <c r="AB20" s="2">
        <v>0.4621669249903112</v>
      </c>
      <c r="AC20" s="2">
        <v>0.36699560616813043</v>
      </c>
      <c r="AD20" s="2">
        <v>0.28341339168464008</v>
      </c>
      <c r="AE20" s="2">
        <v>0.21345016398488742</v>
      </c>
      <c r="AF20" s="2">
        <v>0.15718013842954165</v>
      </c>
      <c r="AG20" s="2">
        <v>0.11342985677483555</v>
      </c>
      <c r="AH20" s="2">
        <v>8.0397508417229216E-2</v>
      </c>
      <c r="AI20" s="2">
        <v>5.6110105687525641E-2</v>
      </c>
      <c r="AJ20" s="2">
        <v>3.8721640790673389E-2</v>
      </c>
      <c r="AK20" s="2">
        <v>2.6694268875514883E-2</v>
      </c>
      <c r="AL20" s="2">
        <v>1.8923038290254716E-2</v>
      </c>
      <c r="AM20" s="2">
        <v>1.4879789838722693E-2</v>
      </c>
      <c r="AN20" s="30">
        <v>1.4879789838722693E-2</v>
      </c>
      <c r="AO20" s="2">
        <v>0</v>
      </c>
      <c r="AP20" s="2">
        <v>2.0001160024514381E-3</v>
      </c>
      <c r="AQ20" s="2">
        <v>0</v>
      </c>
      <c r="AR20" s="2">
        <v>-4.1663411548427121E-3</v>
      </c>
      <c r="AS20" s="2">
        <v>2.166225152391274E-3</v>
      </c>
      <c r="AT20" s="2">
        <v>4.1663411548459135E-3</v>
      </c>
      <c r="AU20" s="2" t="e">
        <v>#REF!</v>
      </c>
      <c r="AV20" s="2" t="e">
        <v>#REF!</v>
      </c>
      <c r="AW20" s="2" t="e">
        <v>#REF!</v>
      </c>
    </row>
    <row r="21" spans="1:49" x14ac:dyDescent="0.2">
      <c r="A21" s="2" t="str">
        <f>IF([1]Summ!A21="","",[1]Summ!A21)</f>
        <v>Lini</v>
      </c>
      <c r="B21" s="6">
        <f>IF([1]Summ!B21="","",[1]Summ!B21)</f>
        <v>6</v>
      </c>
      <c r="F21" s="2" t="s">
        <v>47</v>
      </c>
      <c r="G21" s="2">
        <v>2.4</v>
      </c>
      <c r="H21" s="2">
        <v>0</v>
      </c>
      <c r="J21" s="33">
        <v>8.9344929605733925E-2</v>
      </c>
      <c r="K21" s="2">
        <v>0.13865161418898345</v>
      </c>
      <c r="L21" s="2">
        <v>0.20301870328687041</v>
      </c>
      <c r="M21" s="2">
        <v>0.28135159793504128</v>
      </c>
      <c r="N21" s="2">
        <v>0.36996585062277221</v>
      </c>
      <c r="O21" s="2">
        <v>0.46355590414096698</v>
      </c>
      <c r="P21" s="2">
        <v>0.55643126699459933</v>
      </c>
      <c r="Q21" s="2">
        <v>0.64347791840204871</v>
      </c>
      <c r="R21" s="2">
        <v>0.72062064855040608</v>
      </c>
      <c r="S21" s="2">
        <v>0.78480680381650236</v>
      </c>
      <c r="T21" s="2">
        <v>0.83366562292879598</v>
      </c>
      <c r="U21" s="2">
        <v>0.86506284394268596</v>
      </c>
      <c r="V21" s="2">
        <v>0.87681319045803319</v>
      </c>
      <c r="W21" s="2">
        <v>0.86682921718703321</v>
      </c>
      <c r="X21" s="2">
        <v>0.83388247485251599</v>
      </c>
      <c r="Y21" s="2">
        <v>0.77878357447750712</v>
      </c>
      <c r="Z21" s="2">
        <v>0.70518459396669952</v>
      </c>
      <c r="AA21" s="2">
        <v>0.61907153833069262</v>
      </c>
      <c r="AB21" s="2">
        <v>0.52740934387461336</v>
      </c>
      <c r="AC21" s="2">
        <v>0.43673413480093293</v>
      </c>
      <c r="AD21" s="2">
        <v>0.35219159831392838</v>
      </c>
      <c r="AE21" s="2">
        <v>0.27714409347571045</v>
      </c>
      <c r="AF21" s="2">
        <v>0.21323552008517624</v>
      </c>
      <c r="AG21" s="2">
        <v>0.16072492037329683</v>
      </c>
      <c r="AH21" s="2">
        <v>0.11891862406558777</v>
      </c>
      <c r="AI21" s="2">
        <v>8.6588299824015447E-2</v>
      </c>
      <c r="AJ21" s="2">
        <v>6.2322863994958858E-2</v>
      </c>
      <c r="AK21" s="2">
        <v>4.4811682007523453E-2</v>
      </c>
      <c r="AL21" s="2">
        <v>3.3095038223773923E-2</v>
      </c>
      <c r="AM21" s="2">
        <v>2.6853561144754092E-2</v>
      </c>
      <c r="AN21" s="30">
        <v>2.6853561144754092E-2</v>
      </c>
      <c r="AO21" s="2">
        <v>0</v>
      </c>
      <c r="AP21" s="2">
        <v>4.166341154842353E-3</v>
      </c>
      <c r="AQ21" s="2">
        <v>0</v>
      </c>
      <c r="AR21" s="2">
        <v>-7.5189971205338324E-3</v>
      </c>
      <c r="AS21" s="2">
        <v>3.3526559656914794E-3</v>
      </c>
      <c r="AT21" s="2">
        <v>7.5189971205373929E-3</v>
      </c>
      <c r="AU21" s="2" t="e">
        <v>#REF!</v>
      </c>
      <c r="AV21" s="2" t="e">
        <v>#REF!</v>
      </c>
      <c r="AW21" s="2" t="e">
        <v>#REF!</v>
      </c>
    </row>
    <row r="22" spans="1:49" x14ac:dyDescent="0.2">
      <c r="A22" s="2" t="str">
        <f>IF([1]Summ!A22="","",[1]Summ!A22)</f>
        <v>Stability</v>
      </c>
      <c r="B22" s="6" t="str">
        <f>IF([1]Summ!B22="","",[1]Summ!B22)</f>
        <v/>
      </c>
      <c r="F22" s="2" t="s">
        <v>48</v>
      </c>
      <c r="G22" s="2">
        <v>2.8</v>
      </c>
      <c r="H22" s="2">
        <v>0</v>
      </c>
      <c r="J22" s="33">
        <v>7.850454091983454E-2</v>
      </c>
      <c r="K22" s="2">
        <v>0.12114175663628771</v>
      </c>
      <c r="L22" s="2">
        <v>0.1762948120702732</v>
      </c>
      <c r="M22" s="2">
        <v>0.24372933080900233</v>
      </c>
      <c r="N22" s="2">
        <v>0.32143304913143855</v>
      </c>
      <c r="O22" s="2">
        <v>0.40590838623580616</v>
      </c>
      <c r="P22" s="2">
        <v>0.4928090255099894</v>
      </c>
      <c r="Q22" s="2">
        <v>0.57762250231544299</v>
      </c>
      <c r="R22" s="2">
        <v>0.65617427192195665</v>
      </c>
      <c r="S22" s="2">
        <v>0.7248588283797176</v>
      </c>
      <c r="T22" s="2">
        <v>0.78062465323392771</v>
      </c>
      <c r="U22" s="2">
        <v>0.8208296771836967</v>
      </c>
      <c r="V22" s="2">
        <v>0.84313834919434527</v>
      </c>
      <c r="W22" s="2">
        <v>0.84563561733136006</v>
      </c>
      <c r="X22" s="2">
        <v>0.8272486695101674</v>
      </c>
      <c r="Y22" s="2">
        <v>0.78836293834919302</v>
      </c>
      <c r="Z22" s="2">
        <v>0.73126969619144067</v>
      </c>
      <c r="AA22" s="2">
        <v>0.66005709984901262</v>
      </c>
      <c r="AB22" s="2">
        <v>0.57996462232224988</v>
      </c>
      <c r="AC22" s="2">
        <v>0.4964985289033314</v>
      </c>
      <c r="AD22" s="2">
        <v>0.41462637431987209</v>
      </c>
      <c r="AE22" s="2">
        <v>0.33824259566811465</v>
      </c>
      <c r="AF22" s="2">
        <v>0.26995163412331014</v>
      </c>
      <c r="AG22" s="2">
        <v>0.21111586205789298</v>
      </c>
      <c r="AH22" s="2">
        <v>0.162075246075885</v>
      </c>
      <c r="AI22" s="2">
        <v>0.12244962085430566</v>
      </c>
      <c r="AJ22" s="2">
        <v>9.146268538072827E-2</v>
      </c>
      <c r="AK22" s="2">
        <v>6.8264589237624934E-2</v>
      </c>
      <c r="AL22" s="2">
        <v>5.2270681168607384E-2</v>
      </c>
      <c r="AM22" s="2">
        <v>4.357841601752796E-2</v>
      </c>
      <c r="AN22" s="30">
        <v>4.357841601752796E-2</v>
      </c>
      <c r="AO22" s="2">
        <v>0</v>
      </c>
      <c r="AP22" s="2">
        <v>7.5189971205311436E-3</v>
      </c>
      <c r="AQ22" s="2">
        <v>0</v>
      </c>
      <c r="AR22" s="2">
        <v>-1.2201956484908294E-2</v>
      </c>
      <c r="AS22" s="2">
        <v>4.6829593643771504E-3</v>
      </c>
      <c r="AT22" s="2">
        <v>1.2201956484914542E-2</v>
      </c>
      <c r="AU22" s="2" t="e">
        <v>#REF!</v>
      </c>
      <c r="AV22" s="2" t="e">
        <v>#REF!</v>
      </c>
      <c r="AW22" s="2" t="e">
        <v>#REF!</v>
      </c>
    </row>
    <row r="23" spans="1:49" x14ac:dyDescent="0.2">
      <c r="A23" s="2" t="str">
        <f>IF([1]Summ!A23="","",[1]Summ!A23)</f>
        <v>velocity at bound</v>
      </c>
      <c r="B23" s="6">
        <f>IF([1]Summ!B23="","",[1]Summ!B23)</f>
        <v>1</v>
      </c>
      <c r="F23" s="2" t="s">
        <v>49</v>
      </c>
      <c r="G23" s="2">
        <v>3.1999999999999997</v>
      </c>
      <c r="H23" s="2">
        <v>0</v>
      </c>
      <c r="J23" s="33">
        <v>6.8694168395104185E-2</v>
      </c>
      <c r="K23" s="2">
        <v>0.10573354451154288</v>
      </c>
      <c r="L23" s="2">
        <v>0.15347900332576023</v>
      </c>
      <c r="M23" s="2">
        <v>0.21211375017955694</v>
      </c>
      <c r="N23" s="2">
        <v>0.28057870586579575</v>
      </c>
      <c r="O23" s="2">
        <v>0.35659141010262196</v>
      </c>
      <c r="P23" s="2">
        <v>0.43693082756578494</v>
      </c>
      <c r="Q23" s="2">
        <v>0.51785675944076781</v>
      </c>
      <c r="R23" s="2">
        <v>0.59551693858627486</v>
      </c>
      <c r="S23" s="2">
        <v>0.66624004838723461</v>
      </c>
      <c r="T23" s="2">
        <v>0.72668479618522175</v>
      </c>
      <c r="U23" s="2">
        <v>0.77388605845681913</v>
      </c>
      <c r="V23" s="2">
        <v>0.80528907272662076</v>
      </c>
      <c r="W23" s="2">
        <v>0.81887301426425285</v>
      </c>
      <c r="X23" s="2">
        <v>0.81341754526273002</v>
      </c>
      <c r="Y23" s="2">
        <v>0.78885889736709502</v>
      </c>
      <c r="Z23" s="2">
        <v>0.74656563069101389</v>
      </c>
      <c r="AA23" s="2">
        <v>0.68934453066668566</v>
      </c>
      <c r="AB23" s="2">
        <v>0.62112244680295758</v>
      </c>
      <c r="AC23" s="2">
        <v>0.54640196656550899</v>
      </c>
      <c r="AD23" s="2">
        <v>0.46965979309113637</v>
      </c>
      <c r="AE23" s="2">
        <v>0.39483982997255351</v>
      </c>
      <c r="AF23" s="2">
        <v>0.32502885662585618</v>
      </c>
      <c r="AG23" s="2">
        <v>0.26233412799633132</v>
      </c>
      <c r="AH23" s="2">
        <v>0.20793447575044738</v>
      </c>
      <c r="AI23" s="2">
        <v>0.16225664189844421</v>
      </c>
      <c r="AJ23" s="2">
        <v>0.12523293299518123</v>
      </c>
      <c r="AK23" s="2">
        <v>9.6617819898778198E-2</v>
      </c>
      <c r="AL23" s="2">
        <v>7.6374294078327382E-2</v>
      </c>
      <c r="AM23" s="2">
        <v>6.5183444388420303E-2</v>
      </c>
      <c r="AN23" s="30">
        <v>6.5183444388420303E-2</v>
      </c>
      <c r="AO23" s="2">
        <v>0</v>
      </c>
      <c r="AP23" s="2">
        <v>1.2201956484907824E-2</v>
      </c>
      <c r="AQ23" s="2">
        <v>0</v>
      </c>
      <c r="AR23" s="2">
        <v>-1.8251364428756744E-2</v>
      </c>
      <c r="AS23" s="2">
        <v>6.0494079438489206E-3</v>
      </c>
      <c r="AT23" s="2">
        <v>1.8251364428763461E-2</v>
      </c>
      <c r="AU23" s="2" t="e">
        <v>#REF!</v>
      </c>
      <c r="AV23" s="2" t="e">
        <v>#REF!</v>
      </c>
      <c r="AW23" s="2" t="e">
        <v>#REF!</v>
      </c>
    </row>
    <row r="24" spans="1:49" x14ac:dyDescent="0.2">
      <c r="A24" s="2" t="str">
        <f>IF([1]Summ!A24="","",[1]Summ!A24)</f>
        <v>Delta t estab</v>
      </c>
      <c r="B24" s="6">
        <f>IF([1]Summ!B24="","",[1]Summ!B24)</f>
        <v>0.125</v>
      </c>
      <c r="F24" s="2" t="s">
        <v>50</v>
      </c>
      <c r="G24" s="2">
        <v>3.5999999999999996</v>
      </c>
      <c r="H24" s="2">
        <v>0</v>
      </c>
      <c r="J24" s="33">
        <v>6.0019369119185505E-2</v>
      </c>
      <c r="K24" s="2">
        <v>9.2295566018252159E-2</v>
      </c>
      <c r="L24" s="2">
        <v>0.13389071998273916</v>
      </c>
      <c r="M24" s="2">
        <v>0.18520931535763607</v>
      </c>
      <c r="N24" s="2">
        <v>0.24576462642713709</v>
      </c>
      <c r="O24" s="2">
        <v>0.31409375815813234</v>
      </c>
      <c r="P24" s="2">
        <v>0.38785297287840731</v>
      </c>
      <c r="Q24" s="2">
        <v>0.46404802973252607</v>
      </c>
      <c r="R24" s="2">
        <v>0.53932038214341904</v>
      </c>
      <c r="S24" s="2">
        <v>0.61021428994652216</v>
      </c>
      <c r="T24" s="2">
        <v>0.67338216266023898</v>
      </c>
      <c r="U24" s="2">
        <v>0.7257288987475542</v>
      </c>
      <c r="V24" s="2">
        <v>0.76453276484334187</v>
      </c>
      <c r="W24" s="2">
        <v>0.78759392827541319</v>
      </c>
      <c r="X24" s="2">
        <v>0.79344051183483333</v>
      </c>
      <c r="Y24" s="2">
        <v>0.78156844907049827</v>
      </c>
      <c r="Z24" s="2">
        <v>0.75263269143444544</v>
      </c>
      <c r="AA24" s="2">
        <v>0.70848945202479052</v>
      </c>
      <c r="AB24" s="2">
        <v>0.6520368319009332</v>
      </c>
      <c r="AC24" s="2">
        <v>0.58687808491344973</v>
      </c>
      <c r="AD24" s="2">
        <v>0.51689032277650859</v>
      </c>
      <c r="AE24" s="2">
        <v>0.44579912635924446</v>
      </c>
      <c r="AF24" s="2">
        <v>0.3768411846203773</v>
      </c>
      <c r="AG24" s="2">
        <v>0.31256100963031858</v>
      </c>
      <c r="AH24" s="2">
        <v>0.25475222851605389</v>
      </c>
      <c r="AI24" s="2">
        <v>0.2045305482821449</v>
      </c>
      <c r="AJ24" s="2">
        <v>0.1625186384301637</v>
      </c>
      <c r="AK24" s="2">
        <v>0.12913253387984625</v>
      </c>
      <c r="AL24" s="2">
        <v>0.10498249112133151</v>
      </c>
      <c r="AM24" s="2">
        <v>9.1436181384217288E-2</v>
      </c>
      <c r="AN24" s="30">
        <v>9.1436181384217288E-2</v>
      </c>
      <c r="AO24" s="2">
        <v>0</v>
      </c>
      <c r="AP24" s="2">
        <v>1.8251364428757678E-2</v>
      </c>
      <c r="AQ24" s="2">
        <v>0</v>
      </c>
      <c r="AR24" s="2">
        <v>-2.5602130787584443E-2</v>
      </c>
      <c r="AS24" s="2">
        <v>7.3507663588267651E-3</v>
      </c>
      <c r="AT24" s="2">
        <v>2.5602130787590226E-2</v>
      </c>
      <c r="AU24" s="2" t="e">
        <v>#REF!</v>
      </c>
      <c r="AV24" s="2" t="e">
        <v>#REF!</v>
      </c>
      <c r="AW24" s="2" t="e">
        <v>#REF!</v>
      </c>
    </row>
    <row r="25" spans="1:49" x14ac:dyDescent="0.2">
      <c r="A25" s="2" t="str">
        <f>IF([1]Summ!A25="","",[1]Summ!A25)</f>
        <v>Deltax Peclet</v>
      </c>
      <c r="B25" s="6">
        <f>IF([1]Summ!B25="","",[1]Summ!B25)</f>
        <v>2.0100502512562812</v>
      </c>
      <c r="F25" s="2" t="s">
        <v>51</v>
      </c>
      <c r="G25" s="2">
        <v>3.9999999999999996</v>
      </c>
      <c r="H25" s="2">
        <v>0</v>
      </c>
      <c r="J25" s="33">
        <v>5.2434831243974675E-2</v>
      </c>
      <c r="K25" s="2">
        <v>8.0627396418407507E-2</v>
      </c>
      <c r="L25" s="2">
        <v>0.11701743889934779</v>
      </c>
      <c r="M25" s="2">
        <v>0.16213257423552516</v>
      </c>
      <c r="N25" s="2">
        <v>0.21584563947592447</v>
      </c>
      <c r="O25" s="2">
        <v>0.27725627010701642</v>
      </c>
      <c r="P25" s="2">
        <v>0.34468887667367515</v>
      </c>
      <c r="Q25" s="2">
        <v>0.41580062207888357</v>
      </c>
      <c r="R25" s="2">
        <v>0.48776373028407649</v>
      </c>
      <c r="S25" s="2">
        <v>0.5574762183473484</v>
      </c>
      <c r="T25" s="2">
        <v>0.62176448061373069</v>
      </c>
      <c r="U25" s="2">
        <v>0.677562869802389</v>
      </c>
      <c r="V25" s="2">
        <v>0.72207818819135616</v>
      </c>
      <c r="W25" s="2">
        <v>0.75295893846112238</v>
      </c>
      <c r="X25" s="2">
        <v>0.7684820596422729</v>
      </c>
      <c r="Y25" s="2">
        <v>0.7677444714727959</v>
      </c>
      <c r="Z25" s="2">
        <v>0.75081658031910026</v>
      </c>
      <c r="AA25" s="2">
        <v>0.71880156373278226</v>
      </c>
      <c r="AB25" s="2">
        <v>0.67376122344454537</v>
      </c>
      <c r="AC25" s="2">
        <v>0.61850771692443218</v>
      </c>
      <c r="AD25" s="2">
        <v>0.55629976671418913</v>
      </c>
      <c r="AE25" s="2">
        <v>0.49050520394183739</v>
      </c>
      <c r="AF25" s="2">
        <v>0.42429375493503058</v>
      </c>
      <c r="AG25" s="2">
        <v>0.36040979965187103</v>
      </c>
      <c r="AH25" s="2">
        <v>0.30105403186180141</v>
      </c>
      <c r="AI25" s="2">
        <v>0.24788479279915565</v>
      </c>
      <c r="AJ25" s="2">
        <v>0.20214063018841227</v>
      </c>
      <c r="AK25" s="2">
        <v>0.16488828646270268</v>
      </c>
      <c r="AL25" s="2">
        <v>0.13741512484845894</v>
      </c>
      <c r="AM25" s="2">
        <v>0.1218102491650605</v>
      </c>
      <c r="AN25" s="30">
        <v>0.1218102491650605</v>
      </c>
      <c r="AO25" s="2">
        <v>0</v>
      </c>
      <c r="AP25" s="2">
        <v>2.5602130787580831E-2</v>
      </c>
      <c r="AQ25" s="2">
        <v>0</v>
      </c>
      <c r="AR25" s="2">
        <v>-3.4106869766218573E-2</v>
      </c>
      <c r="AS25" s="2">
        <v>8.5047389786377416E-3</v>
      </c>
      <c r="AT25" s="2">
        <v>3.4106869766227968E-2</v>
      </c>
      <c r="AU25" s="2" t="e">
        <v>#REF!</v>
      </c>
      <c r="AV25" s="2" t="e">
        <v>#REF!</v>
      </c>
      <c r="AW25" s="2" t="e">
        <v>#REF!</v>
      </c>
    </row>
    <row r="26" spans="1:49" x14ac:dyDescent="0.2">
      <c r="A26" s="2" t="str">
        <f>IF([1]Summ!A26="","",[1]Summ!A26)</f>
        <v>Deltax Courant</v>
      </c>
      <c r="B26" s="6">
        <f>IF([1]Summ!B26="","",[1]Summ!B26)</f>
        <v>0.39800000000000002</v>
      </c>
      <c r="F26" s="2" t="s">
        <v>52</v>
      </c>
      <c r="G26" s="2">
        <v>4.3999999999999995</v>
      </c>
      <c r="H26" s="2">
        <v>0</v>
      </c>
      <c r="J26" s="33">
        <v>4.5839256468926254E-2</v>
      </c>
      <c r="K26" s="2">
        <v>7.0514602273196378E-2</v>
      </c>
      <c r="L26" s="2">
        <v>0.10244761490724133</v>
      </c>
      <c r="M26" s="2">
        <v>0.14223404746141072</v>
      </c>
      <c r="N26" s="2">
        <v>0.18997995927381439</v>
      </c>
      <c r="O26" s="2">
        <v>0.24517862251931322</v>
      </c>
      <c r="P26" s="2">
        <v>0.30666087469106978</v>
      </c>
      <c r="Q26" s="2">
        <v>0.37262800930935736</v>
      </c>
      <c r="R26" s="2">
        <v>0.44075589293213485</v>
      </c>
      <c r="S26" s="2">
        <v>0.50834633829963272</v>
      </c>
      <c r="T26" s="2">
        <v>0.57250035761225637</v>
      </c>
      <c r="U26" s="2">
        <v>0.63029597818329364</v>
      </c>
      <c r="V26" s="2">
        <v>0.67896502817719351</v>
      </c>
      <c r="W26" s="2">
        <v>0.71607134235332204</v>
      </c>
      <c r="X26" s="2">
        <v>0.73969151207344286</v>
      </c>
      <c r="Y26" s="2">
        <v>0.74858796466907562</v>
      </c>
      <c r="Z26" s="2">
        <v>0.7423489674494983</v>
      </c>
      <c r="AA26" s="2">
        <v>0.72146166206598206</v>
      </c>
      <c r="AB26" s="2">
        <v>0.68729038143368548</v>
      </c>
      <c r="AC26" s="2">
        <v>0.64195229826644595</v>
      </c>
      <c r="AD26" s="2">
        <v>0.58810736931497265</v>
      </c>
      <c r="AE26" s="2">
        <v>0.52869964350456333</v>
      </c>
      <c r="AF26" s="2">
        <v>0.4666962582265704</v>
      </c>
      <c r="AG26" s="2">
        <v>0.40486844133354022</v>
      </c>
      <c r="AH26" s="2">
        <v>0.34564947491309206</v>
      </c>
      <c r="AI26" s="2">
        <v>0.29109357890344056</v>
      </c>
      <c r="AJ26" s="2">
        <v>0.24295234811718266</v>
      </c>
      <c r="AK26" s="2">
        <v>0.20288531873880941</v>
      </c>
      <c r="AL26" s="2">
        <v>0.172829777688744</v>
      </c>
      <c r="AM26" s="2">
        <v>0.15557077549744586</v>
      </c>
      <c r="AN26" s="30">
        <v>0.15557077549744586</v>
      </c>
      <c r="AO26" s="2">
        <v>0</v>
      </c>
      <c r="AP26" s="2">
        <v>3.4106869766216928E-2</v>
      </c>
      <c r="AQ26" s="2">
        <v>0</v>
      </c>
      <c r="AR26" s="2">
        <v>-4.3559817139284362E-2</v>
      </c>
      <c r="AS26" s="2">
        <v>9.4529473730674343E-3</v>
      </c>
      <c r="AT26" s="2">
        <v>4.3559817139295402E-2</v>
      </c>
      <c r="AU26" s="2" t="e">
        <v>#REF!</v>
      </c>
      <c r="AV26" s="2" t="e">
        <v>#REF!</v>
      </c>
      <c r="AW26" s="2" t="e">
        <v>#REF!</v>
      </c>
    </row>
    <row r="27" spans="1:49" x14ac:dyDescent="0.2">
      <c r="A27" s="2" t="str">
        <f>IF([1]Summ!A27="","",[1]Summ!A27)</f>
        <v>v_min</v>
      </c>
      <c r="B27" s="6">
        <f>IF([1]Summ!B27="","",[1]Summ!B27)</f>
        <v>0.70499999999999974</v>
      </c>
      <c r="F27" s="2" t="s">
        <v>53</v>
      </c>
      <c r="G27" s="2">
        <v>4.8</v>
      </c>
      <c r="H27" s="2">
        <v>0</v>
      </c>
      <c r="J27" s="33">
        <v>4.0116755525661345E-2</v>
      </c>
      <c r="K27" s="2">
        <v>6.1752942762421235E-2</v>
      </c>
      <c r="L27" s="2">
        <v>8.9840812523760832E-2</v>
      </c>
      <c r="M27" s="2">
        <v>0.1250103733165974</v>
      </c>
      <c r="N27" s="2">
        <v>0.16752133526134463</v>
      </c>
      <c r="O27" s="2">
        <v>0.21714670723168764</v>
      </c>
      <c r="P27" s="2">
        <v>0.27310189314328875</v>
      </c>
      <c r="Q27" s="2">
        <v>0.33403320476250464</v>
      </c>
      <c r="R27" s="2">
        <v>0.39806687061326829</v>
      </c>
      <c r="S27" s="2">
        <v>0.46290885856677139</v>
      </c>
      <c r="T27" s="2">
        <v>0.52598056319522712</v>
      </c>
      <c r="U27" s="2">
        <v>0.58457614370100008</v>
      </c>
      <c r="V27" s="2">
        <v>0.63603168203224247</v>
      </c>
      <c r="W27" s="2">
        <v>0.6779003810908496</v>
      </c>
      <c r="X27" s="2">
        <v>0.70812813702633293</v>
      </c>
      <c r="Y27" s="2">
        <v>0.72521889686384089</v>
      </c>
      <c r="Z27" s="2">
        <v>0.72837178856053386</v>
      </c>
      <c r="AA27" s="2">
        <v>0.71756725001743338</v>
      </c>
      <c r="AB27" s="2">
        <v>0.69358193672029733</v>
      </c>
      <c r="AC27" s="2">
        <v>0.65792301489895755</v>
      </c>
      <c r="AD27" s="2">
        <v>0.61268830156228737</v>
      </c>
      <c r="AE27" s="2">
        <v>0.56037426435699922</v>
      </c>
      <c r="AF27" s="2">
        <v>0.50366458380750256</v>
      </c>
      <c r="AG27" s="2">
        <v>0.44523586840489732</v>
      </c>
      <c r="AH27" s="2">
        <v>0.38761515168880772</v>
      </c>
      <c r="AI27" s="2">
        <v>0.33311892933093878</v>
      </c>
      <c r="AJ27" s="2">
        <v>0.28389927941751852</v>
      </c>
      <c r="AK27" s="2">
        <v>0.24212197118292439</v>
      </c>
      <c r="AL27" s="2">
        <v>0.21030566744420454</v>
      </c>
      <c r="AM27" s="2">
        <v>0.19185905874907069</v>
      </c>
      <c r="AN27" s="30">
        <v>0.19185905874907069</v>
      </c>
      <c r="AO27" s="2">
        <v>0</v>
      </c>
      <c r="AP27" s="2">
        <v>4.3559817139284827E-2</v>
      </c>
      <c r="AQ27" s="2">
        <v>0</v>
      </c>
      <c r="AR27" s="2">
        <v>-5.3720536449740841E-2</v>
      </c>
      <c r="AS27" s="2">
        <v>1.0160719310456014E-2</v>
      </c>
      <c r="AT27" s="2">
        <v>5.3720536449751416E-2</v>
      </c>
      <c r="AU27" s="2" t="e">
        <v>#REF!</v>
      </c>
      <c r="AV27" s="2" t="e">
        <v>#REF!</v>
      </c>
      <c r="AW27" s="2" t="e">
        <v>#REF!</v>
      </c>
    </row>
    <row r="28" spans="1:49" x14ac:dyDescent="0.2">
      <c r="A28" s="2" t="str">
        <f>IF([1]Summ!A28="","",[1]Summ!A28)</f>
        <v>Dimensionless quantities</v>
      </c>
      <c r="F28" s="2" t="s">
        <v>54</v>
      </c>
      <c r="G28" s="2">
        <v>5.2</v>
      </c>
      <c r="H28" s="2">
        <v>0</v>
      </c>
      <c r="J28" s="33">
        <v>3.515449786458321E-2</v>
      </c>
      <c r="K28" s="2">
        <v>5.4157907040390349E-2</v>
      </c>
      <c r="L28" s="2">
        <v>7.8911636954758696E-2</v>
      </c>
      <c r="M28" s="2">
        <v>0.11005764464847294</v>
      </c>
      <c r="N28" s="2">
        <v>0.1479565537519201</v>
      </c>
      <c r="O28" s="2">
        <v>0.19258196499929636</v>
      </c>
      <c r="P28" s="2">
        <v>0.24344219074882226</v>
      </c>
      <c r="Q28" s="2">
        <v>0.29954362899035819</v>
      </c>
      <c r="R28" s="2">
        <v>0.35940248565289035</v>
      </c>
      <c r="S28" s="2">
        <v>0.42110363861912165</v>
      </c>
      <c r="T28" s="2">
        <v>0.48239961875547316</v>
      </c>
      <c r="U28" s="2">
        <v>0.54084011688847233</v>
      </c>
      <c r="V28" s="2">
        <v>0.5939225420491383</v>
      </c>
      <c r="W28" s="2">
        <v>0.63925510881760672</v>
      </c>
      <c r="X28" s="2">
        <v>0.67472368120709159</v>
      </c>
      <c r="Y28" s="2">
        <v>0.698651188712061</v>
      </c>
      <c r="Z28" s="2">
        <v>0.7099347701188361</v>
      </c>
      <c r="AA28" s="2">
        <v>0.70814337974097197</v>
      </c>
      <c r="AB28" s="2">
        <v>0.6935600593601372</v>
      </c>
      <c r="AC28" s="2">
        <v>0.66715958950959542</v>
      </c>
      <c r="AD28" s="2">
        <v>0.6305227097456253</v>
      </c>
      <c r="AE28" s="2">
        <v>0.58569982606848459</v>
      </c>
      <c r="AF28" s="2">
        <v>0.53504712263489418</v>
      </c>
      <c r="AG28" s="2">
        <v>0.48106429978759363</v>
      </c>
      <c r="AH28" s="2">
        <v>0.4262654502441881</v>
      </c>
      <c r="AI28" s="2">
        <v>0.37311403903094409</v>
      </c>
      <c r="AJ28" s="2">
        <v>0.32405155136422198</v>
      </c>
      <c r="AK28" s="2">
        <v>0.28164893891749743</v>
      </c>
      <c r="AL28" s="2">
        <v>0.24891115955319143</v>
      </c>
      <c r="AM28" s="2">
        <v>0.22976623204008462</v>
      </c>
      <c r="AN28" s="30">
        <v>0.22976623204008462</v>
      </c>
      <c r="AO28" s="2">
        <v>0</v>
      </c>
      <c r="AP28" s="2">
        <v>5.3720536449739779E-2</v>
      </c>
      <c r="AQ28" s="2">
        <v>0</v>
      </c>
      <c r="AR28" s="2">
        <v>-6.4334544971223373E-2</v>
      </c>
      <c r="AS28" s="2">
        <v>1.0614008521483594E-2</v>
      </c>
      <c r="AT28" s="2">
        <v>6.4334544971235003E-2</v>
      </c>
      <c r="AU28" s="2" t="e">
        <v>#REF!</v>
      </c>
      <c r="AV28" s="2" t="e">
        <v>#REF!</v>
      </c>
      <c r="AW28" s="2" t="e">
        <v>#REF!</v>
      </c>
    </row>
    <row r="29" spans="1:49" x14ac:dyDescent="0.2">
      <c r="A29" s="2" t="str">
        <f>IF([1]Summ!A29="","",[1]Summ!A29)</f>
        <v>D*Dt/phiDx^2</v>
      </c>
      <c r="B29" s="6">
        <f>IF([1]Summ!B29="","",[1]Summ!B29)</f>
        <v>1.6</v>
      </c>
      <c r="F29" s="2" t="s">
        <v>55</v>
      </c>
      <c r="G29" s="2">
        <v>5.6000000000000005</v>
      </c>
      <c r="H29" s="2">
        <v>0</v>
      </c>
      <c r="J29" s="33">
        <v>3.0849638355185231E-2</v>
      </c>
      <c r="K29" s="2">
        <v>4.7567291235508076E-2</v>
      </c>
      <c r="L29" s="2">
        <v>6.9419345055340975E-2</v>
      </c>
      <c r="M29" s="2">
        <v>9.7044464320395873E-2</v>
      </c>
      <c r="N29" s="2">
        <v>0.13086782045221254</v>
      </c>
      <c r="O29" s="2">
        <v>0.17100705217532652</v>
      </c>
      <c r="P29" s="2">
        <v>0.21719390639950387</v>
      </c>
      <c r="Q29" s="2">
        <v>0.26872435293570918</v>
      </c>
      <c r="R29" s="2">
        <v>0.32444591924355204</v>
      </c>
      <c r="S29" s="2">
        <v>0.38278565122619573</v>
      </c>
      <c r="T29" s="2">
        <v>0.44181707139649951</v>
      </c>
      <c r="U29" s="2">
        <v>0.49936088136727924</v>
      </c>
      <c r="V29" s="2">
        <v>0.55311213916432556</v>
      </c>
      <c r="W29" s="2">
        <v>0.60078558582703134</v>
      </c>
      <c r="X29" s="2">
        <v>0.64026971514371767</v>
      </c>
      <c r="Y29" s="2">
        <v>0.66977846403825381</v>
      </c>
      <c r="Z29" s="2">
        <v>0.68798734099180325</v>
      </c>
      <c r="AA29" s="2">
        <v>0.69413959487753263</v>
      </c>
      <c r="AB29" s="2">
        <v>0.68810913330895507</v>
      </c>
      <c r="AC29" s="2">
        <v>0.67041122655200258</v>
      </c>
      <c r="AD29" s="2">
        <v>0.64215933173138895</v>
      </c>
      <c r="AE29" s="2">
        <v>0.60497530468803606</v>
      </c>
      <c r="AF29" s="2">
        <v>0.56086900062513456</v>
      </c>
      <c r="AG29" s="2">
        <v>0.51211023330080907</v>
      </c>
      <c r="AH29" s="2">
        <v>0.46112051385018898</v>
      </c>
      <c r="AI29" s="2">
        <v>0.4104141089742035</v>
      </c>
      <c r="AJ29" s="2">
        <v>0.36261854747657557</v>
      </c>
      <c r="AK29" s="2">
        <v>0.32060452846513732</v>
      </c>
      <c r="AL29" s="2">
        <v>0.2877540935187024</v>
      </c>
      <c r="AM29" s="2">
        <v>0.26839184430783031</v>
      </c>
      <c r="AN29" s="30">
        <v>0.26839184430783031</v>
      </c>
      <c r="AO29" s="2">
        <v>0</v>
      </c>
      <c r="AP29" s="2">
        <v>6.4334544971223678E-2</v>
      </c>
      <c r="AQ29" s="2">
        <v>0</v>
      </c>
      <c r="AR29" s="2">
        <v>-7.5149716406193612E-2</v>
      </c>
      <c r="AS29" s="2">
        <v>1.0815171434969933E-2</v>
      </c>
      <c r="AT29" s="2">
        <v>7.5149716406204936E-2</v>
      </c>
      <c r="AU29" s="2" t="e">
        <v>#REF!</v>
      </c>
      <c r="AV29" s="2" t="e">
        <v>#REF!</v>
      </c>
      <c r="AW29" s="2" t="e">
        <v>#REF!</v>
      </c>
    </row>
    <row r="30" spans="1:49" x14ac:dyDescent="0.2">
      <c r="A30" s="2" t="str">
        <f>IF([1]Summ!A30="","",[1]Summ!A30)</f>
        <v>q*dt/(dx*phi)</v>
      </c>
      <c r="B30" s="6">
        <f>IF([1]Summ!B30="","",[1]Summ!B30)</f>
        <v>0.8</v>
      </c>
      <c r="F30" s="2" t="s">
        <v>56</v>
      </c>
      <c r="G30" s="2">
        <v>6.0000000000000009</v>
      </c>
      <c r="H30" s="2">
        <v>0</v>
      </c>
      <c r="J30" s="33">
        <v>2.7111385546249121E-2</v>
      </c>
      <c r="K30" s="2">
        <v>4.184059197788801E-2</v>
      </c>
      <c r="L30" s="2">
        <v>6.1160188040891343E-2</v>
      </c>
      <c r="M30" s="2">
        <v>8.569500391442747E-2</v>
      </c>
      <c r="N30" s="2">
        <v>0.11590897884806733</v>
      </c>
      <c r="O30" s="2">
        <v>0.15202243199020823</v>
      </c>
      <c r="P30" s="2">
        <v>0.19393733197419419</v>
      </c>
      <c r="Q30" s="2">
        <v>0.2411814437716317</v>
      </c>
      <c r="R30" s="2">
        <v>0.29288032993258645</v>
      </c>
      <c r="S30" s="2">
        <v>0.34776283479855141</v>
      </c>
      <c r="T30" s="2">
        <v>0.40420180290397262</v>
      </c>
      <c r="U30" s="2">
        <v>0.46028821333071435</v>
      </c>
      <c r="V30" s="2">
        <v>0.51393408276300334</v>
      </c>
      <c r="W30" s="2">
        <v>0.5629973479933561</v>
      </c>
      <c r="X30" s="2">
        <v>0.60542013784296222</v>
      </c>
      <c r="Y30" s="2">
        <v>0.63937011011608613</v>
      </c>
      <c r="Z30" s="2">
        <v>0.66337298306447456</v>
      </c>
      <c r="AA30" s="2">
        <v>0.67642362993847771</v>
      </c>
      <c r="AB30" s="2">
        <v>0.6780639568111283</v>
      </c>
      <c r="AC30" s="2">
        <v>0.66841886438021481</v>
      </c>
      <c r="AD30" s="2">
        <v>0.64818693397091243</v>
      </c>
      <c r="AE30" s="2">
        <v>0.61858942648017679</v>
      </c>
      <c r="AF30" s="2">
        <v>0.58128863612928394</v>
      </c>
      <c r="AG30" s="2">
        <v>0.538293446705296</v>
      </c>
      <c r="AH30" s="2">
        <v>0.491875271095633</v>
      </c>
      <c r="AI30" s="2">
        <v>0.44452107780015654</v>
      </c>
      <c r="AJ30" s="2">
        <v>0.39895193128339768</v>
      </c>
      <c r="AK30" s="2">
        <v>0.35823531550417786</v>
      </c>
      <c r="AL30" s="2">
        <v>0.32601661692241196</v>
      </c>
      <c r="AM30" s="2">
        <v>0.30688704818833601</v>
      </c>
      <c r="AN30" s="30">
        <v>0.30688704818833601</v>
      </c>
      <c r="AO30" s="2">
        <v>0</v>
      </c>
      <c r="AP30" s="2">
        <v>7.514971640619246E-2</v>
      </c>
      <c r="AQ30" s="2">
        <v>0</v>
      </c>
      <c r="AR30" s="2">
        <v>-8.5928373492733634E-2</v>
      </c>
      <c r="AS30" s="2">
        <v>1.0778657086541174E-2</v>
      </c>
      <c r="AT30" s="2">
        <v>8.592837349274611E-2</v>
      </c>
      <c r="AU30" s="2" t="e">
        <v>#REF!</v>
      </c>
      <c r="AV30" s="2" t="e">
        <v>#REF!</v>
      </c>
      <c r="AW30" s="2" t="e">
        <v>#REF!</v>
      </c>
    </row>
    <row r="31" spans="1:49" x14ac:dyDescent="0.2">
      <c r="A31" s="2" t="str">
        <f>IF([1]Summ!A31="","",[1]Summ!A31)</f>
        <v>f*dt/phi</v>
      </c>
      <c r="B31" s="6">
        <f>IF([1]Summ!B31="","",[1]Summ!B31)</f>
        <v>0</v>
      </c>
      <c r="F31" s="2" t="s">
        <v>57</v>
      </c>
      <c r="G31" s="2">
        <v>6.4000000000000012</v>
      </c>
      <c r="H31" s="2">
        <v>0</v>
      </c>
      <c r="J31" s="33">
        <v>2.3860915645030314E-2</v>
      </c>
      <c r="K31" s="2">
        <v>3.6857074523473164E-2</v>
      </c>
      <c r="L31" s="2">
        <v>5.3961345277421302E-2</v>
      </c>
      <c r="M31" s="2">
        <v>7.5777495290767174E-2</v>
      </c>
      <c r="N31" s="2">
        <v>0.10278964795568921</v>
      </c>
      <c r="O31" s="2">
        <v>0.13529002730911699</v>
      </c>
      <c r="P31" s="2">
        <v>0.17330965657400477</v>
      </c>
      <c r="Q31" s="2">
        <v>0.21656098782370903</v>
      </c>
      <c r="R31" s="2">
        <v>0.2644008266012291</v>
      </c>
      <c r="S31" s="2">
        <v>0.31581999550898937</v>
      </c>
      <c r="T31" s="2">
        <v>0.3694634217035116</v>
      </c>
      <c r="U31" s="2">
        <v>0.4236812888796968</v>
      </c>
      <c r="V31" s="2">
        <v>0.47660899195226408</v>
      </c>
      <c r="W31" s="2">
        <v>0.52627106355872866</v>
      </c>
      <c r="X31" s="2">
        <v>0.57070200507647995</v>
      </c>
      <c r="Y31" s="2">
        <v>0.60807502214268228</v>
      </c>
      <c r="Z31" s="2">
        <v>0.63682815897645295</v>
      </c>
      <c r="AA31" s="2">
        <v>0.65577660026221596</v>
      </c>
      <c r="AB31" s="2">
        <v>0.66420045724785681</v>
      </c>
      <c r="AC31" s="2">
        <v>0.6618995897298795</v>
      </c>
      <c r="AD31" s="2">
        <v>0.64921104248553407</v>
      </c>
      <c r="AE31" s="2">
        <v>0.62699017758334907</v>
      </c>
      <c r="AF31" s="2">
        <v>0.59656288917490097</v>
      </c>
      <c r="AG31" s="2">
        <v>0.55966255983687008</v>
      </c>
      <c r="AH31" s="2">
        <v>0.51837088103742368</v>
      </c>
      <c r="AI31" s="2">
        <v>0.47508571677538181</v>
      </c>
      <c r="AJ31" s="2">
        <v>0.43254134648638076</v>
      </c>
      <c r="AK31" s="2">
        <v>0.3939059935530061</v>
      </c>
      <c r="AL31" s="2">
        <v>0.36297713863719772</v>
      </c>
      <c r="AM31" s="2">
        <v>0.34448399769847593</v>
      </c>
      <c r="AN31" s="30">
        <v>0.34448399769847593</v>
      </c>
      <c r="AO31" s="2">
        <v>0</v>
      </c>
      <c r="AP31" s="2">
        <v>8.592837349273405E-2</v>
      </c>
      <c r="AQ31" s="2">
        <v>0</v>
      </c>
      <c r="AR31" s="2">
        <v>-9.645551935557517E-2</v>
      </c>
      <c r="AS31" s="2">
        <v>1.052714586284112E-2</v>
      </c>
      <c r="AT31" s="2">
        <v>9.645551935558723E-2</v>
      </c>
      <c r="AU31" s="2" t="e">
        <v>#REF!</v>
      </c>
      <c r="AV31" s="2" t="e">
        <v>#REF!</v>
      </c>
      <c r="AW31" s="2" t="e">
        <v>#REF!</v>
      </c>
    </row>
    <row r="32" spans="1:49" x14ac:dyDescent="0.2">
      <c r="A32" s="2" t="str">
        <f>IF([1]Summ!A32="","",[1]Summ!A32)</f>
        <v>r*dt/phi</v>
      </c>
      <c r="B32" s="6">
        <f>IF([1]Summ!B32="","",[1]Summ!B32)</f>
        <v>-8.0000000000000002E-3</v>
      </c>
      <c r="F32" s="2" t="s">
        <v>58</v>
      </c>
      <c r="G32" s="2">
        <v>6.8000000000000016</v>
      </c>
      <c r="H32" s="2">
        <v>0</v>
      </c>
      <c r="J32" s="33">
        <v>2.1030397550389459E-2</v>
      </c>
      <c r="K32" s="2">
        <v>3.2513418119548568E-2</v>
      </c>
      <c r="L32" s="2">
        <v>4.7675955625476281E-2</v>
      </c>
      <c r="M32" s="2">
        <v>6.7095903987571232E-2</v>
      </c>
      <c r="N32" s="2">
        <v>9.1264077350028616E-2</v>
      </c>
      <c r="O32" s="2">
        <v>0.12052143204400798</v>
      </c>
      <c r="P32" s="2">
        <v>0.15499593823078744</v>
      </c>
      <c r="Q32" s="2">
        <v>0.19454637664773583</v>
      </c>
      <c r="R32" s="2">
        <v>0.23872046947977077</v>
      </c>
      <c r="S32" s="2">
        <v>0.28673381399121756</v>
      </c>
      <c r="T32" s="2">
        <v>0.33747426285474985</v>
      </c>
      <c r="U32" s="2">
        <v>0.38953401110308045</v>
      </c>
      <c r="V32" s="2">
        <v>0.44126904131805966</v>
      </c>
      <c r="W32" s="2">
        <v>0.49088299979640659</v>
      </c>
      <c r="X32" s="2">
        <v>0.53653018399634844</v>
      </c>
      <c r="Y32" s="2">
        <v>0.57643023441903474</v>
      </c>
      <c r="Z32" s="2">
        <v>0.60898550991034162</v>
      </c>
      <c r="AA32" s="2">
        <v>0.63289125139754643</v>
      </c>
      <c r="AB32" s="2">
        <v>0.64722884076659515</v>
      </c>
      <c r="AC32" s="2">
        <v>0.65153403284820288</v>
      </c>
      <c r="AD32" s="2">
        <v>0.64583509567675867</v>
      </c>
      <c r="AE32" s="2">
        <v>0.63066018372709887</v>
      </c>
      <c r="AF32" s="2">
        <v>0.60701856367926121</v>
      </c>
      <c r="AG32" s="2">
        <v>0.57636589221135159</v>
      </c>
      <c r="AH32" s="2">
        <v>0.54056890770210719</v>
      </c>
      <c r="AI32" s="2">
        <v>0.50188892070015778</v>
      </c>
      <c r="AJ32" s="2">
        <v>0.46300557503717521</v>
      </c>
      <c r="AK32" s="2">
        <v>0.42710141645421046</v>
      </c>
      <c r="AL32" s="2">
        <v>0.39802210512082725</v>
      </c>
      <c r="AM32" s="2">
        <v>0.38051378433453226</v>
      </c>
      <c r="AN32" s="30">
        <v>0.38051378433453226</v>
      </c>
      <c r="AO32" s="2">
        <v>0</v>
      </c>
      <c r="AP32" s="2">
        <v>9.6455519355573227E-2</v>
      </c>
      <c r="AQ32" s="2">
        <v>0</v>
      </c>
      <c r="AR32" s="2">
        <v>-0.1065438596136703</v>
      </c>
      <c r="AS32" s="2">
        <v>1.0088340258097073E-2</v>
      </c>
      <c r="AT32" s="2">
        <v>0.1065438596136843</v>
      </c>
      <c r="AU32" s="2" t="e">
        <v>#REF!</v>
      </c>
      <c r="AV32" s="2" t="e">
        <v>#REF!</v>
      </c>
      <c r="AW32" s="2" t="e">
        <v>#REF!</v>
      </c>
    </row>
    <row r="33" spans="1:51" x14ac:dyDescent="0.2">
      <c r="A33" s="2" t="s">
        <v>17</v>
      </c>
      <c r="F33" s="2" t="s">
        <v>59</v>
      </c>
      <c r="G33" s="2">
        <v>7.200000000000002</v>
      </c>
      <c r="H33" s="2">
        <v>0</v>
      </c>
      <c r="J33" s="33">
        <v>1.8561721580385476E-2</v>
      </c>
      <c r="K33" s="2">
        <v>2.872136237910751E-2</v>
      </c>
      <c r="L33" s="2">
        <v>4.217899184498107E-2</v>
      </c>
      <c r="M33" s="2">
        <v>5.9483614106338338E-2</v>
      </c>
      <c r="N33" s="2">
        <v>8.11229482029623E-2</v>
      </c>
      <c r="O33" s="2">
        <v>0.10746911714969339</v>
      </c>
      <c r="P33" s="2">
        <v>0.13872185136784324</v>
      </c>
      <c r="Q33" s="2">
        <v>0.17485502819290616</v>
      </c>
      <c r="R33" s="2">
        <v>0.21557291457168157</v>
      </c>
      <c r="S33" s="2">
        <v>0.26028218817100779</v>
      </c>
      <c r="T33" s="2">
        <v>0.30808471238350682</v>
      </c>
      <c r="U33" s="2">
        <v>0.35779429380327143</v>
      </c>
      <c r="V33" s="2">
        <v>0.40797848419335525</v>
      </c>
      <c r="W33" s="2">
        <v>0.45702413486683147</v>
      </c>
      <c r="X33" s="2">
        <v>0.50322307555426904</v>
      </c>
      <c r="Y33" s="2">
        <v>0.54487216099067104</v>
      </c>
      <c r="Z33" s="2">
        <v>0.58038021085643809</v>
      </c>
      <c r="AA33" s="2">
        <v>0.6083733053354371</v>
      </c>
      <c r="AB33" s="2">
        <v>0.6277897566158096</v>
      </c>
      <c r="AC33" s="2">
        <v>0.63795708879829083</v>
      </c>
      <c r="AD33" s="2">
        <v>0.63864564064109941</v>
      </c>
      <c r="AE33" s="2">
        <v>0.63009688626213145</v>
      </c>
      <c r="AF33" s="2">
        <v>0.61302896239165983</v>
      </c>
      <c r="AG33" s="2">
        <v>0.58862671515708032</v>
      </c>
      <c r="AH33" s="2">
        <v>0.55852819779665996</v>
      </c>
      <c r="AI33" s="2">
        <v>0.52482318814892071</v>
      </c>
      <c r="AJ33" s="2">
        <v>0.49008098233056718</v>
      </c>
      <c r="AK33" s="2">
        <v>0.45742313615560493</v>
      </c>
      <c r="AL33" s="2">
        <v>0.43065003375402044</v>
      </c>
      <c r="AM33" s="2">
        <v>0.41441531569092727</v>
      </c>
      <c r="AN33" s="30">
        <v>0.41441531569092727</v>
      </c>
      <c r="AO33" s="2">
        <v>0</v>
      </c>
      <c r="AP33" s="2">
        <v>0.106543859613669</v>
      </c>
      <c r="AQ33" s="2">
        <v>0</v>
      </c>
      <c r="AR33" s="2">
        <v>-0.11603628839346047</v>
      </c>
      <c r="AS33" s="2">
        <v>9.4924287797914786E-3</v>
      </c>
      <c r="AT33" s="2">
        <v>0.11603628839347578</v>
      </c>
      <c r="AU33" s="2" t="e">
        <v>#REF!</v>
      </c>
      <c r="AV33" s="2" t="e">
        <v>#REF!</v>
      </c>
      <c r="AW33" s="2" t="e">
        <v>#REF!</v>
      </c>
    </row>
    <row r="34" spans="1:51" x14ac:dyDescent="0.2">
      <c r="F34" s="2" t="s">
        <v>60</v>
      </c>
      <c r="G34" s="2">
        <v>7.6000000000000023</v>
      </c>
      <c r="H34" s="2">
        <v>0</v>
      </c>
      <c r="J34" s="33">
        <v>1.6405203701296646E-2</v>
      </c>
      <c r="K34" s="2">
        <v>2.5405538794600734E-2</v>
      </c>
      <c r="L34" s="2">
        <v>3.7363817727855186E-2</v>
      </c>
      <c r="M34" s="2">
        <v>5.2798476949054922E-2</v>
      </c>
      <c r="N34" s="2">
        <v>7.2187109809967107E-2</v>
      </c>
      <c r="O34" s="2">
        <v>9.5919660895684281E-2</v>
      </c>
      <c r="P34" s="2">
        <v>0.12424779619678356</v>
      </c>
      <c r="Q34" s="2">
        <v>0.15723505826057696</v>
      </c>
      <c r="R34" s="2">
        <v>0.19471316734449456</v>
      </c>
      <c r="S34" s="2">
        <v>0.23624995222411188</v>
      </c>
      <c r="T34" s="2">
        <v>0.28113383120707919</v>
      </c>
      <c r="U34" s="2">
        <v>0.32837856672197607</v>
      </c>
      <c r="V34" s="2">
        <v>0.37675031916754292</v>
      </c>
      <c r="W34" s="2">
        <v>0.42481700702264957</v>
      </c>
      <c r="X34" s="2">
        <v>0.4710178382657908</v>
      </c>
      <c r="Y34" s="2">
        <v>0.51374881917218906</v>
      </c>
      <c r="Z34" s="2">
        <v>0.55145828957294296</v>
      </c>
      <c r="AA34" s="2">
        <v>0.58274531409642949</v>
      </c>
      <c r="AB34" s="2">
        <v>0.60645331537598723</v>
      </c>
      <c r="AC34" s="2">
        <v>0.62175187235416618</v>
      </c>
      <c r="AD34" s="2">
        <v>0.62820124126280619</v>
      </c>
      <c r="AE34" s="2">
        <v>0.62579686353398412</v>
      </c>
      <c r="AF34" s="2">
        <v>0.61499470098364106</v>
      </c>
      <c r="AG34" s="2">
        <v>0.5967222909123221</v>
      </c>
      <c r="AH34" s="2">
        <v>0.57238435805110854</v>
      </c>
      <c r="AI34" s="2">
        <v>0.54387486668363849</v>
      </c>
      <c r="AJ34" s="2">
        <v>0.5136084909191112</v>
      </c>
      <c r="AK34" s="2">
        <v>0.48458218527052321</v>
      </c>
      <c r="AL34" s="2">
        <v>0.46046985397907941</v>
      </c>
      <c r="AM34" s="2">
        <v>0.44573731592055388</v>
      </c>
      <c r="AN34" s="30">
        <v>0.44573731592055388</v>
      </c>
      <c r="AO34" s="2">
        <v>0</v>
      </c>
      <c r="AP34" s="2">
        <v>0.11603628839345959</v>
      </c>
      <c r="AQ34" s="2">
        <v>0</v>
      </c>
      <c r="AR34" s="2">
        <v>-0.1248064484577549</v>
      </c>
      <c r="AS34" s="2">
        <v>8.7701600642953181E-3</v>
      </c>
      <c r="AT34" s="2">
        <v>0.1248064484577711</v>
      </c>
      <c r="AU34" s="2" t="e">
        <v>#REF!</v>
      </c>
      <c r="AV34" s="2" t="e">
        <v>#REF!</v>
      </c>
      <c r="AW34" s="2" t="e">
        <v>#REF!</v>
      </c>
    </row>
    <row r="35" spans="1:51" x14ac:dyDescent="0.2">
      <c r="F35" s="2" t="s">
        <v>61</v>
      </c>
      <c r="G35" s="2">
        <v>8.0000000000000018</v>
      </c>
      <c r="H35" s="2">
        <v>0</v>
      </c>
      <c r="J35" s="33">
        <v>1.4518382358778408E-2</v>
      </c>
      <c r="K35" s="2">
        <v>2.2501553027909852E-2</v>
      </c>
      <c r="L35" s="2">
        <v>3.3139310035088833E-2</v>
      </c>
      <c r="M35" s="2">
        <v>4.6918839560875523E-2</v>
      </c>
      <c r="N35" s="2">
        <v>6.4302652548209036E-2</v>
      </c>
      <c r="O35" s="2">
        <v>8.5688395568476156E-2</v>
      </c>
      <c r="P35" s="2">
        <v>0.11136404809165676</v>
      </c>
      <c r="Q35" s="2">
        <v>0.14146211722516208</v>
      </c>
      <c r="R35" s="2">
        <v>0.17591727498332507</v>
      </c>
      <c r="S35" s="2">
        <v>0.21443225872687555</v>
      </c>
      <c r="T35" s="2">
        <v>0.25645667526339316</v>
      </c>
      <c r="U35" s="2">
        <v>0.30118259734199565</v>
      </c>
      <c r="V35" s="2">
        <v>0.3475595792546799</v>
      </c>
      <c r="W35" s="2">
        <v>0.39433006818971134</v>
      </c>
      <c r="X35" s="2">
        <v>0.44008431426215217</v>
      </c>
      <c r="Y35" s="2">
        <v>0.48333197763285768</v>
      </c>
      <c r="Z35" s="2">
        <v>0.52258590926163495</v>
      </c>
      <c r="AA35" s="2">
        <v>0.55645226892087141</v>
      </c>
      <c r="AB35" s="2">
        <v>0.58372046352363893</v>
      </c>
      <c r="AC35" s="2">
        <v>0.60344653220200695</v>
      </c>
      <c r="AD35" s="2">
        <v>0.61502469136404225</v>
      </c>
      <c r="AE35" s="2">
        <v>0.61824378650534439</v>
      </c>
      <c r="AF35" s="2">
        <v>0.61332822669948406</v>
      </c>
      <c r="AG35" s="2">
        <v>0.60096626814951648</v>
      </c>
      <c r="AH35" s="2">
        <v>0.58233172353428575</v>
      </c>
      <c r="AI35" s="2">
        <v>0.55910752257082719</v>
      </c>
      <c r="AJ35" s="2">
        <v>0.53351995652485384</v>
      </c>
      <c r="AK35" s="2">
        <v>0.50838943720557095</v>
      </c>
      <c r="AL35" s="2">
        <v>0.48719522522791869</v>
      </c>
      <c r="AM35" s="2">
        <v>0.47413529911333552</v>
      </c>
      <c r="AN35" s="30">
        <v>0.47413529911333552</v>
      </c>
      <c r="AO35" s="2">
        <v>0</v>
      </c>
      <c r="AP35" s="2">
        <v>0.12480644845775504</v>
      </c>
      <c r="AQ35" s="2">
        <v>0</v>
      </c>
      <c r="AR35" s="2">
        <v>-0.13275788375173558</v>
      </c>
      <c r="AS35" s="2">
        <v>7.9514352939805411E-3</v>
      </c>
      <c r="AT35" s="2">
        <v>0.13275788375175163</v>
      </c>
      <c r="AU35" s="2" t="e">
        <v>#REF!</v>
      </c>
      <c r="AV35" s="2" t="e">
        <v>#REF!</v>
      </c>
      <c r="AW35" s="2" t="e">
        <v>#REF!</v>
      </c>
    </row>
    <row r="36" spans="1:51" x14ac:dyDescent="0.2">
      <c r="F36" s="2" t="s">
        <v>62</v>
      </c>
      <c r="G36" s="2">
        <v>8.4000000000000021</v>
      </c>
      <c r="H36" s="2">
        <v>0</v>
      </c>
      <c r="J36" s="33">
        <v>1.2864950510384906E-2</v>
      </c>
      <c r="K36" s="2">
        <v>1.9954326719547159E-2</v>
      </c>
      <c r="L36" s="2">
        <v>2.9427450884587546E-2</v>
      </c>
      <c r="M36" s="2">
        <v>4.1740309448269418E-2</v>
      </c>
      <c r="N36" s="2">
        <v>5.7336946155841277E-2</v>
      </c>
      <c r="O36" s="2">
        <v>7.6615081619946221E-2</v>
      </c>
      <c r="P36" s="2">
        <v>9.9886710392363243E-2</v>
      </c>
      <c r="Q36" s="2">
        <v>0.1273364718515356</v>
      </c>
      <c r="R36" s="2">
        <v>0.15898143325498446</v>
      </c>
      <c r="S36" s="2">
        <v>0.19463644203136549</v>
      </c>
      <c r="T36" s="2">
        <v>0.23388928800318112</v>
      </c>
      <c r="U36" s="2">
        <v>0.2760895103026354</v>
      </c>
      <c r="V36" s="2">
        <v>0.32035379852054519</v>
      </c>
      <c r="W36" s="2">
        <v>0.36558964474982703</v>
      </c>
      <c r="X36" s="2">
        <v>0.41053732616444344</v>
      </c>
      <c r="Y36" s="2">
        <v>0.45382860073824521</v>
      </c>
      <c r="Z36" s="2">
        <v>0.49405887524192921</v>
      </c>
      <c r="AA36" s="2">
        <v>0.52986826516108654</v>
      </c>
      <c r="AB36" s="2">
        <v>0.56002612006889985</v>
      </c>
      <c r="AC36" s="2">
        <v>0.58351341775461596</v>
      </c>
      <c r="AD36" s="2">
        <v>0.59959805756546691</v>
      </c>
      <c r="AE36" s="2">
        <v>0.60789952966650695</v>
      </c>
      <c r="AF36" s="2">
        <v>0.60844158515518976</v>
      </c>
      <c r="AG36" s="2">
        <v>0.6016940896976245</v>
      </c>
      <c r="AH36" s="2">
        <v>0.58860770659383821</v>
      </c>
      <c r="AI36" s="2">
        <v>0.57064666657629437</v>
      </c>
      <c r="AJ36" s="2">
        <v>0.54982457657592887</v>
      </c>
      <c r="AK36" s="2">
        <v>0.52874456189532826</v>
      </c>
      <c r="AL36" s="2">
        <v>0.51063616282436697</v>
      </c>
      <c r="AM36" s="2">
        <v>0.49936503124980636</v>
      </c>
      <c r="AN36" s="30">
        <v>0.49936503124980636</v>
      </c>
      <c r="AO36" s="2">
        <v>0</v>
      </c>
      <c r="AP36" s="2">
        <v>0.13275788375173389</v>
      </c>
      <c r="AQ36" s="2">
        <v>0</v>
      </c>
      <c r="AR36" s="2">
        <v>-0.13982220874994589</v>
      </c>
      <c r="AS36" s="2">
        <v>7.064324998211996E-3</v>
      </c>
      <c r="AT36" s="2">
        <v>0.13982220874996362</v>
      </c>
      <c r="AU36" s="2" t="e">
        <v>#REF!</v>
      </c>
      <c r="AV36" s="2" t="e">
        <v>#REF!</v>
      </c>
      <c r="AW36" s="2" t="e">
        <v>#REF!</v>
      </c>
    </row>
    <row r="37" spans="1:51" x14ac:dyDescent="0.2">
      <c r="F37" s="2" t="s">
        <v>63</v>
      </c>
      <c r="G37" s="2">
        <v>8.8000000000000025</v>
      </c>
      <c r="H37" s="2">
        <v>0</v>
      </c>
      <c r="J37" s="33">
        <v>1.1413830296895319E-2</v>
      </c>
      <c r="K37" s="2">
        <v>1.7716681942785289E-2</v>
      </c>
      <c r="L37" s="2">
        <v>2.6161312450146398E-2</v>
      </c>
      <c r="M37" s="2">
        <v>3.7173090533167023E-2</v>
      </c>
      <c r="N37" s="2">
        <v>5.1175402366783189E-2</v>
      </c>
      <c r="O37" s="2">
        <v>6.8560352915883305E-2</v>
      </c>
      <c r="P37" s="2">
        <v>8.9654299451690733E-2</v>
      </c>
      <c r="Q37" s="2">
        <v>0.11468035239832709</v>
      </c>
      <c r="R37" s="2">
        <v>0.14372078595220031</v>
      </c>
      <c r="S37" s="2">
        <v>0.17668288922373809</v>
      </c>
      <c r="T37" s="2">
        <v>0.21327204640428868</v>
      </c>
      <c r="U37" s="2">
        <v>0.2529756879667906</v>
      </c>
      <c r="V37" s="2">
        <v>0.29506118080066468</v>
      </c>
      <c r="W37" s="2">
        <v>0.33858975495836158</v>
      </c>
      <c r="X37" s="2">
        <v>0.3824472825284741</v>
      </c>
      <c r="Y37" s="2">
        <v>0.42539126006823719</v>
      </c>
      <c r="Z37" s="2">
        <v>0.46611186582503034</v>
      </c>
      <c r="AA37" s="2">
        <v>0.50330365478532435</v>
      </c>
      <c r="AB37" s="2">
        <v>0.53574351064793679</v>
      </c>
      <c r="AC37" s="2">
        <v>0.56237006597471617</v>
      </c>
      <c r="AD37" s="2">
        <v>0.58236005045989225</v>
      </c>
      <c r="AE37" s="2">
        <v>0.59519796533706071</v>
      </c>
      <c r="AF37" s="2">
        <v>0.60073701568839033</v>
      </c>
      <c r="AG37" s="2">
        <v>0.59925110135358839</v>
      </c>
      <c r="AH37" s="2">
        <v>0.59147940250662323</v>
      </c>
      <c r="AI37" s="2">
        <v>0.57866597642055484</v>
      </c>
      <c r="AJ37" s="2">
        <v>0.56259578659644893</v>
      </c>
      <c r="AK37" s="2">
        <v>0.54562435220902072</v>
      </c>
      <c r="AL37" s="2">
        <v>0.53068901808936086</v>
      </c>
      <c r="AM37" s="2">
        <v>0.52127369309115523</v>
      </c>
      <c r="AN37" s="30">
        <v>0.52127369309115523</v>
      </c>
      <c r="AO37" s="2">
        <v>0</v>
      </c>
      <c r="AP37" s="2">
        <v>0.13982220874994575</v>
      </c>
      <c r="AQ37" s="2">
        <v>0</v>
      </c>
      <c r="AR37" s="2">
        <v>-0.1459566340655245</v>
      </c>
      <c r="AS37" s="2">
        <v>6.1344253155787565E-3</v>
      </c>
      <c r="AT37" s="2">
        <v>0.14595663406554238</v>
      </c>
      <c r="AU37" s="2" t="e">
        <v>#REF!</v>
      </c>
      <c r="AV37" s="2" t="e">
        <v>#REF!</v>
      </c>
      <c r="AW37" s="2" t="e">
        <v>#REF!</v>
      </c>
      <c r="AX37" s="4"/>
      <c r="AY37" s="4"/>
    </row>
    <row r="38" spans="1:51" x14ac:dyDescent="0.2">
      <c r="F38" s="2" t="s">
        <v>64</v>
      </c>
      <c r="G38" s="2">
        <v>9.2000000000000028</v>
      </c>
      <c r="H38" s="2">
        <v>0</v>
      </c>
      <c r="J38" s="33">
        <v>1.0138382075072849E-2</v>
      </c>
      <c r="K38" s="2">
        <v>1.5748141528258246E-2</v>
      </c>
      <c r="L38" s="2">
        <v>2.328336861584512E-2</v>
      </c>
      <c r="M38" s="2">
        <v>3.3139772555816217E-2</v>
      </c>
      <c r="N38" s="2">
        <v>4.5718797946330422E-2</v>
      </c>
      <c r="O38" s="2">
        <v>6.1402758250229381E-2</v>
      </c>
      <c r="P38" s="2">
        <v>8.0524837229040011E-2</v>
      </c>
      <c r="Q38" s="2">
        <v>0.10333555965709118</v>
      </c>
      <c r="R38" s="2">
        <v>0.12996808190516282</v>
      </c>
      <c r="S38" s="2">
        <v>0.16040526239215819</v>
      </c>
      <c r="T38" s="2">
        <v>0.19445183783227238</v>
      </c>
      <c r="U38" s="2">
        <v>0.23171507303158856</v>
      </c>
      <c r="V38" s="2">
        <v>0.27159692602069724</v>
      </c>
      <c r="W38" s="2">
        <v>0.31330007845408997</v>
      </c>
      <c r="X38" s="2">
        <v>0.35584917384289955</v>
      </c>
      <c r="Y38" s="2">
        <v>0.39812737968379475</v>
      </c>
      <c r="Z38" s="2">
        <v>0.43892707897922506</v>
      </c>
      <c r="AA38" s="2">
        <v>0.47701226380439382</v>
      </c>
      <c r="AB38" s="2">
        <v>0.51118921977205156</v>
      </c>
      <c r="AC38" s="2">
        <v>0.54038151324507888</v>
      </c>
      <c r="AD38" s="2">
        <v>0.56370523809391149</v>
      </c>
      <c r="AE38" s="2">
        <v>0.5805409837629355</v>
      </c>
      <c r="AF38" s="2">
        <v>0.59059997386978469</v>
      </c>
      <c r="AG38" s="2">
        <v>0.5939830601505367</v>
      </c>
      <c r="AH38" s="2">
        <v>0.59123230624576728</v>
      </c>
      <c r="AI38" s="2">
        <v>0.58337508305691921</v>
      </c>
      <c r="AJ38" s="2">
        <v>0.57195896489211706</v>
      </c>
      <c r="AK38" s="2">
        <v>0.55907100352825345</v>
      </c>
      <c r="AL38" s="2">
        <v>0.54732562272838781</v>
      </c>
      <c r="AM38" s="2">
        <v>0.53978969621399098</v>
      </c>
      <c r="AN38" s="30">
        <v>0.53978969621399098</v>
      </c>
      <c r="AO38" s="2">
        <v>0</v>
      </c>
      <c r="AP38" s="2">
        <v>0.14595663406552342</v>
      </c>
      <c r="AQ38" s="2">
        <v>0</v>
      </c>
      <c r="AR38" s="2">
        <v>-0.15114111493991889</v>
      </c>
      <c r="AS38" s="2">
        <v>5.184480874395464E-3</v>
      </c>
      <c r="AT38" s="2">
        <v>0.15114111493993784</v>
      </c>
      <c r="AU38" s="2" t="e">
        <v>#REF!</v>
      </c>
      <c r="AV38" s="2" t="e">
        <v>#REF!</v>
      </c>
      <c r="AW38" s="2" t="e">
        <v>#REF!</v>
      </c>
      <c r="AX38" s="4"/>
      <c r="AY38" s="4"/>
    </row>
    <row r="39" spans="1:51" x14ac:dyDescent="0.2">
      <c r="F39" s="2" t="s">
        <v>65</v>
      </c>
      <c r="G39" s="2">
        <v>9.6000000000000032</v>
      </c>
      <c r="H39" s="2">
        <v>0</v>
      </c>
      <c r="J39" s="33">
        <v>9.0157334051614892E-3</v>
      </c>
      <c r="K39" s="2">
        <v>1.4013916284710116E-2</v>
      </c>
      <c r="L39" s="2">
        <v>2.0744078911989289E-2</v>
      </c>
      <c r="M39" s="2">
        <v>2.9573486187887289E-2</v>
      </c>
      <c r="N39" s="2">
        <v>4.0881041621319204E-2</v>
      </c>
      <c r="O39" s="2">
        <v>5.5036275491767719E-2</v>
      </c>
      <c r="P39" s="2">
        <v>7.2373358907692725E-2</v>
      </c>
      <c r="Q39" s="2">
        <v>9.3161316267024175E-2</v>
      </c>
      <c r="R39" s="2">
        <v>0.11757228866345143</v>
      </c>
      <c r="S39" s="2">
        <v>0.14565030009156621</v>
      </c>
      <c r="T39" s="2">
        <v>0.17728340472341542</v>
      </c>
      <c r="U39" s="2">
        <v>0.21218226704799764</v>
      </c>
      <c r="V39" s="2">
        <v>0.24986809283878908</v>
      </c>
      <c r="W39" s="2">
        <v>0.28967236921179751</v>
      </c>
      <c r="X39" s="2">
        <v>0.33075010979988151</v>
      </c>
      <c r="Y39" s="2">
        <v>0.3721073024838647</v>
      </c>
      <c r="Z39" s="2">
        <v>0.41264212699899594</v>
      </c>
      <c r="AA39" s="2">
        <v>0.45119838193990502</v>
      </c>
      <c r="AB39" s="2">
        <v>0.48662858290360711</v>
      </c>
      <c r="AC39" s="2">
        <v>0.51786350604337517</v>
      </c>
      <c r="AD39" s="2">
        <v>0.54398465984873678</v>
      </c>
      <c r="AE39" s="2">
        <v>0.56429631076955489</v>
      </c>
      <c r="AF39" s="2">
        <v>0.57839419872355324</v>
      </c>
      <c r="AG39" s="2">
        <v>0.58622874441397532</v>
      </c>
      <c r="AH39" s="2">
        <v>0.58816097241200982</v>
      </c>
      <c r="AI39" s="2">
        <v>0.58500892663908988</v>
      </c>
      <c r="AJ39" s="2">
        <v>0.57808015762107612</v>
      </c>
      <c r="AK39" s="2">
        <v>0.56918077337783191</v>
      </c>
      <c r="AL39" s="2">
        <v>0.56058221291619925</v>
      </c>
      <c r="AM39" s="2">
        <v>0.55491188642145706</v>
      </c>
      <c r="AN39" s="30">
        <v>0.55491188642145706</v>
      </c>
      <c r="AO39" s="2">
        <v>0</v>
      </c>
      <c r="AP39" s="2">
        <v>0.15114111493991744</v>
      </c>
      <c r="AQ39" s="2">
        <v>0</v>
      </c>
      <c r="AR39" s="2">
        <v>-0.1553753281980077</v>
      </c>
      <c r="AS39" s="2">
        <v>4.2342132580902581E-3</v>
      </c>
      <c r="AT39" s="2">
        <v>0.1553753281980281</v>
      </c>
      <c r="AU39" s="2" t="e">
        <v>#REF!</v>
      </c>
      <c r="AV39" s="2" t="e">
        <v>#REF!</v>
      </c>
      <c r="AW39" s="2" t="e">
        <v>#REF!</v>
      </c>
      <c r="AX39" s="4"/>
      <c r="AY39" s="4"/>
    </row>
    <row r="40" spans="1:51" x14ac:dyDescent="0.2">
      <c r="F40" s="2" t="s">
        <v>66</v>
      </c>
      <c r="G40" s="2">
        <v>10.000000000000004</v>
      </c>
      <c r="H40" s="2">
        <v>0</v>
      </c>
      <c r="J40" s="33">
        <v>8.0262120927861967E-3</v>
      </c>
      <c r="K40" s="2">
        <v>1.2484051515636167E-2</v>
      </c>
      <c r="L40" s="2">
        <v>1.8500699120610926E-2</v>
      </c>
      <c r="M40" s="2">
        <v>2.6416356418273026E-2</v>
      </c>
      <c r="N40" s="2">
        <v>3.6587298923858425E-2</v>
      </c>
      <c r="O40" s="2">
        <v>4.9368207810932006E-2</v>
      </c>
      <c r="P40" s="2">
        <v>6.508976520724126E-2</v>
      </c>
      <c r="Q40" s="2">
        <v>8.4032343051701971E-2</v>
      </c>
      <c r="R40" s="2">
        <v>0.10639722255619941</v>
      </c>
      <c r="S40" s="2">
        <v>0.13227735117848835</v>
      </c>
      <c r="T40" s="2">
        <v>0.16163009705886708</v>
      </c>
      <c r="U40" s="2">
        <v>0.19425472204642583</v>
      </c>
      <c r="V40" s="2">
        <v>0.22977730513754921</v>
      </c>
      <c r="W40" s="2">
        <v>0.26764557674420447</v>
      </c>
      <c r="X40" s="2">
        <v>0.30713557356603405</v>
      </c>
      <c r="Y40" s="2">
        <v>0.34737123467655845</v>
      </c>
      <c r="Z40" s="2">
        <v>0.38735710878233315</v>
      </c>
      <c r="AA40" s="2">
        <v>0.42602333684373522</v>
      </c>
      <c r="AB40" s="2">
        <v>0.46228113623344408</v>
      </c>
      <c r="AC40" s="2">
        <v>0.49508626277210233</v>
      </c>
      <c r="AD40" s="2">
        <v>0.52350745815251565</v>
      </c>
      <c r="AE40" s="2">
        <v>0.54679673678877105</v>
      </c>
      <c r="AF40" s="2">
        <v>0.56445846814899769</v>
      </c>
      <c r="AG40" s="2">
        <v>0.57631437530147867</v>
      </c>
      <c r="AH40" s="2">
        <v>0.58256143296507856</v>
      </c>
      <c r="AI40" s="2">
        <v>0.58381863825803437</v>
      </c>
      <c r="AJ40" s="2">
        <v>0.58115594851071595</v>
      </c>
      <c r="AK40" s="2">
        <v>0.57609332124820689</v>
      </c>
      <c r="AL40" s="2">
        <v>0.57054858841262923</v>
      </c>
      <c r="AM40" s="2">
        <v>0.56669868810530277</v>
      </c>
      <c r="AN40" s="30">
        <v>0.56669868810530277</v>
      </c>
      <c r="AO40" s="2">
        <v>0</v>
      </c>
      <c r="AP40" s="2">
        <v>0.15537532819800792</v>
      </c>
      <c r="AQ40" s="2">
        <v>0</v>
      </c>
      <c r="AR40" s="2">
        <v>-0.15867563266948537</v>
      </c>
      <c r="AS40" s="2">
        <v>3.3003044714774443E-3</v>
      </c>
      <c r="AT40" s="2">
        <v>0.15867563266950555</v>
      </c>
      <c r="AU40" s="2" t="e">
        <v>#REF!</v>
      </c>
      <c r="AV40" s="2" t="e">
        <v>#REF!</v>
      </c>
      <c r="AW40" s="2" t="e">
        <v>#REF!</v>
      </c>
      <c r="AX40" s="4"/>
      <c r="AY40" s="4"/>
    </row>
    <row r="41" spans="1:51" x14ac:dyDescent="0.2">
      <c r="F41" s="2" t="s">
        <v>67</v>
      </c>
      <c r="G41" s="2">
        <v>10.400000000000004</v>
      </c>
      <c r="H41" s="2">
        <v>0</v>
      </c>
      <c r="J41" s="33">
        <v>7.15286802897436E-3</v>
      </c>
      <c r="K41" s="2">
        <v>1.1132708074768257E-2</v>
      </c>
      <c r="L41" s="2">
        <v>1.651628061279686E-2</v>
      </c>
      <c r="M41" s="2">
        <v>2.3618201192860025E-2</v>
      </c>
      <c r="N41" s="2">
        <v>3.2772409480861402E-2</v>
      </c>
      <c r="O41" s="2">
        <v>4.431739351737847E-2</v>
      </c>
      <c r="P41" s="2">
        <v>5.8576964555459597E-2</v>
      </c>
      <c r="Q41" s="2">
        <v>7.583714045368678E-2</v>
      </c>
      <c r="R41" s="2">
        <v>9.6320230672566051E-2</v>
      </c>
      <c r="S41" s="2">
        <v>0.12015774509144991</v>
      </c>
      <c r="T41" s="2">
        <v>0.14736420498735145</v>
      </c>
      <c r="U41" s="2">
        <v>0.17781424974985363</v>
      </c>
      <c r="V41" s="2">
        <v>0.21122554883709968</v>
      </c>
      <c r="W41" s="2">
        <v>0.24714990596741765</v>
      </c>
      <c r="X41" s="2">
        <v>0.28497456971370211</v>
      </c>
      <c r="Y41" s="2">
        <v>0.32393516170793629</v>
      </c>
      <c r="Z41" s="2">
        <v>0.36314085332702561</v>
      </c>
      <c r="AA41" s="2">
        <v>0.40161154472500132</v>
      </c>
      <c r="AB41" s="2">
        <v>0.4383259246812557</v>
      </c>
      <c r="AC41" s="2">
        <v>0.47227851528158471</v>
      </c>
      <c r="AD41" s="2">
        <v>0.50254320958022758</v>
      </c>
      <c r="AE41" s="2">
        <v>0.5283404204871317</v>
      </c>
      <c r="AF41" s="2">
        <v>0.54910471895925261</v>
      </c>
      <c r="AG41" s="2">
        <v>0.56454957324506982</v>
      </c>
      <c r="AH41" s="2">
        <v>0.57472517767020137</v>
      </c>
      <c r="AI41" s="2">
        <v>0.58006386544651845</v>
      </c>
      <c r="AJ41" s="2">
        <v>0.5814045272869437</v>
      </c>
      <c r="AK41" s="2">
        <v>0.5799819259164376</v>
      </c>
      <c r="AL41" s="2">
        <v>0.57735783099867977</v>
      </c>
      <c r="AM41" s="2">
        <v>0.57525759447385805</v>
      </c>
      <c r="AN41" s="30">
        <v>0.57525759447385805</v>
      </c>
      <c r="AO41" s="2">
        <v>0</v>
      </c>
      <c r="AP41" s="2">
        <v>0.15867563266948473</v>
      </c>
      <c r="AQ41" s="2">
        <v>0</v>
      </c>
      <c r="AR41" s="2">
        <v>-0.1610721264526811</v>
      </c>
      <c r="AS41" s="2">
        <v>2.3964937831963684E-3</v>
      </c>
      <c r="AT41" s="2">
        <v>0.16107212645270191</v>
      </c>
      <c r="AU41" s="2" t="e">
        <v>#REF!</v>
      </c>
      <c r="AV41" s="2" t="e">
        <v>#REF!</v>
      </c>
      <c r="AW41" s="2" t="e">
        <v>#REF!</v>
      </c>
    </row>
    <row r="42" spans="1:51" x14ac:dyDescent="0.2">
      <c r="F42" s="2" t="s">
        <v>68</v>
      </c>
      <c r="G42" s="2">
        <v>10.800000000000004</v>
      </c>
      <c r="H42" s="2">
        <v>0</v>
      </c>
      <c r="J42" s="33">
        <v>6.3810700979910024E-3</v>
      </c>
      <c r="K42" s="2">
        <v>9.9375564656201693E-3</v>
      </c>
      <c r="L42" s="2">
        <v>1.4758826936576104E-2</v>
      </c>
      <c r="M42" s="2">
        <v>2.1135432948482739E-2</v>
      </c>
      <c r="N42" s="2">
        <v>2.9379545648898241E-2</v>
      </c>
      <c r="O42" s="2">
        <v>3.9812676305021201E-2</v>
      </c>
      <c r="P42" s="2">
        <v>5.2749261334699343E-2</v>
      </c>
      <c r="Q42" s="2">
        <v>6.8476455721675003E-2</v>
      </c>
      <c r="R42" s="2">
        <v>8.7230945131846135E-2</v>
      </c>
      <c r="S42" s="2">
        <v>0.1091740697737896</v>
      </c>
      <c r="T42" s="2">
        <v>0.13436699632292368</v>
      </c>
      <c r="U42" s="2">
        <v>0.16274801834968552</v>
      </c>
      <c r="V42" s="2">
        <v>0.19411425515848396</v>
      </c>
      <c r="W42" s="2">
        <v>0.22811001117357271</v>
      </c>
      <c r="X42" s="2">
        <v>0.26422383110522824</v>
      </c>
      <c r="Y42" s="2">
        <v>0.30179584435111945</v>
      </c>
      <c r="Z42" s="2">
        <v>0.3400363677572924</v>
      </c>
      <c r="AA42" s="2">
        <v>0.37805598668675555</v>
      </c>
      <c r="AB42" s="2">
        <v>0.41490653530309485</v>
      </c>
      <c r="AC42" s="2">
        <v>0.44963162626838959</v>
      </c>
      <c r="AD42" s="2">
        <v>0.48132469891986229</v>
      </c>
      <c r="AE42" s="2">
        <v>0.50919198181636038</v>
      </c>
      <c r="AF42" s="2">
        <v>0.53261724540672417</v>
      </c>
      <c r="AG42" s="2">
        <v>0.55122459251894773</v>
      </c>
      <c r="AH42" s="2">
        <v>0.5649345005620412</v>
      </c>
      <c r="AI42" s="2">
        <v>0.57400643271695961</v>
      </c>
      <c r="AJ42" s="2">
        <v>0.57905795641561775</v>
      </c>
      <c r="AK42" s="2">
        <v>0.58104469526118729</v>
      </c>
      <c r="AL42" s="2">
        <v>0.58117680019905171</v>
      </c>
      <c r="AM42" s="2">
        <v>0.58073528722144352</v>
      </c>
      <c r="AN42" s="30">
        <v>0.58073528722144352</v>
      </c>
      <c r="AO42" s="2">
        <v>0</v>
      </c>
      <c r="AP42" s="2">
        <v>0.16107212645268021</v>
      </c>
      <c r="AQ42" s="2">
        <v>0</v>
      </c>
      <c r="AR42" s="2">
        <v>-0.16260588042200386</v>
      </c>
      <c r="AS42" s="2">
        <v>1.5337539693236479E-3</v>
      </c>
      <c r="AT42" s="2">
        <v>0.16260588042202556</v>
      </c>
      <c r="AU42" s="2" t="e">
        <v>#REF!</v>
      </c>
      <c r="AV42" s="2" t="e">
        <v>#REF!</v>
      </c>
      <c r="AW42" s="2" t="e">
        <v>#REF!</v>
      </c>
    </row>
    <row r="43" spans="1:51" x14ac:dyDescent="0.2">
      <c r="F43" s="2" t="s">
        <v>69</v>
      </c>
      <c r="G43" s="2">
        <v>11.200000000000005</v>
      </c>
      <c r="H43" s="2">
        <v>0</v>
      </c>
      <c r="J43" s="33">
        <v>5.6981662103887248E-3</v>
      </c>
      <c r="K43" s="2">
        <v>8.8792656713734437E-3</v>
      </c>
      <c r="L43" s="2">
        <v>1.3200581569144786E-2</v>
      </c>
      <c r="M43" s="2">
        <v>1.8930128803778482E-2</v>
      </c>
      <c r="N43" s="2">
        <v>2.6359071836111799E-2</v>
      </c>
      <c r="O43" s="2">
        <v>3.5791593630106824E-2</v>
      </c>
      <c r="P43" s="2">
        <v>4.7530954519122266E-2</v>
      </c>
      <c r="Q43" s="2">
        <v>6.1861917601340938E-2</v>
      </c>
      <c r="R43" s="2">
        <v>7.9030120309937085E-2</v>
      </c>
      <c r="S43" s="2">
        <v>9.9219406026869628E-2</v>
      </c>
      <c r="T43" s="2">
        <v>0.12252854969857979</v>
      </c>
      <c r="U43" s="2">
        <v>0.14894916591611954</v>
      </c>
      <c r="V43" s="2">
        <v>0.17834682582045666</v>
      </c>
      <c r="W43" s="2">
        <v>0.21044748731300864</v>
      </c>
      <c r="X43" s="2">
        <v>0.24483123319551123</v>
      </c>
      <c r="Y43" s="2">
        <v>0.28093500638622859</v>
      </c>
      <c r="Z43" s="2">
        <v>0.31806554592262959</v>
      </c>
      <c r="AA43" s="2">
        <v>0.35542309981886683</v>
      </c>
      <c r="AB43" s="2">
        <v>0.39213577470966132</v>
      </c>
      <c r="AC43" s="2">
        <v>0.42730363552340794</v>
      </c>
      <c r="AD43" s="2">
        <v>0.46005093581753287</v>
      </c>
      <c r="AE43" s="2">
        <v>0.48958414919436327</v>
      </c>
      <c r="AF43" s="2">
        <v>0.51525272917453024</v>
      </c>
      <c r="AG43" s="2">
        <v>0.53660860135447552</v>
      </c>
      <c r="AH43" s="2">
        <v>0.5534590212186945</v>
      </c>
      <c r="AI43" s="2">
        <v>0.56590521191744592</v>
      </c>
      <c r="AJ43" s="2">
        <v>0.57435559522478863</v>
      </c>
      <c r="AK43" s="2">
        <v>0.57949681907654238</v>
      </c>
      <c r="AL43" s="2">
        <v>0.58219753919107076</v>
      </c>
      <c r="AM43" s="2">
        <v>0.58330857129952052</v>
      </c>
      <c r="AN43" s="30">
        <v>0.58330857129952052</v>
      </c>
      <c r="AO43" s="2">
        <v>0</v>
      </c>
      <c r="AP43" s="2">
        <v>0.16260588042200413</v>
      </c>
      <c r="AQ43" s="2">
        <v>0</v>
      </c>
      <c r="AR43" s="2">
        <v>-0.163326399963867</v>
      </c>
      <c r="AS43" s="2">
        <v>7.2051954186286293E-4</v>
      </c>
      <c r="AT43" s="2">
        <v>0.16332639996388842</v>
      </c>
      <c r="AU43" s="2" t="e">
        <v>#REF!</v>
      </c>
      <c r="AV43" s="2" t="e">
        <v>#REF!</v>
      </c>
      <c r="AW43" s="2" t="e">
        <v>#REF!</v>
      </c>
    </row>
    <row r="44" spans="1:51" x14ac:dyDescent="0.2">
      <c r="F44" s="2" t="s">
        <v>70</v>
      </c>
      <c r="G44" s="2">
        <v>11.600000000000005</v>
      </c>
      <c r="H44" s="2">
        <v>0</v>
      </c>
      <c r="J44" s="33">
        <v>5.0931962743382226E-3</v>
      </c>
      <c r="K44" s="2">
        <v>7.9410712853227525E-3</v>
      </c>
      <c r="L44" s="2">
        <v>1.1817425230349109E-2</v>
      </c>
      <c r="M44" s="2">
        <v>1.6969241499205576E-2</v>
      </c>
      <c r="N44" s="2">
        <v>2.3667571684995153E-2</v>
      </c>
      <c r="O44" s="2">
        <v>3.2199249032544251E-2</v>
      </c>
      <c r="P44" s="2">
        <v>4.2855117135750333E-2</v>
      </c>
      <c r="Q44" s="2">
        <v>5.5914821575064118E-2</v>
      </c>
      <c r="R44" s="2">
        <v>7.1628557415526373E-2</v>
      </c>
      <c r="S44" s="2">
        <v>9.0196551574340866E-2</v>
      </c>
      <c r="T44" s="2">
        <v>0.11174744968949263</v>
      </c>
      <c r="U44" s="2">
        <v>0.13631712870805732</v>
      </c>
      <c r="V44" s="2">
        <v>0.16382972319730871</v>
      </c>
      <c r="W44" s="2">
        <v>0.19408279351223884</v>
      </c>
      <c r="X44" s="2">
        <v>0.22673854576113689</v>
      </c>
      <c r="Y44" s="2">
        <v>0.26132282081779939</v>
      </c>
      <c r="Z44" s="2">
        <v>0.29723320489608535</v>
      </c>
      <c r="AA44" s="2">
        <v>0.33375709835811124</v>
      </c>
      <c r="AB44" s="2">
        <v>0.3700999473526187</v>
      </c>
      <c r="AC44" s="2">
        <v>0.40542313381464595</v>
      </c>
      <c r="AD44" s="2">
        <v>0.43889026191906905</v>
      </c>
      <c r="AE44" s="2">
        <v>0.46971977123891012</v>
      </c>
      <c r="AF44" s="2">
        <v>0.49724089214842171</v>
      </c>
      <c r="AG44" s="2">
        <v>0.52094880160329016</v>
      </c>
      <c r="AH44" s="2">
        <v>0.54055320058159095</v>
      </c>
      <c r="AI44" s="2">
        <v>0.55601206936076697</v>
      </c>
      <c r="AJ44" s="2">
        <v>0.5675386119749305</v>
      </c>
      <c r="AK44" s="2">
        <v>0.57556386629511125</v>
      </c>
      <c r="AL44" s="2">
        <v>0.58062965704357927</v>
      </c>
      <c r="AM44" s="2">
        <v>0.58317623267372198</v>
      </c>
      <c r="AN44" s="30">
        <v>0.58317623267372198</v>
      </c>
      <c r="AO44" s="2">
        <v>0</v>
      </c>
      <c r="AP44" s="2">
        <v>0.16332639996386569</v>
      </c>
      <c r="AQ44" s="2">
        <v>0</v>
      </c>
      <c r="AR44" s="2">
        <v>-0.16328934514864279</v>
      </c>
      <c r="AS44" s="2">
        <v>-3.7054815222897775E-5</v>
      </c>
      <c r="AT44" s="2">
        <v>0.16328934514866553</v>
      </c>
      <c r="AU44" s="2" t="e">
        <v>#REF!</v>
      </c>
      <c r="AV44" s="2" t="e">
        <v>#REF!</v>
      </c>
      <c r="AW44" s="2" t="e">
        <v>#REF!</v>
      </c>
    </row>
    <row r="45" spans="1:51" x14ac:dyDescent="0.2">
      <c r="F45" s="2" t="s">
        <v>71</v>
      </c>
      <c r="G45" s="2">
        <v>12.000000000000005</v>
      </c>
      <c r="H45" s="2">
        <v>0</v>
      </c>
      <c r="J45" s="33">
        <v>4.5566495150349039E-3</v>
      </c>
      <c r="K45" s="2">
        <v>7.1084100271647434E-3</v>
      </c>
      <c r="L45" s="2">
        <v>1.0588364864777189E-2</v>
      </c>
      <c r="M45" s="2">
        <v>1.5223928191537794E-2</v>
      </c>
      <c r="N45" s="2">
        <v>2.1267016316866724E-2</v>
      </c>
      <c r="O45" s="2">
        <v>2.8987340367677587E-2</v>
      </c>
      <c r="P45" s="2">
        <v>3.8662531734342129E-2</v>
      </c>
      <c r="Q45" s="2">
        <v>5.0565050044803266E-2</v>
      </c>
      <c r="R45" s="2">
        <v>6.4946116747408883E-2</v>
      </c>
      <c r="S45" s="2">
        <v>8.2017257256010029E-2</v>
      </c>
      <c r="T45" s="2">
        <v>0.10193039240319854</v>
      </c>
      <c r="U45" s="2">
        <v>0.12475775933484624</v>
      </c>
      <c r="V45" s="2">
        <v>0.15047322269254904</v>
      </c>
      <c r="W45" s="2">
        <v>0.17893671964776939</v>
      </c>
      <c r="X45" s="2">
        <v>0.20988363401649363</v>
      </c>
      <c r="Y45" s="2">
        <v>0.24292079331492603</v>
      </c>
      <c r="Z45" s="2">
        <v>0.27753052052186106</v>
      </c>
      <c r="AA45" s="2">
        <v>0.31308375658986359</v>
      </c>
      <c r="AB45" s="2">
        <v>0.34886271906031541</v>
      </c>
      <c r="AC45" s="2">
        <v>0.38409289899624388</v>
      </c>
      <c r="AD45" s="2">
        <v>0.41798343664183329</v>
      </c>
      <c r="AE45" s="2">
        <v>0.44977404373619612</v>
      </c>
      <c r="AF45" s="2">
        <v>0.47878559912454666</v>
      </c>
      <c r="AG45" s="2">
        <v>0.50447020909796358</v>
      </c>
      <c r="AH45" s="2">
        <v>0.52645468568065612</v>
      </c>
      <c r="AI45" s="2">
        <v>0.54456875570147689</v>
      </c>
      <c r="AJ45" s="2">
        <v>0.55884549598879096</v>
      </c>
      <c r="AK45" s="2">
        <v>0.569476092036725</v>
      </c>
      <c r="AL45" s="2">
        <v>0.57669370234770911</v>
      </c>
      <c r="AM45" s="2">
        <v>0.58055186644534285</v>
      </c>
      <c r="AN45" s="30">
        <v>0.58055186644534285</v>
      </c>
      <c r="AO45" s="2">
        <v>0</v>
      </c>
      <c r="AP45" s="2">
        <v>0.1632893451486421</v>
      </c>
      <c r="AQ45" s="2">
        <v>0</v>
      </c>
      <c r="AR45" s="2">
        <v>-0.16255452260469605</v>
      </c>
      <c r="AS45" s="2">
        <v>-7.3482254394605095E-4</v>
      </c>
      <c r="AT45" s="2">
        <v>0.16255452260471948</v>
      </c>
      <c r="AU45" s="2" t="e">
        <v>#REF!</v>
      </c>
      <c r="AV45" s="2" t="e">
        <v>#REF!</v>
      </c>
      <c r="AW45" s="2" t="e">
        <v>#REF!</v>
      </c>
    </row>
    <row r="46" spans="1:51" x14ac:dyDescent="0.2">
      <c r="F46" s="2" t="s">
        <v>72</v>
      </c>
      <c r="G46" s="2">
        <v>12.400000000000006</v>
      </c>
      <c r="H46" s="2">
        <v>0</v>
      </c>
      <c r="J46" s="33">
        <v>4.0802589468207232E-3</v>
      </c>
      <c r="K46" s="2">
        <v>6.3686098751162641E-3</v>
      </c>
      <c r="L46" s="2">
        <v>9.4950994627226292E-3</v>
      </c>
      <c r="M46" s="2">
        <v>1.366897822572225E-2</v>
      </c>
      <c r="N46" s="2">
        <v>1.912405157212186E-2</v>
      </c>
      <c r="O46" s="2">
        <v>2.6113320721248917E-2</v>
      </c>
      <c r="P46" s="2">
        <v>3.4900760838138513E-2</v>
      </c>
      <c r="Q46" s="2">
        <v>4.5750113189983128E-2</v>
      </c>
      <c r="R46" s="2">
        <v>5.8910815363276609E-2</v>
      </c>
      <c r="S46" s="2">
        <v>7.4601490096288789E-2</v>
      </c>
      <c r="T46" s="2">
        <v>9.2991736947211717E-2</v>
      </c>
      <c r="U46" s="2">
        <v>0.11418329199242425</v>
      </c>
      <c r="V46" s="2">
        <v>0.1381919041639583</v>
      </c>
      <c r="W46" s="2">
        <v>0.16493148658962273</v>
      </c>
      <c r="X46" s="2">
        <v>0.19420220443542752</v>
      </c>
      <c r="Y46" s="2">
        <v>0.22568413163836007</v>
      </c>
      <c r="Z46" s="2">
        <v>0.25893793230609446</v>
      </c>
      <c r="AA46" s="2">
        <v>0.29341369446580923</v>
      </c>
      <c r="AB46" s="2">
        <v>0.32846856931863055</v>
      </c>
      <c r="AC46" s="2">
        <v>0.36339325616816442</v>
      </c>
      <c r="AD46" s="2">
        <v>0.3974466222783819</v>
      </c>
      <c r="AE46" s="2">
        <v>0.42989683691229102</v>
      </c>
      <c r="AF46" s="2">
        <v>0.46006626992422134</v>
      </c>
      <c r="AG46" s="2">
        <v>0.48737594218358044</v>
      </c>
      <c r="AH46" s="2">
        <v>0.51138333432787486</v>
      </c>
      <c r="AI46" s="2">
        <v>0.53180460864736168</v>
      </c>
      <c r="AJ46" s="2">
        <v>0.54850847159500815</v>
      </c>
      <c r="AK46" s="2">
        <v>0.56146369482298608</v>
      </c>
      <c r="AL46" s="2">
        <v>0.57061550547467144</v>
      </c>
      <c r="AM46" s="2">
        <v>0.57565767689833935</v>
      </c>
      <c r="AN46" s="30">
        <v>0.57565767689833935</v>
      </c>
      <c r="AO46" s="2">
        <v>0</v>
      </c>
      <c r="AP46" s="2">
        <v>0.16255452260469594</v>
      </c>
      <c r="AQ46" s="2">
        <v>0</v>
      </c>
      <c r="AR46" s="2">
        <v>-0.16118414953153515</v>
      </c>
      <c r="AS46" s="2">
        <v>-1.370373073160791E-3</v>
      </c>
      <c r="AT46" s="2">
        <v>0.16118414953155868</v>
      </c>
      <c r="AU46" s="2" t="e">
        <v>#REF!</v>
      </c>
      <c r="AV46" s="2" t="e">
        <v>#REF!</v>
      </c>
      <c r="AW46" s="2" t="e">
        <v>#REF!</v>
      </c>
    </row>
    <row r="47" spans="1:51" x14ac:dyDescent="0.2">
      <c r="F47" s="2" t="s">
        <v>73</v>
      </c>
      <c r="G47" s="2">
        <v>12.800000000000006</v>
      </c>
      <c r="H47" s="2">
        <v>0</v>
      </c>
      <c r="J47" s="33">
        <v>3.6568269933623734E-3</v>
      </c>
      <c r="K47" s="2">
        <v>5.7106268482499554E-3</v>
      </c>
      <c r="L47" s="2">
        <v>8.5216504150573379E-3</v>
      </c>
      <c r="M47" s="2">
        <v>1.2282324255069333E-2</v>
      </c>
      <c r="N47" s="2">
        <v>1.7209385956755502E-2</v>
      </c>
      <c r="O47" s="2">
        <v>2.3539672606857912E-2</v>
      </c>
      <c r="P47" s="2">
        <v>3.1523334430352122E-2</v>
      </c>
      <c r="Q47" s="2">
        <v>4.141429752481092E-2</v>
      </c>
      <c r="R47" s="2">
        <v>5.3458006272296348E-2</v>
      </c>
      <c r="S47" s="2">
        <v>6.7876732545672322E-2</v>
      </c>
      <c r="T47" s="2">
        <v>8.4853028505292194E-2</v>
      </c>
      <c r="U47" s="2">
        <v>0.10451219844973993</v>
      </c>
      <c r="V47" s="2">
        <v>0.12690494306597194</v>
      </c>
      <c r="W47" s="2">
        <v>0.15199155396722669</v>
      </c>
      <c r="X47" s="2">
        <v>0.17962917576779228</v>
      </c>
      <c r="Y47" s="2">
        <v>0.20956367950312721</v>
      </c>
      <c r="Z47" s="2">
        <v>0.24142758430952893</v>
      </c>
      <c r="AA47" s="2">
        <v>0.2747452113080715</v>
      </c>
      <c r="AB47" s="2">
        <v>0.30894584850381235</v>
      </c>
      <c r="AC47" s="2">
        <v>0.34338514388824742</v>
      </c>
      <c r="AD47" s="2">
        <v>0.37737421489499001</v>
      </c>
      <c r="AE47" s="2">
        <v>0.41021503672551496</v>
      </c>
      <c r="AF47" s="2">
        <v>0.44123948870277074</v>
      </c>
      <c r="AG47" s="2">
        <v>0.46984789044382375</v>
      </c>
      <c r="AH47" s="2">
        <v>0.49554078832856291</v>
      </c>
      <c r="AI47" s="2">
        <v>0.51793494622595004</v>
      </c>
      <c r="AJ47" s="2">
        <v>0.53675071157396836</v>
      </c>
      <c r="AK47" s="2">
        <v>0.55175294810776943</v>
      </c>
      <c r="AL47" s="2">
        <v>0.56262143989273339</v>
      </c>
      <c r="AM47" s="2">
        <v>0.56871921754389754</v>
      </c>
      <c r="AN47" s="30">
        <v>0.56871921754389754</v>
      </c>
      <c r="AO47" s="2">
        <v>0</v>
      </c>
      <c r="AP47" s="2">
        <v>0.16118414953153495</v>
      </c>
      <c r="AQ47" s="2">
        <v>0</v>
      </c>
      <c r="AR47" s="2">
        <v>-0.15924138091229212</v>
      </c>
      <c r="AS47" s="2">
        <v>-1.9427686192428351E-3</v>
      </c>
      <c r="AT47" s="2">
        <v>0.15924138091231585</v>
      </c>
      <c r="AU47" s="2" t="e">
        <v>#REF!</v>
      </c>
      <c r="AV47" s="2" t="e">
        <v>#REF!</v>
      </c>
      <c r="AW47" s="2" t="e">
        <v>#REF!</v>
      </c>
    </row>
    <row r="48" spans="1:51" x14ac:dyDescent="0.2">
      <c r="F48" s="2" t="s">
        <v>74</v>
      </c>
      <c r="G48" s="2">
        <v>13.200000000000006</v>
      </c>
      <c r="H48" s="2">
        <v>0</v>
      </c>
      <c r="J48" s="33">
        <v>3.2800772537922062E-3</v>
      </c>
      <c r="K48" s="2">
        <v>5.124820979235117E-3</v>
      </c>
      <c r="L48" s="2">
        <v>7.6540461771948259E-3</v>
      </c>
      <c r="M48" s="2">
        <v>1.1044623724270456E-2</v>
      </c>
      <c r="N48" s="2">
        <v>1.549726405567944E-2</v>
      </c>
      <c r="O48" s="2">
        <v>2.123327914092037E-2</v>
      </c>
      <c r="P48" s="2">
        <v>2.8489039083495624E-2</v>
      </c>
      <c r="Q48" s="2">
        <v>3.7507910408417687E-2</v>
      </c>
      <c r="R48" s="2">
        <v>4.852963431514308E-2</v>
      </c>
      <c r="S48" s="2">
        <v>6.177732332546769E-2</v>
      </c>
      <c r="T48" s="2">
        <v>7.7442511558910576E-2</v>
      </c>
      <c r="U48" s="2">
        <v>9.5668968069115623E-2</v>
      </c>
      <c r="V48" s="2">
        <v>0.11653624916589761</v>
      </c>
      <c r="W48" s="2">
        <v>0.14004419549778013</v>
      </c>
      <c r="X48" s="2">
        <v>0.16609974280755596</v>
      </c>
      <c r="Y48" s="2">
        <v>0.19450748333732384</v>
      </c>
      <c r="Z48" s="2">
        <v>0.22496536355508312</v>
      </c>
      <c r="AA48" s="2">
        <v>0.25706671405878606</v>
      </c>
      <c r="AB48" s="2">
        <v>0.29030946422498005</v>
      </c>
      <c r="AC48" s="2">
        <v>0.32411288297716634</v>
      </c>
      <c r="AD48" s="2">
        <v>0.35784148743365701</v>
      </c>
      <c r="AE48" s="2">
        <v>0.39083483727451357</v>
      </c>
      <c r="AF48" s="2">
        <v>0.42244072248094511</v>
      </c>
      <c r="AG48" s="2">
        <v>0.45204765786254264</v>
      </c>
      <c r="AH48" s="2">
        <v>0.47911048106000148</v>
      </c>
      <c r="AI48" s="2">
        <v>0.50316003817609423</v>
      </c>
      <c r="AJ48" s="2">
        <v>0.52378424842556615</v>
      </c>
      <c r="AK48" s="2">
        <v>0.54056312112984173</v>
      </c>
      <c r="AL48" s="2">
        <v>0.55293453516149016</v>
      </c>
      <c r="AM48" s="2">
        <v>0.55996101592077374</v>
      </c>
      <c r="AN48" s="30">
        <v>0.55996101592077374</v>
      </c>
      <c r="AO48" s="2">
        <v>0</v>
      </c>
      <c r="AP48" s="2">
        <v>0.15924138091229126</v>
      </c>
      <c r="AQ48" s="2">
        <v>0</v>
      </c>
      <c r="AR48" s="2">
        <v>-0.15678908445781703</v>
      </c>
      <c r="AS48" s="2">
        <v>-2.4522964544742287E-3</v>
      </c>
      <c r="AT48" s="2">
        <v>0.15678908445784162</v>
      </c>
      <c r="AU48" s="2" t="e">
        <v>#REF!</v>
      </c>
      <c r="AV48" s="2" t="e">
        <v>#REF!</v>
      </c>
      <c r="AW48" s="2" t="e">
        <v>#REF!</v>
      </c>
    </row>
    <row r="49" spans="6:49" x14ac:dyDescent="0.2">
      <c r="F49" s="2" t="s">
        <v>75</v>
      </c>
      <c r="G49" s="2">
        <v>13.600000000000007</v>
      </c>
      <c r="H49" s="2">
        <v>0</v>
      </c>
      <c r="J49" s="33">
        <v>2.9445282499423507E-3</v>
      </c>
      <c r="K49" s="2">
        <v>4.602765268301558E-3</v>
      </c>
      <c r="L49" s="2">
        <v>6.8800527315176288E-3</v>
      </c>
      <c r="M49" s="2">
        <v>9.938899892571313E-3</v>
      </c>
      <c r="N49" s="2">
        <v>1.3965012660116563E-2</v>
      </c>
      <c r="O49" s="2">
        <v>1.9164878425662439E-2</v>
      </c>
      <c r="P49" s="2">
        <v>2.5761295478863074E-2</v>
      </c>
      <c r="Q49" s="2">
        <v>3.3986609915883446E-2</v>
      </c>
      <c r="R49" s="2">
        <v>4.4073563404473451E-2</v>
      </c>
      <c r="S49" s="2">
        <v>5.6243842569230498E-2</v>
      </c>
      <c r="T49" s="2">
        <v>7.0694646426320645E-2</v>
      </c>
      <c r="U49" s="2">
        <v>8.7583837146494425E-2</v>
      </c>
      <c r="V49" s="2">
        <v>0.1070144905350096</v>
      </c>
      <c r="W49" s="2">
        <v>0.12901989058230473</v>
      </c>
      <c r="X49" s="2">
        <v>0.15355018934981823</v>
      </c>
      <c r="Y49" s="2">
        <v>0.18046205112085803</v>
      </c>
      <c r="Z49" s="2">
        <v>0.20951259163540267</v>
      </c>
      <c r="AA49" s="2">
        <v>0.24035878547088757</v>
      </c>
      <c r="AB49" s="2">
        <v>0.27256322542253175</v>
      </c>
      <c r="AC49" s="2">
        <v>0.30560665459254838</v>
      </c>
      <c r="AD49" s="2">
        <v>0.33890702654704341</v>
      </c>
      <c r="AE49" s="2">
        <v>0.37184394014022143</v>
      </c>
      <c r="AF49" s="2">
        <v>0.4037860812808387</v>
      </c>
      <c r="AG49" s="2">
        <v>0.43411769429206709</v>
      </c>
      <c r="AH49" s="2">
        <v>0.46225798171537891</v>
      </c>
      <c r="AI49" s="2">
        <v>0.48766455406587111</v>
      </c>
      <c r="AJ49" s="2">
        <v>0.50980848575543058</v>
      </c>
      <c r="AK49" s="2">
        <v>0.52810410037869182</v>
      </c>
      <c r="AL49" s="2">
        <v>0.54177136357459943</v>
      </c>
      <c r="AM49" s="2">
        <v>0.54960301282869239</v>
      </c>
      <c r="AN49" s="30">
        <v>0.54960301282869239</v>
      </c>
      <c r="AO49" s="2">
        <v>0</v>
      </c>
      <c r="AP49" s="2">
        <v>0.15678908445781659</v>
      </c>
      <c r="AQ49" s="2">
        <v>0</v>
      </c>
      <c r="AR49" s="2">
        <v>-0.15388884359203425</v>
      </c>
      <c r="AS49" s="2">
        <v>-2.9002408657823331E-3</v>
      </c>
      <c r="AT49" s="2">
        <v>0.15388884359205929</v>
      </c>
      <c r="AU49" s="2" t="e">
        <v>#REF!</v>
      </c>
      <c r="AV49" s="2" t="e">
        <v>#REF!</v>
      </c>
      <c r="AW49" s="2" t="e">
        <v>#REF!</v>
      </c>
    </row>
    <row r="50" spans="6:49" x14ac:dyDescent="0.2">
      <c r="F50" s="2" t="s">
        <v>76</v>
      </c>
      <c r="G50" s="2">
        <v>14.000000000000007</v>
      </c>
      <c r="H50" s="2">
        <v>0</v>
      </c>
      <c r="J50" s="33">
        <v>2.6453856855998569E-3</v>
      </c>
      <c r="K50" s="2">
        <v>4.1370824452780872E-3</v>
      </c>
      <c r="L50" s="2">
        <v>6.1889427513476657E-3</v>
      </c>
      <c r="M50" s="2">
        <v>8.9502333516033265E-3</v>
      </c>
      <c r="N50" s="2">
        <v>1.2592648898912076E-2</v>
      </c>
      <c r="O50" s="2">
        <v>1.7308589467325847E-2</v>
      </c>
      <c r="P50" s="2">
        <v>2.3307612875319357E-2</v>
      </c>
      <c r="Q50" s="2">
        <v>3.0810810552557886E-2</v>
      </c>
      <c r="R50" s="2">
        <v>4.004296962055167E-2</v>
      </c>
      <c r="S50" s="2">
        <v>5.1222542035539997E-2</v>
      </c>
      <c r="T50" s="2">
        <v>6.4549638288009539E-2</v>
      </c>
      <c r="U50" s="2">
        <v>8.019248668851206E-2</v>
      </c>
      <c r="V50" s="2">
        <v>9.8273032457656659E-2</v>
      </c>
      <c r="W50" s="2">
        <v>0.11885257159851624</v>
      </c>
      <c r="X50" s="2">
        <v>0.1419184973069699</v>
      </c>
      <c r="Y50" s="2">
        <v>0.16737335409739051</v>
      </c>
      <c r="Z50" s="2">
        <v>0.19502741922173333</v>
      </c>
      <c r="AA50" s="2">
        <v>0.22459593524167373</v>
      </c>
      <c r="AB50" s="2">
        <v>0.25570187489527257</v>
      </c>
      <c r="AC50" s="2">
        <v>0.28788470101260571</v>
      </c>
      <c r="AD50" s="2">
        <v>0.32061495590456329</v>
      </c>
      <c r="AE50" s="2">
        <v>0.35331363121830295</v>
      </c>
      <c r="AF50" s="2">
        <v>0.3853740690517351</v>
      </c>
      <c r="AG50" s="2">
        <v>0.41618254610746608</v>
      </c>
      <c r="AH50" s="2">
        <v>0.44513159369147393</v>
      </c>
      <c r="AI50" s="2">
        <v>0.47161739817340814</v>
      </c>
      <c r="AJ50" s="2">
        <v>0.49500921829443939</v>
      </c>
      <c r="AK50" s="2">
        <v>0.51457462329606674</v>
      </c>
      <c r="AL50" s="2">
        <v>0.52933961734643664</v>
      </c>
      <c r="AM50" s="2">
        <v>0.53785773710340035</v>
      </c>
      <c r="AN50" s="30">
        <v>0.53785773710340035</v>
      </c>
      <c r="AO50" s="2">
        <v>0</v>
      </c>
      <c r="AP50" s="2">
        <v>0.15388884359203381</v>
      </c>
      <c r="AQ50" s="2">
        <v>0</v>
      </c>
      <c r="AR50" s="2">
        <v>-0.15060016638895268</v>
      </c>
      <c r="AS50" s="2">
        <v>-3.2886772030811251E-3</v>
      </c>
      <c r="AT50" s="2">
        <v>0.15060016638897816</v>
      </c>
      <c r="AU50" s="2" t="e">
        <v>#REF!</v>
      </c>
      <c r="AV50" s="2" t="e">
        <v>#REF!</v>
      </c>
      <c r="AW50" s="2" t="e">
        <v>#REF!</v>
      </c>
    </row>
    <row r="51" spans="6:49" x14ac:dyDescent="0.2">
      <c r="F51" s="2" t="s">
        <v>77</v>
      </c>
      <c r="G51" s="2">
        <v>14.400000000000007</v>
      </c>
      <c r="H51" s="2">
        <v>0</v>
      </c>
      <c r="J51" s="33">
        <v>2.3784503254850021E-3</v>
      </c>
      <c r="K51" s="2">
        <v>3.7213052238814041E-3</v>
      </c>
      <c r="L51" s="2">
        <v>5.5712975368048178E-3</v>
      </c>
      <c r="M51" s="2">
        <v>8.0654964580145171E-3</v>
      </c>
      <c r="N51" s="2">
        <v>1.136254135119869E-2</v>
      </c>
      <c r="O51" s="2">
        <v>1.5641499703292479E-2</v>
      </c>
      <c r="P51" s="2">
        <v>2.1099110630977139E-2</v>
      </c>
      <c r="Q51" s="2">
        <v>2.7945156285468033E-2</v>
      </c>
      <c r="R51" s="2">
        <v>3.6395794689106392E-2</v>
      </c>
      <c r="S51" s="2">
        <v>4.6664819842344392E-2</v>
      </c>
      <c r="T51" s="2">
        <v>5.8952984881880763E-2</v>
      </c>
      <c r="U51" s="2">
        <v>7.3435722978590912E-2</v>
      </c>
      <c r="V51" s="2">
        <v>9.0249814503763334E-2</v>
      </c>
      <c r="W51" s="2">
        <v>0.10947975874275155</v>
      </c>
      <c r="X51" s="2">
        <v>0.13114479094963238</v>
      </c>
      <c r="Y51" s="2">
        <v>0.15518761469982428</v>
      </c>
      <c r="Z51" s="2">
        <v>0.1814659673582163</v>
      </c>
      <c r="AA51" s="2">
        <v>0.20974807393886619</v>
      </c>
      <c r="AB51" s="2">
        <v>0.23971284124979172</v>
      </c>
      <c r="AC51" s="2">
        <v>0.27095526679836945</v>
      </c>
      <c r="AD51" s="2">
        <v>0.30299694680371358</v>
      </c>
      <c r="AE51" s="2">
        <v>0.33530071700229691</v>
      </c>
      <c r="AF51" s="2">
        <v>0.3672872882355746</v>
      </c>
      <c r="AG51" s="2">
        <v>0.39835017142131895</v>
      </c>
      <c r="AH51" s="2">
        <v>0.42786313828928413</v>
      </c>
      <c r="AI51" s="2">
        <v>0.45517185244936231</v>
      </c>
      <c r="AJ51" s="2">
        <v>0.47955807665220596</v>
      </c>
      <c r="AK51" s="2">
        <v>0.50016103906286369</v>
      </c>
      <c r="AL51" s="2">
        <v>0.51583629236717643</v>
      </c>
      <c r="AM51" s="2">
        <v>0.52492813349205869</v>
      </c>
      <c r="AN51" s="30">
        <v>0.52492813349205869</v>
      </c>
      <c r="AO51" s="2">
        <v>0</v>
      </c>
      <c r="AP51" s="2">
        <v>0.15060016638895204</v>
      </c>
      <c r="AQ51" s="2">
        <v>0</v>
      </c>
      <c r="AR51" s="2">
        <v>-0.14697987737777662</v>
      </c>
      <c r="AS51" s="2">
        <v>-3.6202890111754205E-3</v>
      </c>
      <c r="AT51" s="2">
        <v>0.14697987737780274</v>
      </c>
      <c r="AU51" s="2" t="e">
        <v>#REF!</v>
      </c>
      <c r="AV51" s="2" t="e">
        <v>#REF!</v>
      </c>
      <c r="AW51" s="2" t="e">
        <v>#REF!</v>
      </c>
    </row>
    <row r="52" spans="6:49" x14ac:dyDescent="0.2">
      <c r="F52" s="2" t="s">
        <v>78</v>
      </c>
      <c r="G52" s="2">
        <v>14.800000000000008</v>
      </c>
      <c r="H52" s="2">
        <v>0</v>
      </c>
      <c r="J52" s="33">
        <v>2.1400390792500846E-3</v>
      </c>
      <c r="K52" s="2">
        <v>3.3497564418174842E-3</v>
      </c>
      <c r="L52" s="2">
        <v>5.018836758113902E-3</v>
      </c>
      <c r="M52" s="2">
        <v>7.2731243136474246E-3</v>
      </c>
      <c r="N52" s="2">
        <v>1.0259116518848397E-2</v>
      </c>
      <c r="O52" s="2">
        <v>1.4143305675092373E-2</v>
      </c>
      <c r="P52" s="2">
        <v>1.9110098204309867E-2</v>
      </c>
      <c r="Q52" s="2">
        <v>2.5358053273879941E-2</v>
      </c>
      <c r="R52" s="2">
        <v>3.3094254539637262E-2</v>
      </c>
      <c r="S52" s="2">
        <v>4.2526738281728024E-2</v>
      </c>
      <c r="T52" s="2">
        <v>5.3855046832208729E-2</v>
      </c>
      <c r="U52" s="2">
        <v>6.7259151602797551E-2</v>
      </c>
      <c r="V52" s="2">
        <v>8.2887183928643665E-2</v>
      </c>
      <c r="W52" s="2">
        <v>0.10084260809278325</v>
      </c>
      <c r="X52" s="2">
        <v>0.12117164850443414</v>
      </c>
      <c r="Y52" s="2">
        <v>0.14385191749412898</v>
      </c>
      <c r="Z52" s="2">
        <v>0.16878325396118565</v>
      </c>
      <c r="AA52" s="2">
        <v>0.19578174605227522</v>
      </c>
      <c r="AB52" s="2">
        <v>0.22457774044297968</v>
      </c>
      <c r="AC52" s="2">
        <v>0.25481830036063025</v>
      </c>
      <c r="AD52" s="2">
        <v>0.28607402258011128</v>
      </c>
      <c r="AE52" s="2">
        <v>0.31784931094238555</v>
      </c>
      <c r="AF52" s="2">
        <v>0.34959407177675439</v>
      </c>
      <c r="AG52" s="2">
        <v>0.38071327741319316</v>
      </c>
      <c r="AH52" s="2">
        <v>0.41056886701727802</v>
      </c>
      <c r="AI52" s="2">
        <v>0.4384659596311502</v>
      </c>
      <c r="AJ52" s="2">
        <v>0.46361232118873869</v>
      </c>
      <c r="AK52" s="2">
        <v>0.4850365165100009</v>
      </c>
      <c r="AL52" s="2">
        <v>0.50144639674085856</v>
      </c>
      <c r="AM52" s="2">
        <v>0.51100596138798204</v>
      </c>
      <c r="AN52" s="30">
        <v>0.51100596138798204</v>
      </c>
      <c r="AO52" s="2">
        <v>0</v>
      </c>
      <c r="AP52" s="2">
        <v>0.14697987737777637</v>
      </c>
      <c r="AQ52" s="2">
        <v>0</v>
      </c>
      <c r="AR52" s="2">
        <v>-0.14308166918863519</v>
      </c>
      <c r="AS52" s="2">
        <v>-3.8982081891411891E-3</v>
      </c>
      <c r="AT52" s="2">
        <v>0.14308166918866155</v>
      </c>
      <c r="AU52" s="2" t="e">
        <v>#REF!</v>
      </c>
      <c r="AV52" s="2" t="e">
        <v>#REF!</v>
      </c>
      <c r="AW52" s="2" t="e">
        <v>#REF!</v>
      </c>
    </row>
    <row r="53" spans="6:49" x14ac:dyDescent="0.2">
      <c r="F53" s="2" t="s">
        <v>79</v>
      </c>
      <c r="G53" s="2">
        <v>15.200000000000008</v>
      </c>
      <c r="H53" s="2">
        <v>0</v>
      </c>
      <c r="J53" s="33">
        <v>1.9269172712416838E-3</v>
      </c>
      <c r="K53" s="2">
        <v>3.0174460675996672E-3</v>
      </c>
      <c r="L53" s="2">
        <v>4.5242718414174824E-3</v>
      </c>
      <c r="M53" s="2">
        <v>6.562916932190856E-3</v>
      </c>
      <c r="N53" s="2">
        <v>9.2686042048416555E-3</v>
      </c>
      <c r="O53" s="2">
        <v>1.2795999615738152E-2</v>
      </c>
      <c r="P53" s="2">
        <v>1.7317706198495444E-2</v>
      </c>
      <c r="Q53" s="2">
        <v>2.302125550804433E-2</v>
      </c>
      <c r="R53" s="2">
        <v>3.0104397901332017E-2</v>
      </c>
      <c r="S53" s="2">
        <v>3.8768582697832246E-2</v>
      </c>
      <c r="T53" s="2">
        <v>4.9210642935612912E-2</v>
      </c>
      <c r="U53" s="2">
        <v>6.1612852763562605E-2</v>
      </c>
      <c r="V53" s="2">
        <v>7.6131699528086766E-2</v>
      </c>
      <c r="W53" s="2">
        <v>9.288589352774293E-2</v>
      </c>
      <c r="X53" s="2">
        <v>0.11194430769817922</v>
      </c>
      <c r="Y53" s="2">
        <v>0.13331467426920135</v>
      </c>
      <c r="Z53" s="2">
        <v>0.15693393892798424</v>
      </c>
      <c r="AA53" s="2">
        <v>0.1826611548860114</v>
      </c>
      <c r="AB53" s="2">
        <v>0.21027365553503394</v>
      </c>
      <c r="AC53" s="2">
        <v>0.23946693696065255</v>
      </c>
      <c r="AD53" s="2">
        <v>0.26985816709129895</v>
      </c>
      <c r="AE53" s="2">
        <v>0.30099246695523857</v>
      </c>
      <c r="AF53" s="2">
        <v>0.33235002504259814</v>
      </c>
      <c r="AG53" s="2">
        <v>0.36335064743310502</v>
      </c>
      <c r="AH53" s="2">
        <v>0.3933504563540417</v>
      </c>
      <c r="AI53" s="2">
        <v>0.42162308856280734</v>
      </c>
      <c r="AJ53" s="2">
        <v>0.44731491787247712</v>
      </c>
      <c r="AK53" s="2">
        <v>0.46936062560328184</v>
      </c>
      <c r="AL53" s="2">
        <v>0.48634210663616095</v>
      </c>
      <c r="AM53" s="2">
        <v>0.49627068508014927</v>
      </c>
      <c r="AN53" s="30">
        <v>0.49627068508014927</v>
      </c>
      <c r="AO53" s="2">
        <v>0</v>
      </c>
      <c r="AP53" s="2">
        <v>0.14308166918863494</v>
      </c>
      <c r="AQ53" s="2">
        <v>0</v>
      </c>
      <c r="AR53" s="2">
        <v>-0.13895579182244289</v>
      </c>
      <c r="AS53" s="2">
        <v>-4.1258773661920489E-3</v>
      </c>
      <c r="AT53" s="2">
        <v>0.1389557918224695</v>
      </c>
      <c r="AU53" s="2" t="e">
        <v>#REF!</v>
      </c>
      <c r="AV53" s="2" t="e">
        <v>#REF!</v>
      </c>
      <c r="AW53" s="2" t="e">
        <v>#REF!</v>
      </c>
    </row>
    <row r="54" spans="6:49" x14ac:dyDescent="0.2">
      <c r="F54" s="2" t="s">
        <v>80</v>
      </c>
      <c r="G54" s="2">
        <v>15.600000000000009</v>
      </c>
      <c r="H54" s="2">
        <v>0</v>
      </c>
      <c r="J54" s="33">
        <v>1.7362404044051136E-3</v>
      </c>
      <c r="K54" s="2">
        <v>2.7199825418239504E-3</v>
      </c>
      <c r="L54" s="2">
        <v>4.0811794956134269E-3</v>
      </c>
      <c r="M54" s="2">
        <v>5.925868068368938E-3</v>
      </c>
      <c r="N54" s="2">
        <v>8.3788163202349625E-3</v>
      </c>
      <c r="O54" s="2">
        <v>1.1583595760016619E-2</v>
      </c>
      <c r="P54" s="2">
        <v>1.5701561992831993E-2</v>
      </c>
      <c r="Q54" s="2">
        <v>2.0909497314034815E-2</v>
      </c>
      <c r="R54" s="2">
        <v>2.7395710204367749E-2</v>
      </c>
      <c r="S54" s="2">
        <v>3.5354459063248002E-2</v>
      </c>
      <c r="T54" s="2">
        <v>4.4978671524337183E-2</v>
      </c>
      <c r="U54" s="2">
        <v>5.6451063518118842E-2</v>
      </c>
      <c r="V54" s="2">
        <v>6.9933916872484361E-2</v>
      </c>
      <c r="W54" s="2">
        <v>8.5557939042723422E-2</v>
      </c>
      <c r="X54" s="2">
        <v>0.10341078712414409</v>
      </c>
      <c r="Y54" s="2">
        <v>0.12352596950450402</v>
      </c>
      <c r="Z54" s="2">
        <v>0.14587291673327379</v>
      </c>
      <c r="AA54" s="2">
        <v>0.17034900845750214</v>
      </c>
      <c r="AB54" s="2">
        <v>0.19677422128379157</v>
      </c>
      <c r="AC54" s="2">
        <v>0.2248887842207612</v>
      </c>
      <c r="AD54" s="2">
        <v>0.25435374990597381</v>
      </c>
      <c r="AE54" s="2">
        <v>0.28475366184603235</v>
      </c>
      <c r="AF54" s="2">
        <v>0.31559946687179158</v>
      </c>
      <c r="AG54" s="2">
        <v>0.34632843382494216</v>
      </c>
      <c r="AH54" s="2">
        <v>0.37629604792050475</v>
      </c>
      <c r="AI54" s="2">
        <v>0.40475263285977431</v>
      </c>
      <c r="AJ54" s="2">
        <v>0.43079483732196816</v>
      </c>
      <c r="AK54" s="2">
        <v>0.45327922601557302</v>
      </c>
      <c r="AL54" s="2">
        <v>0.47068229767141667</v>
      </c>
      <c r="AM54" s="2">
        <v>0.48088878090858778</v>
      </c>
      <c r="AN54" s="30">
        <v>0.48088878090858778</v>
      </c>
      <c r="AO54" s="2">
        <v>0</v>
      </c>
      <c r="AP54" s="2">
        <v>0.13895579182244175</v>
      </c>
      <c r="AQ54" s="2">
        <v>0</v>
      </c>
      <c r="AR54" s="2">
        <v>-0.13464885865440435</v>
      </c>
      <c r="AS54" s="2">
        <v>-4.3069331680374023E-3</v>
      </c>
      <c r="AT54" s="2">
        <v>0.1346488586544321</v>
      </c>
      <c r="AU54" s="2" t="e">
        <v>#REF!</v>
      </c>
      <c r="AV54" s="2" t="e">
        <v>#REF!</v>
      </c>
      <c r="AW54" s="2" t="e">
        <v>#REF!</v>
      </c>
    </row>
    <row r="55" spans="6:49" x14ac:dyDescent="0.2">
      <c r="F55" s="2" t="s">
        <v>81</v>
      </c>
      <c r="G55" s="2">
        <v>16.000000000000007</v>
      </c>
      <c r="H55" s="2">
        <v>0</v>
      </c>
      <c r="J55" s="33">
        <v>1.565503998468576E-3</v>
      </c>
      <c r="K55" s="2">
        <v>2.4534963247564291E-3</v>
      </c>
      <c r="L55" s="2">
        <v>3.6838924303896924E-3</v>
      </c>
      <c r="M55" s="2">
        <v>5.3540168839826064E-3</v>
      </c>
      <c r="N55" s="2">
        <v>7.5789544615192201E-3</v>
      </c>
      <c r="O55" s="2">
        <v>1.0491891067605072E-2</v>
      </c>
      <c r="P55" s="2">
        <v>1.4243504351181565E-2</v>
      </c>
      <c r="Q55" s="2">
        <v>1.900016735760441E-2</v>
      </c>
      <c r="R55" s="2">
        <v>2.4940758391187687E-2</v>
      </c>
      <c r="S55" s="2">
        <v>3.2251927706545599E-2</v>
      </c>
      <c r="T55" s="2">
        <v>4.1121758155745695E-2</v>
      </c>
      <c r="U55" s="2">
        <v>5.1731870894165921E-2</v>
      </c>
      <c r="V55" s="2">
        <v>6.4248163302213793E-2</v>
      </c>
      <c r="W55" s="2">
        <v>7.8810514663093287E-2</v>
      </c>
      <c r="X55" s="2">
        <v>9.552194137810803E-2</v>
      </c>
      <c r="Y55" s="2">
        <v>0.11443780824868571</v>
      </c>
      <c r="Z55" s="2">
        <v>0.13555578135557875</v>
      </c>
      <c r="AA55" s="2">
        <v>0.1588072121965923</v>
      </c>
      <c r="AB55" s="2">
        <v>0.18405053800347571</v>
      </c>
      <c r="AC55" s="2">
        <v>0.21106703061423393</v>
      </c>
      <c r="AD55" s="2">
        <v>0.23955878212334147</v>
      </c>
      <c r="AE55" s="2">
        <v>0.26914813170112001</v>
      </c>
      <c r="AF55" s="2">
        <v>0.29937676414871484</v>
      </c>
      <c r="AG55" s="2">
        <v>0.32970139913597124</v>
      </c>
      <c r="AH55" s="2">
        <v>0.35948130474833728</v>
      </c>
      <c r="AI55" s="2">
        <v>0.38795080219125344</v>
      </c>
      <c r="AJ55" s="2">
        <v>0.41416752616018737</v>
      </c>
      <c r="AK55" s="2">
        <v>0.43692460358682061</v>
      </c>
      <c r="AL55" s="2">
        <v>0.45461238653936886</v>
      </c>
      <c r="AM55" s="2">
        <v>0.46501339261083408</v>
      </c>
      <c r="AN55" s="30">
        <v>0.46501339261083408</v>
      </c>
      <c r="AO55" s="2">
        <v>0</v>
      </c>
      <c r="AP55" s="2">
        <v>0.13464885865440454</v>
      </c>
      <c r="AQ55" s="2">
        <v>0</v>
      </c>
      <c r="AR55" s="2">
        <v>-0.13020374993103356</v>
      </c>
      <c r="AS55" s="2">
        <v>-4.4451087233709774E-3</v>
      </c>
      <c r="AT55" s="2">
        <v>0.13020374993106112</v>
      </c>
      <c r="AU55" s="2" t="e">
        <v>#REF!</v>
      </c>
      <c r="AV55" s="2" t="e">
        <v>#REF!</v>
      </c>
      <c r="AW55" s="2" t="e">
        <v>#REF!</v>
      </c>
    </row>
    <row r="56" spans="6:49" x14ac:dyDescent="0.2">
      <c r="F56" s="2" t="s">
        <v>82</v>
      </c>
      <c r="G56" s="2">
        <v>16.400000000000006</v>
      </c>
      <c r="H56" s="2">
        <v>0</v>
      </c>
      <c r="J56" s="33">
        <v>1.4125003082852753E-3</v>
      </c>
      <c r="K56" s="2">
        <v>2.2145738581014181E-3</v>
      </c>
      <c r="L56" s="2">
        <v>3.3274047752481091E-3</v>
      </c>
      <c r="M56" s="2">
        <v>4.8403192089219015E-3</v>
      </c>
      <c r="N56" s="2">
        <v>6.85944228902998E-3</v>
      </c>
      <c r="O56" s="2">
        <v>9.5082557973356803E-3</v>
      </c>
      <c r="P56" s="2">
        <v>1.2927332128869344E-2</v>
      </c>
      <c r="Q56" s="2">
        <v>1.7273019386008871E-2</v>
      </c>
      <c r="R56" s="2">
        <v>2.2714872587628644E-2</v>
      </c>
      <c r="S56" s="2">
        <v>2.9431670578346773E-2</v>
      </c>
      <c r="T56" s="2">
        <v>3.7605929256528108E-2</v>
      </c>
      <c r="U56" s="2">
        <v>4.7416918545889503E-2</v>
      </c>
      <c r="V56" s="2">
        <v>5.9032309053379396E-2</v>
      </c>
      <c r="W56" s="2">
        <v>7.2598706457020643E-2</v>
      </c>
      <c r="X56" s="2">
        <v>8.8231464645368074E-2</v>
      </c>
      <c r="Y56" s="2">
        <v>0.10600428485826061</v>
      </c>
      <c r="Z56" s="2">
        <v>0.12593918481373545</v>
      </c>
      <c r="AA56" s="2">
        <v>0.14799743110194225</v>
      </c>
      <c r="AB56" s="2">
        <v>0.17207193682941857</v>
      </c>
      <c r="AC56" s="2">
        <v>0.19798139637007825</v>
      </c>
      <c r="AD56" s="2">
        <v>0.22546601726157273</v>
      </c>
      <c r="AE56" s="2">
        <v>0.25418406952933625</v>
      </c>
      <c r="AF56" s="2">
        <v>0.28370755820714405</v>
      </c>
      <c r="AG56" s="2">
        <v>0.31351409376808853</v>
      </c>
      <c r="AH56" s="2">
        <v>0.34297046084544586</v>
      </c>
      <c r="AI56" s="2">
        <v>0.37130147263439478</v>
      </c>
      <c r="AJ56" s="2">
        <v>0.39753550719042935</v>
      </c>
      <c r="AK56" s="2">
        <v>0.42041580267281459</v>
      </c>
      <c r="AL56" s="2">
        <v>0.43826442440854974</v>
      </c>
      <c r="AM56" s="2">
        <v>0.44878427266917309</v>
      </c>
      <c r="AN56" s="30">
        <v>0.44878427266917309</v>
      </c>
      <c r="AO56" s="2">
        <v>0</v>
      </c>
      <c r="AP56" s="2">
        <v>0.13020374993103351</v>
      </c>
      <c r="AQ56" s="2">
        <v>0</v>
      </c>
      <c r="AR56" s="2">
        <v>-0.12565959634736856</v>
      </c>
      <c r="AS56" s="2">
        <v>-4.5441535836649449E-3</v>
      </c>
      <c r="AT56" s="2">
        <v>0.12565959634739618</v>
      </c>
      <c r="AU56" s="2" t="e">
        <v>#REF!</v>
      </c>
      <c r="AV56" s="2" t="e">
        <v>#REF!</v>
      </c>
      <c r="AW56" s="2" t="e">
        <v>#REF!</v>
      </c>
    </row>
    <row r="57" spans="6:49" x14ac:dyDescent="0.2">
      <c r="F57" s="2" t="s">
        <v>83</v>
      </c>
      <c r="G57" s="2">
        <v>16.800000000000004</v>
      </c>
      <c r="H57" s="2">
        <v>0</v>
      </c>
      <c r="J57" s="33">
        <v>1.2752809160435333E-3</v>
      </c>
      <c r="K57" s="2">
        <v>2.0002004287218889E-3</v>
      </c>
      <c r="L57" s="2">
        <v>3.0072900930403412E-3</v>
      </c>
      <c r="M57" s="2">
        <v>4.3785356445009581E-3</v>
      </c>
      <c r="N57" s="2">
        <v>6.2117793177959898E-3</v>
      </c>
      <c r="O57" s="2">
        <v>8.6214500079935183E-3</v>
      </c>
      <c r="P57" s="2">
        <v>1.1738582832491065E-2</v>
      </c>
      <c r="Q57" s="2">
        <v>1.5709915488980441E-2</v>
      </c>
      <c r="R57" s="2">
        <v>2.0695860925390164E-2</v>
      </c>
      <c r="S57" s="2">
        <v>2.6867189460351923E-2</v>
      </c>
      <c r="T57" s="2">
        <v>3.4400310919212612E-2</v>
      </c>
      <c r="U57" s="2">
        <v>4.3471128631992144E-2</v>
      </c>
      <c r="V57" s="2">
        <v>5.4247539291642381E-2</v>
      </c>
      <c r="W57" s="2">
        <v>6.6880768949443642E-2</v>
      </c>
      <c r="X57" s="2">
        <v>8.1495854709176266E-2</v>
      </c>
      <c r="Y57" s="2">
        <v>9.8181687997315248E-2</v>
      </c>
      <c r="Z57" s="2">
        <v>0.11698110747046844</v>
      </c>
      <c r="AA57" s="2">
        <v>0.13788154114317655</v>
      </c>
      <c r="AB57" s="2">
        <v>0.16080661627506423</v>
      </c>
      <c r="AC57" s="2">
        <v>0.1856089449347228</v>
      </c>
      <c r="AD57" s="2">
        <v>0.21206391161155858</v>
      </c>
      <c r="AE57" s="2">
        <v>0.23986369282387809</v>
      </c>
      <c r="AF57" s="2">
        <v>0.26860988424837734</v>
      </c>
      <c r="AG57" s="2">
        <v>0.29780196239921986</v>
      </c>
      <c r="AH57" s="2">
        <v>0.3268173466922335</v>
      </c>
      <c r="AI57" s="2">
        <v>0.35487706882080861</v>
      </c>
      <c r="AJ57" s="2">
        <v>0.38098907164300194</v>
      </c>
      <c r="AK57" s="2">
        <v>0.40385910928085139</v>
      </c>
      <c r="AL57" s="2">
        <v>0.4217573904886267</v>
      </c>
      <c r="AM57" s="2">
        <v>0.43232795422452919</v>
      </c>
      <c r="AN57" s="30">
        <v>0.43232795422452919</v>
      </c>
      <c r="AO57" s="2">
        <v>0</v>
      </c>
      <c r="AP57" s="2">
        <v>0.12565959634736842</v>
      </c>
      <c r="AQ57" s="2">
        <v>0</v>
      </c>
      <c r="AR57" s="2">
        <v>-0.12105182718286844</v>
      </c>
      <c r="AS57" s="2">
        <v>-4.6077691644999808E-3</v>
      </c>
      <c r="AT57" s="2">
        <v>0.1210518271828962</v>
      </c>
      <c r="AU57" s="2" t="e">
        <v>#REF!</v>
      </c>
      <c r="AV57" s="2" t="e">
        <v>#REF!</v>
      </c>
      <c r="AW57" s="2" t="e">
        <v>#REF!</v>
      </c>
    </row>
    <row r="58" spans="6:49" x14ac:dyDescent="0.2">
      <c r="F58" s="2" t="s">
        <v>84</v>
      </c>
      <c r="G58" s="2">
        <v>17.200000000000003</v>
      </c>
      <c r="H58" s="2">
        <v>0</v>
      </c>
      <c r="J58" s="33">
        <v>1.1521243476317975E-3</v>
      </c>
      <c r="K58" s="2">
        <v>1.8077106556987816E-3</v>
      </c>
      <c r="L58" s="2">
        <v>2.7196302025804062E-3</v>
      </c>
      <c r="M58" s="2">
        <v>3.9631341673556685E-3</v>
      </c>
      <c r="N58" s="2">
        <v>5.6284132228565584E-3</v>
      </c>
      <c r="O58" s="2">
        <v>7.8214626043249871E-3</v>
      </c>
      <c r="P58" s="2">
        <v>1.0664337335374308E-2</v>
      </c>
      <c r="Q58" s="2">
        <v>1.4294598143805654E-2</v>
      </c>
      <c r="R58" s="2">
        <v>1.8863754137232121E-2</v>
      </c>
      <c r="S58" s="2">
        <v>2.4534532595005064E-2</v>
      </c>
      <c r="T58" s="2">
        <v>3.1476851760294744E-2</v>
      </c>
      <c r="U58" s="2">
        <v>3.9862439855927786E-2</v>
      </c>
      <c r="V58" s="2">
        <v>4.9858130577199004E-2</v>
      </c>
      <c r="W58" s="2">
        <v>6.1617966462870308E-2</v>
      </c>
      <c r="X58" s="2">
        <v>7.5274347105395281E-2</v>
      </c>
      <c r="Y58" s="2">
        <v>9.0928554715271837E-2</v>
      </c>
      <c r="Z58" s="2">
        <v>0.10864105554074246</v>
      </c>
      <c r="AA58" s="2">
        <v>0.12842198710545794</v>
      </c>
      <c r="AB58" s="2">
        <v>0.15022216780393918</v>
      </c>
      <c r="AC58" s="2">
        <v>0.17392477170136494</v>
      </c>
      <c r="AD58" s="2">
        <v>0.19933745802298872</v>
      </c>
      <c r="AE58" s="2">
        <v>0.22618419048775798</v>
      </c>
      <c r="AF58" s="2">
        <v>0.25409518702694722</v>
      </c>
      <c r="AG58" s="2">
        <v>0.28259237484837463</v>
      </c>
      <c r="AH58" s="2">
        <v>0.31106637779100693</v>
      </c>
      <c r="AI58" s="2">
        <v>0.33873945600578947</v>
      </c>
      <c r="AJ58" s="2">
        <v>0.36460703280411888</v>
      </c>
      <c r="AK58" s="2">
        <v>0.38734864634258692</v>
      </c>
      <c r="AL58" s="2">
        <v>0.40519764078296538</v>
      </c>
      <c r="AM58" s="2">
        <v>0.41575810481906683</v>
      </c>
      <c r="AN58" s="30">
        <v>0.41575810481906683</v>
      </c>
      <c r="AO58" s="2">
        <v>0</v>
      </c>
      <c r="AP58" s="2">
        <v>0.12105182718286814</v>
      </c>
      <c r="AQ58" s="2">
        <v>0</v>
      </c>
      <c r="AR58" s="2">
        <v>-0.11641226934933879</v>
      </c>
      <c r="AS58" s="2">
        <v>-4.6395578335293453E-3</v>
      </c>
      <c r="AT58" s="2">
        <v>0.11641226934936685</v>
      </c>
      <c r="AU58" s="2" t="e">
        <v>#REF!</v>
      </c>
      <c r="AV58" s="2" t="e">
        <v>#REF!</v>
      </c>
      <c r="AW58" s="2" t="e">
        <v>#REF!</v>
      </c>
    </row>
    <row r="59" spans="6:49" x14ac:dyDescent="0.2">
      <c r="F59" s="2" t="s">
        <v>85</v>
      </c>
      <c r="G59" s="2">
        <v>17.600000000000001</v>
      </c>
      <c r="H59" s="2">
        <v>0</v>
      </c>
      <c r="J59" s="33">
        <v>1.0415079942210962E-3</v>
      </c>
      <c r="K59" s="2">
        <v>1.6347455174872164E-3</v>
      </c>
      <c r="L59" s="2">
        <v>2.4609532940498922E-3</v>
      </c>
      <c r="M59" s="2">
        <v>3.5892052379689807E-3</v>
      </c>
      <c r="N59" s="2">
        <v>5.1026281764728551E-3</v>
      </c>
      <c r="O59" s="2">
        <v>7.0993700110598967E-3</v>
      </c>
      <c r="P59" s="2">
        <v>9.6930475266879916E-3</v>
      </c>
      <c r="Q59" s="2">
        <v>1.3012487740027803E-2</v>
      </c>
      <c r="R59" s="2">
        <v>1.7200576859352508E-2</v>
      </c>
      <c r="S59" s="2">
        <v>2.2412047323815767E-2</v>
      </c>
      <c r="T59" s="2">
        <v>2.8810068567707715E-2</v>
      </c>
      <c r="U59" s="2">
        <v>3.6561562053961362E-2</v>
      </c>
      <c r="V59" s="2">
        <v>4.5831234298123205E-2</v>
      </c>
      <c r="W59" s="2">
        <v>5.6774408473157685E-2</v>
      </c>
      <c r="X59" s="2">
        <v>6.9528827291206463E-2</v>
      </c>
      <c r="Y59" s="2">
        <v>8.4205684235467121E-2</v>
      </c>
      <c r="Z59" s="2">
        <v>0.10088019888592371</v>
      </c>
      <c r="AA59" s="2">
        <v>0.11958206175451828</v>
      </c>
      <c r="AB59" s="2">
        <v>0.14028600610762282</v>
      </c>
      <c r="AC59" s="2">
        <v>0.16290258523584245</v>
      </c>
      <c r="AD59" s="2">
        <v>0.18726890640403407</v>
      </c>
      <c r="AE59" s="2">
        <v>0.21313855887501626</v>
      </c>
      <c r="AF59" s="2">
        <v>0.24016923748577709</v>
      </c>
      <c r="AG59" s="2">
        <v>0.26790557963958384</v>
      </c>
      <c r="AH59" s="2">
        <v>0.29575349706516735</v>
      </c>
      <c r="AI59" s="2">
        <v>0.32294082481589831</v>
      </c>
      <c r="AJ59" s="2">
        <v>0.34845751571924988</v>
      </c>
      <c r="AK59" s="2">
        <v>0.37096704839672046</v>
      </c>
      <c r="AL59" s="2">
        <v>0.38867947331496305</v>
      </c>
      <c r="AM59" s="2">
        <v>0.39917601966079874</v>
      </c>
      <c r="AN59" s="30">
        <v>0.39917601966079874</v>
      </c>
      <c r="AO59" s="2">
        <v>0</v>
      </c>
      <c r="AP59" s="2">
        <v>0.11641226934933867</v>
      </c>
      <c r="AQ59" s="2">
        <v>0</v>
      </c>
      <c r="AR59" s="2">
        <v>-0.11176928550502385</v>
      </c>
      <c r="AS59" s="2">
        <v>-4.6429838443148158E-3</v>
      </c>
      <c r="AT59" s="2">
        <v>0.11176928550505204</v>
      </c>
      <c r="AU59" s="2" t="e">
        <v>#REF!</v>
      </c>
      <c r="AV59" s="2" t="e">
        <v>#REF!</v>
      </c>
      <c r="AW59" s="2" t="e">
        <v>#REF!</v>
      </c>
    </row>
    <row r="60" spans="6:49" x14ac:dyDescent="0.2">
      <c r="F60" s="2" t="s">
        <v>86</v>
      </c>
      <c r="G60" s="2">
        <v>18</v>
      </c>
      <c r="H60" s="2">
        <v>0</v>
      </c>
      <c r="J60" s="33">
        <v>9.4208372957176045E-4</v>
      </c>
      <c r="K60" s="2">
        <v>1.4792149996477549E-3</v>
      </c>
      <c r="L60" s="2">
        <v>2.2281800470277603E-3</v>
      </c>
      <c r="M60" s="2">
        <v>3.2523877095546657E-3</v>
      </c>
      <c r="N60" s="2">
        <v>4.6284470870322468E-3</v>
      </c>
      <c r="O60" s="2">
        <v>6.4472119548836023E-3</v>
      </c>
      <c r="P60" s="2">
        <v>8.8143840844018499E-3</v>
      </c>
      <c r="Q60" s="2">
        <v>1.185050266173629E-2</v>
      </c>
      <c r="R60" s="2">
        <v>1.569014286865034E-2</v>
      </c>
      <c r="S60" s="2">
        <v>2.0480156455669328E-2</v>
      </c>
      <c r="T60" s="2">
        <v>2.6376813363018944E-2</v>
      </c>
      <c r="U60" s="2">
        <v>3.3541747307401816E-2</v>
      </c>
      <c r="V60" s="2">
        <v>4.2136668838006118E-2</v>
      </c>
      <c r="W60" s="2">
        <v>5.2316882909027279E-2</v>
      </c>
      <c r="X60" s="2">
        <v>6.4223727162965649E-2</v>
      </c>
      <c r="Y60" s="2">
        <v>7.7976120245593958E-2</v>
      </c>
      <c r="Z60" s="2">
        <v>9.3661460141528236E-2</v>
      </c>
      <c r="AA60" s="2">
        <v>0.11132611914231781</v>
      </c>
      <c r="AB60" s="2">
        <v>0.1309657179034707</v>
      </c>
      <c r="AC60" s="2">
        <v>0.15251519475623146</v>
      </c>
      <c r="AD60" s="2">
        <v>0.1758383833711151</v>
      </c>
      <c r="AE60" s="2">
        <v>0.20071633667383212</v>
      </c>
      <c r="AF60" s="2">
        <v>0.22683295595444641</v>
      </c>
      <c r="AG60" s="2">
        <v>0.25375558047887981</v>
      </c>
      <c r="AH60" s="2">
        <v>0.28090706488326578</v>
      </c>
      <c r="AI60" s="2">
        <v>0.30752455534863726</v>
      </c>
      <c r="AJ60" s="2">
        <v>0.33259876238403308</v>
      </c>
      <c r="AK60" s="2">
        <v>0.35478618830515013</v>
      </c>
      <c r="AL60" s="2">
        <v>0.37228577690632553</v>
      </c>
      <c r="AM60" s="2">
        <v>0.3826712181336287</v>
      </c>
      <c r="AN60" s="30">
        <v>0.3826712181336287</v>
      </c>
      <c r="AO60" s="2">
        <v>0</v>
      </c>
      <c r="AP60" s="2">
        <v>0.11176928550502362</v>
      </c>
      <c r="AQ60" s="2">
        <v>0</v>
      </c>
      <c r="AR60" s="2">
        <v>-0.10714794107741632</v>
      </c>
      <c r="AS60" s="2">
        <v>-4.6213444276072962E-3</v>
      </c>
      <c r="AT60" s="2">
        <v>0.10714794107744474</v>
      </c>
      <c r="AU60" s="2" t="e">
        <v>#REF!</v>
      </c>
      <c r="AV60" s="2" t="e">
        <v>#REF!</v>
      </c>
      <c r="AW60" s="2" t="e">
        <v>#REF!</v>
      </c>
    </row>
    <row r="61" spans="6:49" x14ac:dyDescent="0.2">
      <c r="F61" s="2" t="s">
        <v>87</v>
      </c>
      <c r="G61" s="2">
        <v>18.399999999999999</v>
      </c>
      <c r="H61" s="2">
        <v>0</v>
      </c>
      <c r="J61" s="33">
        <v>8.5265670534862188E-4</v>
      </c>
      <c r="K61" s="2">
        <v>1.3392655811069029E-3</v>
      </c>
      <c r="L61" s="2">
        <v>2.0185766513252973E-3</v>
      </c>
      <c r="M61" s="2">
        <v>2.9488040795117463E-3</v>
      </c>
      <c r="N61" s="2">
        <v>4.2005459089160613E-3</v>
      </c>
      <c r="O61" s="2">
        <v>5.8578821746133212E-3</v>
      </c>
      <c r="P61" s="2">
        <v>8.0191019200490914E-3</v>
      </c>
      <c r="Q61" s="2">
        <v>1.079689934453437E-2</v>
      </c>
      <c r="R61" s="2">
        <v>1.4317871754539887E-2</v>
      </c>
      <c r="S61" s="2">
        <v>1.8721156232488163E-2</v>
      </c>
      <c r="T61" s="2">
        <v>2.4156060459624748E-2</v>
      </c>
      <c r="U61" s="2">
        <v>3.077857725875377E-2</v>
      </c>
      <c r="V61" s="2">
        <v>3.8746721643672266E-2</v>
      </c>
      <c r="W61" s="2">
        <v>4.8214690391178434E-2</v>
      </c>
      <c r="X61" s="2">
        <v>5.9325910995608119E-2</v>
      </c>
      <c r="Y61" s="2">
        <v>7.2205108931869225E-2</v>
      </c>
      <c r="Z61" s="2">
        <v>8.6949564478678396E-2</v>
      </c>
      <c r="AA61" s="2">
        <v>0.10361973305907529</v>
      </c>
      <c r="AB61" s="2">
        <v>0.12222934135279523</v>
      </c>
      <c r="AC61" s="2">
        <v>0.14273491620294743</v>
      </c>
      <c r="AD61" s="2">
        <v>0.16502442255356087</v>
      </c>
      <c r="AE61" s="2">
        <v>0.18890424809499012</v>
      </c>
      <c r="AF61" s="2">
        <v>0.21408314807463036</v>
      </c>
      <c r="AG61" s="2">
        <v>0.24015093731353035</v>
      </c>
      <c r="AH61" s="2">
        <v>0.26654869287214439</v>
      </c>
      <c r="AI61" s="2">
        <v>0.29252605058714637</v>
      </c>
      <c r="AJ61" s="2">
        <v>0.31707993593401423</v>
      </c>
      <c r="AK61" s="2">
        <v>0.33886793339591836</v>
      </c>
      <c r="AL61" s="2">
        <v>0.35608873585134804</v>
      </c>
      <c r="AM61" s="2">
        <v>0.36632211282252031</v>
      </c>
      <c r="AN61" s="30">
        <v>0.36632211282252031</v>
      </c>
      <c r="AO61" s="2">
        <v>0</v>
      </c>
      <c r="AP61" s="2">
        <v>0.10714794107741599</v>
      </c>
      <c r="AQ61" s="2">
        <v>0</v>
      </c>
      <c r="AR61" s="2">
        <v>-0.10257019159030567</v>
      </c>
      <c r="AS61" s="2">
        <v>-4.5777494871103164E-3</v>
      </c>
      <c r="AT61" s="2">
        <v>0.10257019159033443</v>
      </c>
      <c r="AU61" s="2" t="e">
        <v>#REF!</v>
      </c>
      <c r="AV61" s="2" t="e">
        <v>#REF!</v>
      </c>
      <c r="AW61" s="2" t="e">
        <v>#REF!</v>
      </c>
    </row>
    <row r="62" spans="6:49" x14ac:dyDescent="0.2">
      <c r="F62" s="2" t="s">
        <v>88</v>
      </c>
      <c r="G62" s="2">
        <v>18.799999999999997</v>
      </c>
      <c r="H62" s="2">
        <v>0</v>
      </c>
      <c r="J62" s="33">
        <v>7.7216688384763041E-4</v>
      </c>
      <c r="K62" s="2">
        <v>1.2132518925738198E-3</v>
      </c>
      <c r="L62" s="2">
        <v>1.8297137913683567E-3</v>
      </c>
      <c r="M62" s="2">
        <v>2.6750038343640887E-3</v>
      </c>
      <c r="N62" s="2">
        <v>3.8141784475655286E-3</v>
      </c>
      <c r="O62" s="2">
        <v>5.3250321718774961E-3</v>
      </c>
      <c r="P62" s="2">
        <v>7.2989211539255736E-3</v>
      </c>
      <c r="Q62" s="2">
        <v>9.8411300245868725E-3</v>
      </c>
      <c r="R62" s="2">
        <v>1.3070624775236147E-2</v>
      </c>
      <c r="S62" s="2">
        <v>1.7119033910974125E-2</v>
      </c>
      <c r="T62" s="2">
        <v>2.2128712096286647E-2</v>
      </c>
      <c r="U62" s="2">
        <v>2.8249766101997403E-2</v>
      </c>
      <c r="V62" s="2">
        <v>3.5635961894944432E-2</v>
      </c>
      <c r="W62" s="2">
        <v>4.443948165847892E-2</v>
      </c>
      <c r="X62" s="2">
        <v>5.4804554837935851E-2</v>
      </c>
      <c r="Y62" s="2">
        <v>6.6860038698641031E-2</v>
      </c>
      <c r="Z62" s="2">
        <v>8.0711057802241262E-2</v>
      </c>
      <c r="AA62" s="2">
        <v>9.6429810046496006E-2</v>
      </c>
      <c r="AB62" s="2">
        <v>0.114045586652588</v>
      </c>
      <c r="AC62" s="2">
        <v>0.13353390789327554</v>
      </c>
      <c r="AD62" s="2">
        <v>0.15480441609191992</v>
      </c>
      <c r="AE62" s="2">
        <v>0.17768676340579903</v>
      </c>
      <c r="AF62" s="2">
        <v>0.20191315987859013</v>
      </c>
      <c r="AG62" s="2">
        <v>0.22709549469353418</v>
      </c>
      <c r="AH62" s="2">
        <v>0.25269401957730658</v>
      </c>
      <c r="AI62" s="2">
        <v>0.27797353182903473</v>
      </c>
      <c r="AJ62" s="2">
        <v>0.30194191086702504</v>
      </c>
      <c r="AK62" s="2">
        <v>0.32326491262704354</v>
      </c>
      <c r="AL62" s="2">
        <v>0.34015056755087275</v>
      </c>
      <c r="AM62" s="2">
        <v>0.35019672534365948</v>
      </c>
      <c r="AN62" s="30">
        <v>0.35019672534365948</v>
      </c>
      <c r="AO62" s="2">
        <v>0</v>
      </c>
      <c r="AP62" s="2">
        <v>0.10257019159030566</v>
      </c>
      <c r="AQ62" s="2">
        <v>0</v>
      </c>
      <c r="AR62" s="2">
        <v>-9.8055083096224793E-2</v>
      </c>
      <c r="AS62" s="2">
        <v>-4.5151084940808633E-3</v>
      </c>
      <c r="AT62" s="2">
        <v>9.8055083096253562E-2</v>
      </c>
      <c r="AU62" s="2" t="e">
        <v>#REF!</v>
      </c>
      <c r="AV62" s="2" t="e">
        <v>#REF!</v>
      </c>
      <c r="AW62" s="2" t="e">
        <v>#REF!</v>
      </c>
    </row>
    <row r="63" spans="6:49" x14ac:dyDescent="0.2">
      <c r="F63" s="2" t="s">
        <v>89</v>
      </c>
      <c r="G63" s="2">
        <v>19.199999999999996</v>
      </c>
      <c r="H63" s="2">
        <v>0</v>
      </c>
      <c r="J63" s="33">
        <v>6.9967293246877703E-4</v>
      </c>
      <c r="K63" s="2">
        <v>1.0997119782631441E-3</v>
      </c>
      <c r="L63" s="2">
        <v>1.6594307905717332E-3</v>
      </c>
      <c r="M63" s="2">
        <v>2.4279138161472395E-3</v>
      </c>
      <c r="N63" s="2">
        <v>3.4651103014252628E-3</v>
      </c>
      <c r="O63" s="2">
        <v>4.8429863655563548E-3</v>
      </c>
      <c r="P63" s="2">
        <v>6.6464217493259429E-3</v>
      </c>
      <c r="Q63" s="2">
        <v>8.9737161627904943E-3</v>
      </c>
      <c r="R63" s="2">
        <v>1.1936557877281878E-2</v>
      </c>
      <c r="S63" s="2">
        <v>1.5659303130636664E-2</v>
      </c>
      <c r="T63" s="2">
        <v>2.0277421253383655E-2</v>
      </c>
      <c r="U63" s="2">
        <v>2.593497857464894E-2</v>
      </c>
      <c r="V63" s="2">
        <v>3.2781064123085853E-2</v>
      </c>
      <c r="W63" s="2">
        <v>4.0965099830518374E-2</v>
      </c>
      <c r="X63" s="2">
        <v>5.0631022546660083E-2</v>
      </c>
      <c r="Y63" s="2">
        <v>6.1910366426446123E-2</v>
      </c>
      <c r="Z63" s="2">
        <v>7.4914299909973323E-2</v>
      </c>
      <c r="AA63" s="2">
        <v>8.9724664998743708E-2</v>
      </c>
      <c r="AB63" s="2">
        <v>0.10638400696711024</v>
      </c>
      <c r="AC63" s="2">
        <v>0.12488444550456798</v>
      </c>
      <c r="AD63" s="2">
        <v>0.14515499690560277</v>
      </c>
      <c r="AE63" s="2">
        <v>0.16704658532337921</v>
      </c>
      <c r="AF63" s="2">
        <v>0.19031345849376166</v>
      </c>
      <c r="AG63" s="2">
        <v>0.21458904088462294</v>
      </c>
      <c r="AH63" s="2">
        <v>0.23935342750944955</v>
      </c>
      <c r="AI63" s="2">
        <v>0.26388879108309365</v>
      </c>
      <c r="AJ63" s="2">
        <v>0.28721803933103679</v>
      </c>
      <c r="AK63" s="2">
        <v>0.30802128002481644</v>
      </c>
      <c r="AL63" s="2">
        <v>0.3245242743466194</v>
      </c>
      <c r="AM63" s="2">
        <v>0.33435342775128318</v>
      </c>
      <c r="AN63" s="30">
        <v>0.33435342775128318</v>
      </c>
      <c r="AO63" s="2">
        <v>0</v>
      </c>
      <c r="AP63" s="2">
        <v>9.8055083096224627E-2</v>
      </c>
      <c r="AQ63" s="2">
        <v>0</v>
      </c>
      <c r="AR63" s="2">
        <v>-9.3618959770359833E-2</v>
      </c>
      <c r="AS63" s="2">
        <v>-4.4361233258647936E-3</v>
      </c>
      <c r="AT63" s="2">
        <v>9.3618959770388768E-2</v>
      </c>
      <c r="AU63" s="2" t="e">
        <v>#REF!</v>
      </c>
      <c r="AV63" s="2" t="e">
        <v>#REF!</v>
      </c>
      <c r="AW63" s="2" t="e">
        <v>#REF!</v>
      </c>
    </row>
    <row r="64" spans="6:49" x14ac:dyDescent="0.2">
      <c r="F64" s="2" t="s">
        <v>90</v>
      </c>
      <c r="G64" s="2">
        <v>19.599999999999994</v>
      </c>
      <c r="H64" s="2">
        <v>0</v>
      </c>
      <c r="J64" s="33">
        <v>6.3433815905046401E-4</v>
      </c>
      <c r="K64" s="2">
        <v>9.973456744571535E-4</v>
      </c>
      <c r="L64" s="2">
        <v>1.5058042270648558E-3</v>
      </c>
      <c r="M64" s="2">
        <v>2.2047946886747109E-3</v>
      </c>
      <c r="N64" s="2">
        <v>3.1495607681964756E-3</v>
      </c>
      <c r="O64" s="2">
        <v>4.4066672291774786E-3</v>
      </c>
      <c r="P64" s="2">
        <v>6.0549501691530465E-3</v>
      </c>
      <c r="Q64" s="2">
        <v>8.1861357618774784E-3</v>
      </c>
      <c r="R64" s="2">
        <v>1.0904990065322716E-2</v>
      </c>
      <c r="S64" s="2">
        <v>1.4328855386276186E-2</v>
      </c>
      <c r="T64" s="2">
        <v>1.8586430307971299E-2</v>
      </c>
      <c r="U64" s="2">
        <v>2.3815662187912034E-2</v>
      </c>
      <c r="V64" s="2">
        <v>3.0160642855318998E-2</v>
      </c>
      <c r="W64" s="2">
        <v>3.7767428679735135E-2</v>
      </c>
      <c r="X64" s="2">
        <v>4.677874094545291E-2</v>
      </c>
      <c r="Y64" s="2">
        <v>5.732753421194859E-2</v>
      </c>
      <c r="Z64" s="2">
        <v>6.9529438048031258E-2</v>
      </c>
      <c r="AA64" s="2">
        <v>8.3474066171319652E-2</v>
      </c>
      <c r="AB64" s="2">
        <v>9.921512763153871E-2</v>
      </c>
      <c r="AC64" s="2">
        <v>0.1167591449816002</v>
      </c>
      <c r="AD64" s="2">
        <v>0.13605236037120785</v>
      </c>
      <c r="AE64" s="2">
        <v>0.15696506919572661</v>
      </c>
      <c r="AF64" s="2">
        <v>0.17927214483746542</v>
      </c>
      <c r="AG64" s="2">
        <v>0.20262790165790553</v>
      </c>
      <c r="AH64" s="2">
        <v>0.22653270225467953</v>
      </c>
      <c r="AI64" s="2">
        <v>0.25028789722656447</v>
      </c>
      <c r="AJ64" s="2">
        <v>0.27293488603963173</v>
      </c>
      <c r="AK64" s="2">
        <v>0.29317346280557466</v>
      </c>
      <c r="AL64" s="2">
        <v>0.30925439445151809</v>
      </c>
      <c r="AM64" s="2">
        <v>0.31884169224546016</v>
      </c>
      <c r="AN64" s="30">
        <v>0.31884169224546016</v>
      </c>
      <c r="AO64" s="2">
        <v>0</v>
      </c>
      <c r="AP64" s="2">
        <v>9.3618959770359264E-2</v>
      </c>
      <c r="AQ64" s="2">
        <v>0</v>
      </c>
      <c r="AR64" s="2">
        <v>-8.9275673828728586E-2</v>
      </c>
      <c r="AS64" s="2">
        <v>-4.3432859416306785E-3</v>
      </c>
      <c r="AT64" s="2">
        <v>8.927567382875809E-2</v>
      </c>
      <c r="AU64" s="2" t="e">
        <v>#REF!</v>
      </c>
      <c r="AV64" s="2" t="e">
        <v>#REF!</v>
      </c>
      <c r="AW64" s="2" t="e">
        <v>#REF!</v>
      </c>
    </row>
    <row r="65" spans="6:49" x14ac:dyDescent="0.2">
      <c r="F65" s="2" t="s">
        <v>91</v>
      </c>
      <c r="G65" s="2">
        <v>19.999999999999993</v>
      </c>
      <c r="H65" s="2">
        <v>0</v>
      </c>
      <c r="J65" s="33">
        <v>5.7541821348694434E-4</v>
      </c>
      <c r="K65" s="2">
        <v>9.0499568816978496E-4</v>
      </c>
      <c r="L65" s="2">
        <v>1.3671204296219575E-3</v>
      </c>
      <c r="M65" s="2">
        <v>2.0032027102266214E-3</v>
      </c>
      <c r="N65" s="2">
        <v>2.8641517017662355E-3</v>
      </c>
      <c r="O65" s="2">
        <v>4.0115291764959279E-3</v>
      </c>
      <c r="P65" s="2">
        <v>5.51853662246919E-3</v>
      </c>
      <c r="Q65" s="2">
        <v>7.4707230016056361E-3</v>
      </c>
      <c r="R65" s="2">
        <v>9.9662854978494527E-3</v>
      </c>
      <c r="S65" s="2">
        <v>1.3115826065124354E-2</v>
      </c>
      <c r="T65" s="2">
        <v>1.7041424246136517E-2</v>
      </c>
      <c r="U65" s="2">
        <v>2.1874892878757071E-2</v>
      </c>
      <c r="V65" s="2">
        <v>2.7755098161786548E-2</v>
      </c>
      <c r="W65" s="2">
        <v>3.4824247709427762E-2</v>
      </c>
      <c r="X65" s="2">
        <v>4.3223076026961446E-2</v>
      </c>
      <c r="Y65" s="2">
        <v>5.3084879775039465E-2</v>
      </c>
      <c r="Z65" s="2">
        <v>6.4528365373268837E-2</v>
      </c>
      <c r="AA65" s="2">
        <v>7.7649255373602885E-2</v>
      </c>
      <c r="AB65" s="2">
        <v>9.2510540467895169E-2</v>
      </c>
      <c r="AC65" s="2">
        <v>0.10913114091805887</v>
      </c>
      <c r="AD65" s="2">
        <v>0.1274725331643316</v>
      </c>
      <c r="AE65" s="2">
        <v>0.14742258428633531</v>
      </c>
      <c r="AF65" s="2">
        <v>0.16877540444633307</v>
      </c>
      <c r="AG65" s="2">
        <v>0.19120547295965554</v>
      </c>
      <c r="AH65" s="2">
        <v>0.2142336351830291</v>
      </c>
      <c r="AI65" s="2">
        <v>0.23718185419855892</v>
      </c>
      <c r="AJ65" s="2">
        <v>0.25911292648990292</v>
      </c>
      <c r="AK65" s="2">
        <v>0.27875088528404696</v>
      </c>
      <c r="AL65" s="2">
        <v>0.29437774003612038</v>
      </c>
      <c r="AM65" s="2">
        <v>0.303702835352403</v>
      </c>
      <c r="AN65" s="30">
        <v>0.303702835352403</v>
      </c>
      <c r="AO65" s="2">
        <v>0</v>
      </c>
      <c r="AP65" s="2">
        <v>8.9275673828728808E-2</v>
      </c>
      <c r="AQ65" s="2">
        <v>0</v>
      </c>
      <c r="AR65" s="2">
        <v>-8.5036793898673135E-2</v>
      </c>
      <c r="AS65" s="2">
        <v>-4.2388799300556723E-3</v>
      </c>
      <c r="AT65" s="2">
        <v>8.5036793898702417E-2</v>
      </c>
      <c r="AU65" s="2" t="e">
        <v>#REF!</v>
      </c>
      <c r="AV65" s="2" t="e">
        <v>#REF!</v>
      </c>
      <c r="AW65" s="2" t="e">
        <v>#REF!</v>
      </c>
    </row>
    <row r="66" spans="6:49" x14ac:dyDescent="0.2">
      <c r="F66" s="2" t="s">
        <v>92</v>
      </c>
      <c r="G66" s="2">
        <v>20.399999999999991</v>
      </c>
      <c r="H66" s="2">
        <v>0</v>
      </c>
      <c r="J66" s="33">
        <v>5.2225032026950258E-4</v>
      </c>
      <c r="K66" s="2">
        <v>8.2163101830605141E-4</v>
      </c>
      <c r="L66" s="2">
        <v>1.2418513455169531E-3</v>
      </c>
      <c r="M66" s="2">
        <v>1.8209561284666042E-3</v>
      </c>
      <c r="N66" s="2">
        <v>2.605862442377916E-3</v>
      </c>
      <c r="O66" s="2">
        <v>3.6535001209620959E-3</v>
      </c>
      <c r="P66" s="2">
        <v>5.0318216463666309E-3</v>
      </c>
      <c r="Q66" s="2">
        <v>6.8205788002150547E-3</v>
      </c>
      <c r="R66" s="2">
        <v>9.1117478550825793E-3</v>
      </c>
      <c r="S66" s="2">
        <v>1.2009473643409244E-2</v>
      </c>
      <c r="T66" s="2">
        <v>1.562939722196665E-2</v>
      </c>
      <c r="U66" s="2">
        <v>2.0097233244496325E-2</v>
      </c>
      <c r="V66" s="2">
        <v>2.5546471834120794E-2</v>
      </c>
      <c r="W66" s="2">
        <v>3.2115094537482028E-2</v>
      </c>
      <c r="X66" s="2">
        <v>3.9941211653646107E-2</v>
      </c>
      <c r="Y66" s="2">
        <v>4.9157543087994117E-2</v>
      </c>
      <c r="Z66" s="2">
        <v>5.9884668049137939E-2</v>
      </c>
      <c r="AA66" s="2">
        <v>7.222294821968249E-2</v>
      </c>
      <c r="AB66" s="2">
        <v>8.6242969092177976E-2</v>
      </c>
      <c r="AC66" s="2">
        <v>0.10197422701828819</v>
      </c>
      <c r="AD66" s="2">
        <v>0.11939159618541248</v>
      </c>
      <c r="AE66" s="2">
        <v>0.13839882286179581</v>
      </c>
      <c r="AF66" s="2">
        <v>0.15880790229076838</v>
      </c>
      <c r="AG66" s="2">
        <v>0.18031269679100406</v>
      </c>
      <c r="AH66" s="2">
        <v>0.20245457191713875</v>
      </c>
      <c r="AI66" s="2">
        <v>0.22457721068554876</v>
      </c>
      <c r="AJ66" s="2">
        <v>0.24576720490447862</v>
      </c>
      <c r="AK66" s="2">
        <v>0.26477666194915056</v>
      </c>
      <c r="AL66" s="2">
        <v>0.27992411324338051</v>
      </c>
      <c r="AM66" s="2">
        <v>0.28897074572424619</v>
      </c>
      <c r="AN66" s="30">
        <v>0.28897074572424619</v>
      </c>
      <c r="AO66" s="2">
        <v>0</v>
      </c>
      <c r="AP66" s="2">
        <v>8.5036793898672802E-2</v>
      </c>
      <c r="AQ66" s="2">
        <v>0</v>
      </c>
      <c r="AR66" s="2">
        <v>-8.091180880278892E-2</v>
      </c>
      <c r="AS66" s="2">
        <v>-4.1249850958838818E-3</v>
      </c>
      <c r="AT66" s="2">
        <v>8.0911808802818536E-2</v>
      </c>
      <c r="AU66" s="2" t="e">
        <v>#REF!</v>
      </c>
      <c r="AV66" s="2" t="e">
        <v>#REF!</v>
      </c>
      <c r="AW66" s="2" t="e">
        <v>#REF!</v>
      </c>
    </row>
    <row r="67" spans="6:49" x14ac:dyDescent="0.2">
      <c r="F67" s="2" t="s">
        <v>93</v>
      </c>
      <c r="G67" s="2">
        <v>20.79999999999999</v>
      </c>
      <c r="H67" s="2">
        <v>0</v>
      </c>
      <c r="J67" s="33">
        <v>4.7424383987114079E-4</v>
      </c>
      <c r="K67" s="2">
        <v>7.4633241194720578E-4</v>
      </c>
      <c r="L67" s="2">
        <v>1.1286333425841275E-3</v>
      </c>
      <c r="M67" s="2">
        <v>1.6561056067386254E-3</v>
      </c>
      <c r="N67" s="2">
        <v>2.3719900594995234E-3</v>
      </c>
      <c r="O67" s="2">
        <v>3.3289297733710252E-3</v>
      </c>
      <c r="P67" s="2">
        <v>4.589990923442545E-3</v>
      </c>
      <c r="Q67" s="2">
        <v>6.2294910718380591E-3</v>
      </c>
      <c r="R67" s="2">
        <v>8.3335256787246351E-3</v>
      </c>
      <c r="S67" s="2">
        <v>1.1000070763324167E-2</v>
      </c>
      <c r="T67" s="2">
        <v>1.4338531327809514E-2</v>
      </c>
      <c r="U67" s="2">
        <v>1.8468602518815679E-2</v>
      </c>
      <c r="V67" s="2">
        <v>2.3518313819918975E-2</v>
      </c>
      <c r="W67" s="2">
        <v>2.9621134854257984E-2</v>
      </c>
      <c r="X67" s="2">
        <v>3.6912031838998674E-2</v>
      </c>
      <c r="Y67" s="2">
        <v>4.5522371258821276E-2</v>
      </c>
      <c r="Z67" s="2">
        <v>5.5573564039843766E-2</v>
      </c>
      <c r="AA67" s="2">
        <v>6.7169318537041403E-2</v>
      </c>
      <c r="AB67" s="2">
        <v>8.0386310249029189E-2</v>
      </c>
      <c r="AC67" s="2">
        <v>9.5262964399163541E-2</v>
      </c>
      <c r="AD67" s="2">
        <v>0.11178586771989839</v>
      </c>
      <c r="AE67" s="2">
        <v>0.12987306317826097</v>
      </c>
      <c r="AF67" s="2">
        <v>0.14935312708296739</v>
      </c>
      <c r="AG67" s="2">
        <v>0.16993848463817932</v>
      </c>
      <c r="AH67" s="2">
        <v>0.19119090916396209</v>
      </c>
      <c r="AI67" s="2">
        <v>0.21247662167980966</v>
      </c>
      <c r="AJ67" s="2">
        <v>0.23290794974800974</v>
      </c>
      <c r="AK67" s="2">
        <v>0.25126825499484035</v>
      </c>
      <c r="AL67" s="2">
        <v>0.26591699320576617</v>
      </c>
      <c r="AM67" s="2">
        <v>0.27467258724753463</v>
      </c>
      <c r="AN67" s="30">
        <v>0.27467258724753463</v>
      </c>
      <c r="AO67" s="2">
        <v>0</v>
      </c>
      <c r="AP67" s="2">
        <v>8.0911808802788907E-2</v>
      </c>
      <c r="AQ67" s="2">
        <v>0</v>
      </c>
      <c r="AR67" s="2">
        <v>-7.6908324429309838E-2</v>
      </c>
      <c r="AS67" s="2">
        <v>-4.0034843734790687E-3</v>
      </c>
      <c r="AT67" s="2">
        <v>7.6908324429339467E-2</v>
      </c>
      <c r="AU67" s="2" t="e">
        <v>#REF!</v>
      </c>
      <c r="AV67" s="2" t="e">
        <v>#REF!</v>
      </c>
      <c r="AW67" s="2" t="e">
        <v>#REF!</v>
      </c>
    </row>
    <row r="68" spans="6:49" x14ac:dyDescent="0.2">
      <c r="F68" s="2" t="s">
        <v>94</v>
      </c>
      <c r="G68" s="2">
        <v>21.199999999999989</v>
      </c>
      <c r="H68" s="2">
        <v>0</v>
      </c>
      <c r="J68" s="33">
        <v>4.3087198518544797E-4</v>
      </c>
      <c r="K68" s="2">
        <v>6.7827959114988463E-4</v>
      </c>
      <c r="L68" s="2">
        <v>1.0262485679532749E-3</v>
      </c>
      <c r="M68" s="2">
        <v>1.5069081707733034E-3</v>
      </c>
      <c r="N68" s="2">
        <v>2.160114247315006E-3</v>
      </c>
      <c r="O68" s="2">
        <v>3.0345438618196762E-3</v>
      </c>
      <c r="P68" s="2">
        <v>4.1887173702129321E-3</v>
      </c>
      <c r="Q68" s="2">
        <v>5.6918635920319479E-3</v>
      </c>
      <c r="R68" s="2">
        <v>7.6245275213215119E-3</v>
      </c>
      <c r="S68" s="2">
        <v>1.0078806028820015E-2</v>
      </c>
      <c r="T68" s="2">
        <v>1.3158086517523536E-2</v>
      </c>
      <c r="U68" s="2">
        <v>1.6976157462405158E-2</v>
      </c>
      <c r="V68" s="2">
        <v>2.1655558465673335E-2</v>
      </c>
      <c r="W68" s="2">
        <v>2.732504004427435E-2</v>
      </c>
      <c r="X68" s="2">
        <v>3.411600738884199E-2</v>
      </c>
      <c r="Y68" s="2">
        <v>4.2157823268661083E-2</v>
      </c>
      <c r="Z68" s="2">
        <v>5.157183610927777E-2</v>
      </c>
      <c r="AA68" s="2">
        <v>6.2463970367947881E-2</v>
      </c>
      <c r="AB68" s="2">
        <v>7.4915655474640977E-2</v>
      </c>
      <c r="AC68" s="2">
        <v>8.8972762737586863E-2</v>
      </c>
      <c r="AD68" s="2">
        <v>0.10463205227698565</v>
      </c>
      <c r="AE68" s="2">
        <v>0.12182439188330743</v>
      </c>
      <c r="AF68" s="2">
        <v>0.14039369021847248</v>
      </c>
      <c r="AG68" s="2">
        <v>0.1600700927189313</v>
      </c>
      <c r="AH68" s="2">
        <v>0.18043554280371213</v>
      </c>
      <c r="AI68" s="2">
        <v>0.20087936300274531</v>
      </c>
      <c r="AJ68" s="2">
        <v>0.22054114582258949</v>
      </c>
      <c r="AK68" s="2">
        <v>0.23823809317306627</v>
      </c>
      <c r="AL68" s="2">
        <v>0.25237418907241344</v>
      </c>
      <c r="AM68" s="2">
        <v>0.2608294713004039</v>
      </c>
      <c r="AN68" s="30">
        <v>0.2608294713004039</v>
      </c>
      <c r="AO68" s="2">
        <v>0</v>
      </c>
      <c r="AP68" s="2">
        <v>7.6908324429309671E-2</v>
      </c>
      <c r="AQ68" s="2">
        <v>0</v>
      </c>
      <c r="AR68" s="2">
        <v>-7.3032251964113337E-2</v>
      </c>
      <c r="AS68" s="2">
        <v>-3.8760724651963341E-3</v>
      </c>
      <c r="AT68" s="2">
        <v>7.3032251964143133E-2</v>
      </c>
      <c r="AU68" s="2" t="e">
        <v>#REF!</v>
      </c>
      <c r="AV68" s="2" t="e">
        <v>#REF!</v>
      </c>
      <c r="AW68" s="2" t="e">
        <v>#REF!</v>
      </c>
    </row>
    <row r="69" spans="6:49" x14ac:dyDescent="0.2">
      <c r="F69" s="2" t="s">
        <v>95</v>
      </c>
      <c r="G69" s="2">
        <v>21.599999999999987</v>
      </c>
      <c r="H69" s="2">
        <v>0</v>
      </c>
      <c r="J69" s="33">
        <v>3.9166454332402342E-4</v>
      </c>
      <c r="K69" s="2">
        <v>6.167400221040913E-4</v>
      </c>
      <c r="L69" s="2">
        <v>9.3360853735441492E-4</v>
      </c>
      <c r="M69" s="2">
        <v>1.3718042332957904E-3</v>
      </c>
      <c r="N69" s="2">
        <v>1.9680662992395213E-3</v>
      </c>
      <c r="O69" s="2">
        <v>2.7674035618321107E-3</v>
      </c>
      <c r="P69" s="2">
        <v>3.8241096496189632E-3</v>
      </c>
      <c r="Q69" s="2">
        <v>5.2026525092898936E-3</v>
      </c>
      <c r="R69" s="2">
        <v>6.9783458668018208E-3</v>
      </c>
      <c r="S69" s="2">
        <v>9.2376954672301181E-3</v>
      </c>
      <c r="T69" s="2">
        <v>1.2078300701031275E-2</v>
      </c>
      <c r="U69" s="2">
        <v>1.5608183366746508E-2</v>
      </c>
      <c r="V69" s="2">
        <v>1.9944410074716371E-2</v>
      </c>
      <c r="W69" s="2">
        <v>2.5210872424878069E-2</v>
      </c>
      <c r="X69" s="2">
        <v>3.1535087440260012E-2</v>
      </c>
      <c r="Y69" s="2">
        <v>3.9043875806766722E-2</v>
      </c>
      <c r="Z69" s="2">
        <v>4.7857761062047199E-2</v>
      </c>
      <c r="AA69" s="2">
        <v>5.8083900429946315E-2</v>
      </c>
      <c r="AB69" s="2">
        <v>6.9807296748609818E-2</v>
      </c>
      <c r="AC69" s="2">
        <v>8.3079938599991562E-2</v>
      </c>
      <c r="AD69" s="2">
        <v>9.7907359909103528E-2</v>
      </c>
      <c r="AE69" s="2">
        <v>0.11423189080189165</v>
      </c>
      <c r="AF69" s="2">
        <v>0.13191158411148113</v>
      </c>
      <c r="AG69" s="2">
        <v>0.15069345317344079</v>
      </c>
      <c r="AH69" s="2">
        <v>0.17017927030256189</v>
      </c>
      <c r="AI69" s="2">
        <v>0.18978180041815887</v>
      </c>
      <c r="AJ69" s="2">
        <v>0.20866906286578346</v>
      </c>
      <c r="AK69" s="2">
        <v>0.22569415012951732</v>
      </c>
      <c r="AL69" s="2">
        <v>0.23930845566183398</v>
      </c>
      <c r="AM69" s="2">
        <v>0.24745709379947817</v>
      </c>
      <c r="AN69" s="30">
        <v>0.24745709379947817</v>
      </c>
      <c r="AO69" s="2">
        <v>0</v>
      </c>
      <c r="AP69" s="2">
        <v>7.303225196411306E-2</v>
      </c>
      <c r="AQ69" s="2">
        <v>0</v>
      </c>
      <c r="AR69" s="2">
        <v>-6.9287986263854018E-2</v>
      </c>
      <c r="AS69" s="2">
        <v>-3.7442657002590418E-3</v>
      </c>
      <c r="AT69" s="2">
        <v>6.9287986263884091E-2</v>
      </c>
      <c r="AU69" s="2" t="e">
        <v>#REF!</v>
      </c>
      <c r="AV69" s="2" t="e">
        <v>#REF!</v>
      </c>
      <c r="AW69" s="2" t="e">
        <v>#REF!</v>
      </c>
    </row>
    <row r="70" spans="6:49" x14ac:dyDescent="0.2">
      <c r="F70" s="2" t="s">
        <v>96</v>
      </c>
      <c r="G70" s="2">
        <v>21.999999999999986</v>
      </c>
      <c r="H70" s="2">
        <v>0</v>
      </c>
      <c r="J70" s="33">
        <v>3.5620147363201176E-4</v>
      </c>
      <c r="K70" s="2">
        <v>5.6105902963246167E-4</v>
      </c>
      <c r="L70" s="2">
        <v>8.4973967290084666E-4</v>
      </c>
      <c r="M70" s="2">
        <v>1.2493973127967607E-3</v>
      </c>
      <c r="N70" s="2">
        <v>1.7939016623951742E-3</v>
      </c>
      <c r="O70" s="2">
        <v>2.5248695144113615E-3</v>
      </c>
      <c r="P70" s="2">
        <v>3.4926663636401303E-3</v>
      </c>
      <c r="Q70" s="2">
        <v>4.75730965125258E-3</v>
      </c>
      <c r="R70" s="2">
        <v>6.3891888946977253E-3</v>
      </c>
      <c r="S70" s="2">
        <v>8.4695027036284492E-3</v>
      </c>
      <c r="T70" s="2">
        <v>1.1090299103232663E-2</v>
      </c>
      <c r="U70" s="2">
        <v>1.4353994402750191E-2</v>
      </c>
      <c r="V70" s="2">
        <v>1.8372237260633181E-2</v>
      </c>
      <c r="W70" s="2">
        <v>2.3263977952661406E-2</v>
      </c>
      <c r="X70" s="2">
        <v>2.9152596242655864E-2</v>
      </c>
      <c r="Y70" s="2">
        <v>3.6161931153928739E-2</v>
      </c>
      <c r="Z70" s="2">
        <v>4.4411036870542611E-2</v>
      </c>
      <c r="AA70" s="2">
        <v>5.4007453416990231E-2</v>
      </c>
      <c r="AB70" s="2">
        <v>6.5038719240453097E-2</v>
      </c>
      <c r="AC70" s="2">
        <v>7.7561754699352878E-2</v>
      </c>
      <c r="AD70" s="2">
        <v>9.1589600234266641E-2</v>
      </c>
      <c r="AE70" s="2">
        <v>0.10707479256317898</v>
      </c>
      <c r="AF70" s="2">
        <v>0.12388840430462147</v>
      </c>
      <c r="AG70" s="2">
        <v>0.14179346514699101</v>
      </c>
      <c r="AH70" s="2">
        <v>0.1604111505942252</v>
      </c>
      <c r="AI70" s="2">
        <v>0.17917781534687396</v>
      </c>
      <c r="AJ70" s="2">
        <v>0.19729074129470583</v>
      </c>
      <c r="AK70" s="2">
        <v>0.21364048142899789</v>
      </c>
      <c r="AL70" s="2">
        <v>0.22672806967757198</v>
      </c>
      <c r="AM70" s="2">
        <v>0.23456633416968842</v>
      </c>
      <c r="AN70" s="30">
        <v>0.23456633416968842</v>
      </c>
      <c r="AO70" s="2">
        <v>0</v>
      </c>
      <c r="AP70" s="2">
        <v>6.9287986263853865E-2</v>
      </c>
      <c r="AQ70" s="2">
        <v>0</v>
      </c>
      <c r="AR70" s="2">
        <v>-6.5678573567512721E-2</v>
      </c>
      <c r="AS70" s="2">
        <v>-3.6094126963411438E-3</v>
      </c>
      <c r="AT70" s="2">
        <v>6.5678573567542947E-2</v>
      </c>
      <c r="AU70" s="2" t="e">
        <v>#REF!</v>
      </c>
      <c r="AV70" s="2" t="e">
        <v>#REF!</v>
      </c>
      <c r="AW70" s="2" t="e">
        <v>#REF!</v>
      </c>
    </row>
    <row r="71" spans="6:49" x14ac:dyDescent="0.2">
      <c r="F71" s="2" t="s">
        <v>97</v>
      </c>
      <c r="G71" s="2">
        <v>22.399999999999984</v>
      </c>
      <c r="H71" s="2">
        <v>0</v>
      </c>
      <c r="J71" s="33">
        <v>3.2410727034762603E-4</v>
      </c>
      <c r="K71" s="2">
        <v>5.1065108665238838E-4</v>
      </c>
      <c r="L71" s="2">
        <v>7.7377054498931996E-4</v>
      </c>
      <c r="M71" s="2">
        <v>1.1384361132531211E-3</v>
      </c>
      <c r="N71" s="2">
        <v>1.6358756373146119E-3</v>
      </c>
      <c r="O71" s="2">
        <v>2.3045698877727418E-3</v>
      </c>
      <c r="P71" s="2">
        <v>3.1912352718955336E-3</v>
      </c>
      <c r="Q71" s="2">
        <v>4.3517318721454342E-3</v>
      </c>
      <c r="R71" s="2">
        <v>5.8518192598146614E-3</v>
      </c>
      <c r="S71" s="2">
        <v>7.7676669863287907E-3</v>
      </c>
      <c r="T71" s="2">
        <v>1.0186012052202547E-2</v>
      </c>
      <c r="U71" s="2">
        <v>1.3203842584087451E-2</v>
      </c>
      <c r="V71" s="2">
        <v>1.692747556568315E-2</v>
      </c>
      <c r="W71" s="2">
        <v>2.1470886173190575E-2</v>
      </c>
      <c r="X71" s="2">
        <v>2.6953135372687488E-2</v>
      </c>
      <c r="Y71" s="2">
        <v>3.3494727825760628E-2</v>
      </c>
      <c r="Z71" s="2">
        <v>4.1212709003124237E-2</v>
      </c>
      <c r="AA71" s="2">
        <v>5.0214272110326662E-2</v>
      </c>
      <c r="AB71" s="2">
        <v>6.0588583776654402E-2</v>
      </c>
      <c r="AC71" s="2">
        <v>7.2396443305391051E-2</v>
      </c>
      <c r="AD71" s="2">
        <v>8.5657254862331902E-2</v>
      </c>
      <c r="AE71" s="2">
        <v>0.10033260905118944</v>
      </c>
      <c r="AF71" s="2">
        <v>0.11630553936287578</v>
      </c>
      <c r="AG71" s="2">
        <v>0.13335424950164942</v>
      </c>
      <c r="AH71" s="2">
        <v>0.15111882458145298</v>
      </c>
      <c r="AI71" s="2">
        <v>0.16905918946031631</v>
      </c>
      <c r="AJ71" s="2">
        <v>0.18640243629129791</v>
      </c>
      <c r="AK71" s="2">
        <v>0.20207772031102486</v>
      </c>
      <c r="AL71" s="2">
        <v>0.21463736549765774</v>
      </c>
      <c r="AM71" s="2">
        <v>0.22216381459223769</v>
      </c>
      <c r="AN71" s="30">
        <v>0.22216381459223769</v>
      </c>
      <c r="AO71" s="2">
        <v>0</v>
      </c>
      <c r="AP71" s="2">
        <v>6.5678573567512735E-2</v>
      </c>
      <c r="AQ71" s="2">
        <v>0</v>
      </c>
      <c r="AR71" s="2">
        <v>-6.220586808582651E-2</v>
      </c>
      <c r="AS71" s="2">
        <v>-3.4727054816862252E-3</v>
      </c>
      <c r="AT71" s="2">
        <v>6.2205868085856722E-2</v>
      </c>
      <c r="AU71" s="2" t="e">
        <v>#REF!</v>
      </c>
      <c r="AV71" s="2" t="e">
        <v>#REF!</v>
      </c>
      <c r="AW71" s="2" t="e">
        <v>#REF!</v>
      </c>
    </row>
    <row r="72" spans="6:49" x14ac:dyDescent="0.2">
      <c r="F72" s="2" t="s">
        <v>98</v>
      </c>
      <c r="G72" s="2">
        <v>22.799999999999983</v>
      </c>
      <c r="H72" s="2">
        <v>0</v>
      </c>
      <c r="J72" s="33">
        <v>2.9504599336856998E-4</v>
      </c>
      <c r="K72" s="2">
        <v>4.6499213105034046E-4</v>
      </c>
      <c r="L72" s="2">
        <v>7.0492060635030974E-4</v>
      </c>
      <c r="M72" s="2">
        <v>1.0377986750860562E-3</v>
      </c>
      <c r="N72" s="2">
        <v>1.4924218437364779E-3</v>
      </c>
      <c r="O72" s="2">
        <v>2.1043720062564886E-3</v>
      </c>
      <c r="P72" s="2">
        <v>2.9169769606873009E-3</v>
      </c>
      <c r="Q72" s="2">
        <v>3.9822157742553429E-3</v>
      </c>
      <c r="R72" s="2">
        <v>5.3614991478527826E-3</v>
      </c>
      <c r="S72" s="2">
        <v>7.1262382854701441E-3</v>
      </c>
      <c r="T72" s="2">
        <v>9.3581004299363481E-3</v>
      </c>
      <c r="U72" s="2">
        <v>1.2148834656180781E-2</v>
      </c>
      <c r="V72" s="2">
        <v>1.5599537814336215E-2</v>
      </c>
      <c r="W72" s="2">
        <v>1.9819217136107629E-2</v>
      </c>
      <c r="X72" s="2">
        <v>2.492249145508765E-2</v>
      </c>
      <c r="Y72" s="2">
        <v>3.1026254492275432E-2</v>
      </c>
      <c r="Z72" s="2">
        <v>3.8245096994428046E-2</v>
      </c>
      <c r="AA72" s="2">
        <v>4.6685243918336457E-2</v>
      </c>
      <c r="AB72" s="2">
        <v>5.6436701240391615E-2</v>
      </c>
      <c r="AC72" s="2">
        <v>6.7563216577959315E-2</v>
      </c>
      <c r="AD72" s="2">
        <v>8.0089531460322494E-2</v>
      </c>
      <c r="AE72" s="2">
        <v>9.3985236227024455E-2</v>
      </c>
      <c r="AF72" s="2">
        <v>0.10914433220452428</v>
      </c>
      <c r="AG72" s="2">
        <v>0.12535937066659233</v>
      </c>
      <c r="AH72" s="2">
        <v>0.14228879935890415</v>
      </c>
      <c r="AI72" s="2">
        <v>0.15941595059947453</v>
      </c>
      <c r="AJ72" s="2">
        <v>0.17599802183524627</v>
      </c>
      <c r="AK72" s="2">
        <v>0.1910035328691069</v>
      </c>
      <c r="AL72" s="2">
        <v>0.20303723040812618</v>
      </c>
      <c r="AM72" s="2">
        <v>0.21025241887383433</v>
      </c>
      <c r="AN72" s="30">
        <v>0.21025241887383433</v>
      </c>
      <c r="AO72" s="2">
        <v>0</v>
      </c>
      <c r="AP72" s="2">
        <v>6.2205868085826538E-2</v>
      </c>
      <c r="AQ72" s="2">
        <v>0</v>
      </c>
      <c r="AR72" s="2">
        <v>-5.8870677284673656E-2</v>
      </c>
      <c r="AS72" s="2">
        <v>-3.3351908011528819E-3</v>
      </c>
      <c r="AT72" s="2">
        <v>5.887067728470384E-2</v>
      </c>
      <c r="AU72" s="2" t="e">
        <v>#REF!</v>
      </c>
      <c r="AV72" s="2" t="e">
        <v>#REF!</v>
      </c>
      <c r="AW72" s="2" t="e">
        <v>#REF!</v>
      </c>
    </row>
    <row r="73" spans="6:49" x14ac:dyDescent="0.2">
      <c r="F73" s="2" t="s">
        <v>99</v>
      </c>
      <c r="G73" s="2">
        <v>23.199999999999982</v>
      </c>
      <c r="H73" s="2">
        <v>0</v>
      </c>
      <c r="J73" s="33">
        <v>2.6871688348101589E-4</v>
      </c>
      <c r="K73" s="2">
        <v>4.2361278201042671E-4</v>
      </c>
      <c r="L73" s="2">
        <v>6.4249023413683959E-4</v>
      </c>
      <c r="M73" s="2">
        <v>9.4647834515107173E-4</v>
      </c>
      <c r="N73" s="2">
        <v>1.3621331214669439E-3</v>
      </c>
      <c r="O73" s="2">
        <v>1.9223571288189286E-3</v>
      </c>
      <c r="P73" s="2">
        <v>2.6673324556888791E-3</v>
      </c>
      <c r="Q73" s="2">
        <v>3.6454172124080063E-3</v>
      </c>
      <c r="R73" s="2">
        <v>4.9139409467452788E-3</v>
      </c>
      <c r="S73" s="2">
        <v>6.5398187626791674E-3</v>
      </c>
      <c r="T73" s="2">
        <v>8.5998880833257369E-3</v>
      </c>
      <c r="U73" s="2">
        <v>1.1180856264346683E-2</v>
      </c>
      <c r="V73" s="2">
        <v>1.4378731681115999E-2</v>
      </c>
      <c r="W73" s="2">
        <v>1.8297594961359263E-2</v>
      </c>
      <c r="X73" s="2">
        <v>2.3047549368584296E-2</v>
      </c>
      <c r="Y73" s="2">
        <v>2.8741667532229905E-2</v>
      </c>
      <c r="Z73" s="2">
        <v>3.5491722071129501E-2</v>
      </c>
      <c r="AA73" s="2">
        <v>4.3402445168481275E-2</v>
      </c>
      <c r="AB73" s="2">
        <v>5.2564000760368573E-2</v>
      </c>
      <c r="AC73" s="2">
        <v>6.304226619536285E-2</v>
      </c>
      <c r="AD73" s="2">
        <v>7.486640227721407E-2</v>
      </c>
      <c r="AE73" s="2">
        <v>8.8013038473341965E-2</v>
      </c>
      <c r="AF73" s="2">
        <v>0.10238621618321142</v>
      </c>
      <c r="AG73" s="2">
        <v>0.11779202890031032</v>
      </c>
      <c r="AH73" s="2">
        <v>0.13390669916785689</v>
      </c>
      <c r="AI73" s="2">
        <v>0.15023668255633266</v>
      </c>
      <c r="AJ73" s="2">
        <v>0.16606935658586605</v>
      </c>
      <c r="AK73" s="2">
        <v>0.180413033847279</v>
      </c>
      <c r="AL73" s="2">
        <v>0.19192555982745224</v>
      </c>
      <c r="AM73" s="2">
        <v>0.19883177106702171</v>
      </c>
      <c r="AN73" s="30">
        <v>0.19883177106702171</v>
      </c>
      <c r="AO73" s="2">
        <v>0</v>
      </c>
      <c r="AP73" s="2">
        <v>5.8870677284673593E-2</v>
      </c>
      <c r="AQ73" s="2">
        <v>0</v>
      </c>
      <c r="AR73" s="2">
        <v>-5.5672895898766228E-2</v>
      </c>
      <c r="AS73" s="2">
        <v>-3.1977813859073653E-3</v>
      </c>
      <c r="AT73" s="2">
        <v>5.5672895898796475E-2</v>
      </c>
      <c r="AU73" s="2" t="e">
        <v>#REF!</v>
      </c>
      <c r="AV73" s="2" t="e">
        <v>#REF!</v>
      </c>
      <c r="AW73" s="2" t="e">
        <v>#REF!</v>
      </c>
    </row>
    <row r="74" spans="6:49" x14ac:dyDescent="0.2">
      <c r="F74" s="2" t="s">
        <v>100</v>
      </c>
      <c r="G74" s="2">
        <v>23.59999999999998</v>
      </c>
      <c r="H74" s="2">
        <v>0</v>
      </c>
      <c r="J74" s="33">
        <v>2.4485048947842661E-4</v>
      </c>
      <c r="K74" s="2">
        <v>3.8609234468135392E-4</v>
      </c>
      <c r="L74" s="2">
        <v>5.8585191992847256E-4</v>
      </c>
      <c r="M74" s="2">
        <v>8.6357134593875696E-4</v>
      </c>
      <c r="N74" s="2">
        <v>1.2437445769655844E-3</v>
      </c>
      <c r="O74" s="2">
        <v>1.7567980107689796E-3</v>
      </c>
      <c r="P74" s="2">
        <v>2.4399943316796178E-3</v>
      </c>
      <c r="Q74" s="2">
        <v>3.3383150576215743E-3</v>
      </c>
      <c r="R74" s="2">
        <v>4.5052629442369442E-3</v>
      </c>
      <c r="S74" s="2">
        <v>6.0035099788622003E-3</v>
      </c>
      <c r="T74" s="2">
        <v>7.9053005533429622E-3</v>
      </c>
      <c r="U74" s="2">
        <v>1.0292502797372509E-2</v>
      </c>
      <c r="V74" s="2">
        <v>1.3256183967219184E-2</v>
      </c>
      <c r="W74" s="2">
        <v>1.6895567719540382E-2</v>
      </c>
      <c r="X74" s="2">
        <v>2.1316210845293969E-2</v>
      </c>
      <c r="Y74" s="2">
        <v>2.6627212453557692E-2</v>
      </c>
      <c r="Z74" s="2">
        <v>3.293723645809167E-2</v>
      </c>
      <c r="AA74" s="2">
        <v>4.0349084224712534E-2</v>
      </c>
      <c r="AB74" s="2">
        <v>4.8952493240078145E-2</v>
      </c>
      <c r="AC74" s="2">
        <v>5.8814754302314684E-2</v>
      </c>
      <c r="AD74" s="2">
        <v>6.9968629580655667E-2</v>
      </c>
      <c r="AE74" s="2">
        <v>8.2396915251380778E-2</v>
      </c>
      <c r="AF74" s="2">
        <v>9.6012828916859819E-2</v>
      </c>
      <c r="AG74" s="2">
        <v>0.11063522599945232</v>
      </c>
      <c r="AH74" s="2">
        <v>0.12595748597223999</v>
      </c>
      <c r="AI74" s="2">
        <v>0.14150880128361934</v>
      </c>
      <c r="AJ74" s="2">
        <v>0.15660661371355675</v>
      </c>
      <c r="AK74" s="2">
        <v>0.17029916461962988</v>
      </c>
      <c r="AL74" s="2">
        <v>0.18129767359042576</v>
      </c>
      <c r="AM74" s="2">
        <v>0.18789867458671206</v>
      </c>
      <c r="AN74" s="30">
        <v>0.18789867458671206</v>
      </c>
      <c r="AO74" s="2">
        <v>0</v>
      </c>
      <c r="AP74" s="2">
        <v>5.5672895898766062E-2</v>
      </c>
      <c r="AQ74" s="2">
        <v>0</v>
      </c>
      <c r="AR74" s="2">
        <v>-5.2611628884279393E-2</v>
      </c>
      <c r="AS74" s="2">
        <v>-3.0612670144866683E-3</v>
      </c>
      <c r="AT74" s="2">
        <v>5.2611628884309806E-2</v>
      </c>
      <c r="AU74" s="2" t="e">
        <v>#REF!</v>
      </c>
      <c r="AV74" s="2" t="e">
        <v>#REF!</v>
      </c>
      <c r="AW74" s="2" t="e">
        <v>#REF!</v>
      </c>
    </row>
    <row r="75" spans="6:49" x14ac:dyDescent="0.2">
      <c r="F75" s="2" t="s">
        <v>101</v>
      </c>
      <c r="G75" s="2">
        <v>23.999999999999979</v>
      </c>
      <c r="H75" s="2">
        <v>0</v>
      </c>
      <c r="J75" s="33">
        <v>2.2320524411983264E-4</v>
      </c>
      <c r="K75" s="2">
        <v>3.5205350656527596E-4</v>
      </c>
      <c r="L75" s="2">
        <v>5.3444246821469975E-4</v>
      </c>
      <c r="M75" s="2">
        <v>7.8826575216367847E-4</v>
      </c>
      <c r="N75" s="2">
        <v>1.1361185224746833E-3</v>
      </c>
      <c r="O75" s="2">
        <v>1.6061389270864335E-3</v>
      </c>
      <c r="P75" s="2">
        <v>2.232880925478613E-3</v>
      </c>
      <c r="Q75" s="2">
        <v>3.0581787554607911E-3</v>
      </c>
      <c r="R75" s="2">
        <v>4.1319495253637007E-3</v>
      </c>
      <c r="S75" s="2">
        <v>5.5128652697753293E-3</v>
      </c>
      <c r="T75" s="2">
        <v>7.2688095365328852E-3</v>
      </c>
      <c r="U75" s="2">
        <v>9.477016345007536E-3</v>
      </c>
      <c r="V75" s="2">
        <v>1.2223771100016656E-2</v>
      </c>
      <c r="W75" s="2">
        <v>1.5603533277153362E-2</v>
      </c>
      <c r="X75" s="2">
        <v>1.9717318318919326E-2</v>
      </c>
      <c r="Y75" s="2">
        <v>2.4670149309607453E-2</v>
      </c>
      <c r="Z75" s="2">
        <v>3.0567354834534564E-2</v>
      </c>
      <c r="AA75" s="2">
        <v>3.7509444293545212E-2</v>
      </c>
      <c r="AB75" s="2">
        <v>4.5585231517832094E-2</v>
      </c>
      <c r="AC75" s="2">
        <v>5.4862797500619238E-2</v>
      </c>
      <c r="AD75" s="2">
        <v>6.5377780132792732E-2</v>
      </c>
      <c r="AE75" s="2">
        <v>7.7118352535322246E-2</v>
      </c>
      <c r="AF75" s="2">
        <v>9.0006106562422666E-2</v>
      </c>
      <c r="AG75" s="2">
        <v>0.10387190725350583</v>
      </c>
      <c r="AH75" s="2">
        <v>0.11842565240366956</v>
      </c>
      <c r="AI75" s="2">
        <v>0.13321880007914036</v>
      </c>
      <c r="AJ75" s="2">
        <v>0.14759857690297662</v>
      </c>
      <c r="AK75" s="2">
        <v>0.16065303518446711</v>
      </c>
      <c r="AL75" s="2">
        <v>0.17114669475149571</v>
      </c>
      <c r="AM75" s="2">
        <v>0.17744751303843187</v>
      </c>
      <c r="AN75" s="30">
        <v>0.17744751303843187</v>
      </c>
      <c r="AO75" s="2">
        <v>0</v>
      </c>
      <c r="AP75" s="2">
        <v>5.2611628884279366E-2</v>
      </c>
      <c r="AQ75" s="2">
        <v>0</v>
      </c>
      <c r="AR75" s="2">
        <v>-4.968530365076107E-2</v>
      </c>
      <c r="AS75" s="2">
        <v>-2.9263252335182954E-3</v>
      </c>
      <c r="AT75" s="2">
        <v>4.9685303650791511E-2</v>
      </c>
      <c r="AU75" s="2" t="e">
        <v>#REF!</v>
      </c>
      <c r="AV75" s="2" t="e">
        <v>#REF!</v>
      </c>
      <c r="AW75" s="2" t="e">
        <v>#REF!</v>
      </c>
    </row>
    <row r="76" spans="6:49" x14ac:dyDescent="0.2">
      <c r="F76" s="2" t="s">
        <v>102</v>
      </c>
      <c r="G76" s="2">
        <v>24.399999999999977</v>
      </c>
      <c r="H76" s="2">
        <v>0</v>
      </c>
      <c r="J76" s="33">
        <v>2.0356443407916995E-4</v>
      </c>
      <c r="K76" s="2">
        <v>3.2115764151275804E-4</v>
      </c>
      <c r="L76" s="2">
        <v>4.8775608178827277E-4</v>
      </c>
      <c r="M76" s="2">
        <v>7.1983170715798548E-4</v>
      </c>
      <c r="N76" s="2">
        <v>1.0382310859178804E-3</v>
      </c>
      <c r="O76" s="2">
        <v>1.4689778746190996E-3</v>
      </c>
      <c r="P76" s="2">
        <v>2.044113304491754E-3</v>
      </c>
      <c r="Q76" s="2">
        <v>2.8025392670370072E-3</v>
      </c>
      <c r="R76" s="2">
        <v>3.7908153998122977E-3</v>
      </c>
      <c r="S76" s="2">
        <v>5.0638467756633238E-3</v>
      </c>
      <c r="T76" s="2">
        <v>6.6853825449005111E-3</v>
      </c>
      <c r="U76" s="2">
        <v>8.7282282488501048E-3</v>
      </c>
      <c r="V76" s="2">
        <v>1.1274055392101055E-2</v>
      </c>
      <c r="W76" s="2">
        <v>1.4412670753581439E-2</v>
      </c>
      <c r="X76" s="2">
        <v>1.8240583838424761E-2</v>
      </c>
      <c r="Y76" s="2">
        <v>2.2858682160435462E-2</v>
      </c>
      <c r="Z76" s="2">
        <v>2.8368788282464936E-2</v>
      </c>
      <c r="AA76" s="2">
        <v>3.486882660574548E-2</v>
      </c>
      <c r="AB76" s="2">
        <v>4.2446268225189147E-2</v>
      </c>
      <c r="AC76" s="2">
        <v>5.1169445344188283E-2</v>
      </c>
      <c r="AD76" s="2">
        <v>6.1076230545570979E-2</v>
      </c>
      <c r="AE76" s="2">
        <v>7.2159461195935845E-2</v>
      </c>
      <c r="AF76" s="2">
        <v>8.4348360960800117E-2</v>
      </c>
      <c r="AG76" s="2">
        <v>9.74850822155304E-2</v>
      </c>
      <c r="AH76" s="2">
        <v>0.11129538966794231</v>
      </c>
      <c r="AI76" s="2">
        <v>0.12535246623434343</v>
      </c>
      <c r="AJ76" s="2">
        <v>0.13903290480910604</v>
      </c>
      <c r="AK76" s="2">
        <v>0.15146423218327007</v>
      </c>
      <c r="AL76" s="2">
        <v>0.16146389265069014</v>
      </c>
      <c r="AM76" s="2">
        <v>0.16747061432278587</v>
      </c>
      <c r="AN76" s="30">
        <v>0.16747061432278587</v>
      </c>
      <c r="AO76" s="2">
        <v>0</v>
      </c>
      <c r="AP76" s="2">
        <v>4.9685303650760904E-2</v>
      </c>
      <c r="AQ76" s="2">
        <v>0</v>
      </c>
      <c r="AR76" s="2">
        <v>-4.6891772010379973E-2</v>
      </c>
      <c r="AS76" s="2">
        <v>-2.7935316403809307E-3</v>
      </c>
      <c r="AT76" s="2">
        <v>4.689177201041058E-2</v>
      </c>
      <c r="AU76" s="2" t="e">
        <v>#REF!</v>
      </c>
      <c r="AV76" s="2" t="e">
        <v>#REF!</v>
      </c>
      <c r="AW76" s="2" t="e">
        <v>#REF!</v>
      </c>
    </row>
    <row r="77" spans="6:49" x14ac:dyDescent="0.2">
      <c r="F77" s="2" t="s">
        <v>103</v>
      </c>
      <c r="G77" s="2">
        <v>24.799999999999976</v>
      </c>
      <c r="H77" s="2">
        <v>0</v>
      </c>
      <c r="J77" s="33">
        <v>1.8573351611226373E-4</v>
      </c>
      <c r="K77" s="2">
        <v>2.931006480009737E-4</v>
      </c>
      <c r="L77" s="2">
        <v>4.4533822792984192E-4</v>
      </c>
      <c r="M77" s="2">
        <v>6.5761273249785785E-4</v>
      </c>
      <c r="N77" s="2">
        <v>9.4916029710403029E-4</v>
      </c>
      <c r="O77" s="2">
        <v>1.3440507044712143E-3</v>
      </c>
      <c r="P77" s="2">
        <v>1.8719946838857326E-3</v>
      </c>
      <c r="Q77" s="2">
        <v>2.569163026919917E-3</v>
      </c>
      <c r="R77" s="2">
        <v>3.4789734393638814E-3</v>
      </c>
      <c r="S77" s="2">
        <v>4.6527866624434863E-3</v>
      </c>
      <c r="T77" s="2">
        <v>6.1504372782571646E-3</v>
      </c>
      <c r="U77" s="2">
        <v>8.0405067654962335E-3</v>
      </c>
      <c r="V77" s="2">
        <v>1.0400226620914327E-2</v>
      </c>
      <c r="W77" s="2">
        <v>1.3314877238823328E-2</v>
      </c>
      <c r="X77" s="2">
        <v>1.6876522836767636E-2</v>
      </c>
      <c r="Y77" s="2">
        <v>2.1181892565380733E-2</v>
      </c>
      <c r="Z77" s="2">
        <v>2.6329180965643056E-2</v>
      </c>
      <c r="AA77" s="2">
        <v>3.2413494513246238E-2</v>
      </c>
      <c r="AB77" s="2">
        <v>3.9520612221865897E-2</v>
      </c>
      <c r="AC77" s="2">
        <v>4.7718654573841203E-2</v>
      </c>
      <c r="AD77" s="2">
        <v>5.7047165103733879E-2</v>
      </c>
      <c r="AE77" s="2">
        <v>6.7503004242929404E-2</v>
      </c>
      <c r="AF77" s="2">
        <v>7.9022341823479669E-2</v>
      </c>
      <c r="AG77" s="2">
        <v>9.1457926639349499E-2</v>
      </c>
      <c r="AH77" s="2">
        <v>0.10455073284257793</v>
      </c>
      <c r="AI77" s="2">
        <v>0.11789507155245627</v>
      </c>
      <c r="AJ77" s="2">
        <v>0.1308963662567984</v>
      </c>
      <c r="AK77" s="2">
        <v>0.14272109506189826</v>
      </c>
      <c r="AL77" s="2">
        <v>0.15223899217880527</v>
      </c>
      <c r="AM77" s="2">
        <v>0.15795857982880912</v>
      </c>
      <c r="AN77" s="30">
        <v>0.15795857982880912</v>
      </c>
      <c r="AO77" s="2">
        <v>0</v>
      </c>
      <c r="AP77" s="2">
        <v>4.6891772010380028E-2</v>
      </c>
      <c r="AQ77" s="2">
        <v>0</v>
      </c>
      <c r="AR77" s="2">
        <v>-4.4228402352066709E-2</v>
      </c>
      <c r="AS77" s="2">
        <v>-2.6633696583133193E-3</v>
      </c>
      <c r="AT77" s="2">
        <v>4.4228402352097261E-2</v>
      </c>
      <c r="AU77" s="2" t="e">
        <v>#REF!</v>
      </c>
      <c r="AV77" s="2" t="e">
        <v>#REF!</v>
      </c>
      <c r="AW77" s="2" t="e">
        <v>#REF!</v>
      </c>
    </row>
    <row r="78" spans="6:49" x14ac:dyDescent="0.2">
      <c r="F78" s="2" t="s">
        <v>104</v>
      </c>
      <c r="G78" s="2">
        <v>25.199999999999974</v>
      </c>
      <c r="H78" s="2">
        <v>0</v>
      </c>
      <c r="J78" s="33">
        <v>1.695377377794737E-4</v>
      </c>
      <c r="K78" s="2">
        <v>2.6760925770352132E-4</v>
      </c>
      <c r="L78" s="2">
        <v>4.0678019264501011E-4</v>
      </c>
      <c r="M78" s="2">
        <v>6.0101800252739728E-4</v>
      </c>
      <c r="N78" s="2">
        <v>8.6807547954672844E-4</v>
      </c>
      <c r="O78" s="2">
        <v>1.2302169656226935E-3</v>
      </c>
      <c r="P78" s="2">
        <v>1.7149920210613443E-3</v>
      </c>
      <c r="Q78" s="2">
        <v>2.3560285931736365E-3</v>
      </c>
      <c r="R78" s="2">
        <v>3.1938057504088389E-3</v>
      </c>
      <c r="S78" s="2">
        <v>4.2763521181115646E-3</v>
      </c>
      <c r="T78" s="2">
        <v>5.6598002672174786E-3</v>
      </c>
      <c r="U78" s="2">
        <v>7.4087093983028242E-3</v>
      </c>
      <c r="V78" s="2">
        <v>9.5960485153085175E-3</v>
      </c>
      <c r="W78" s="2">
        <v>1.2302709427981702E-2</v>
      </c>
      <c r="X78" s="2">
        <v>1.5616392526406779E-2</v>
      </c>
      <c r="Y78" s="2">
        <v>1.9629677044475231E-2</v>
      </c>
      <c r="Z78" s="2">
        <v>2.4437049693044433E-2</v>
      </c>
      <c r="AA78" s="2">
        <v>3.0130618918191916E-2</v>
      </c>
      <c r="AB78" s="2">
        <v>3.6794184324312272E-2</v>
      </c>
      <c r="AC78" s="2">
        <v>4.4495260132189969E-2</v>
      </c>
      <c r="AD78" s="2">
        <v>5.3274567422539949E-2</v>
      </c>
      <c r="AE78" s="2">
        <v>6.3132414600809164E-2</v>
      </c>
      <c r="AF78" s="2">
        <v>7.4011285900993248E-2</v>
      </c>
      <c r="AG78" s="2">
        <v>8.5773867724722008E-2</v>
      </c>
      <c r="AH78" s="2">
        <v>9.8175685829081025E-2</v>
      </c>
      <c r="AI78" s="2">
        <v>0.11083153903721185</v>
      </c>
      <c r="AJ78" s="2">
        <v>0.12317504844511561</v>
      </c>
      <c r="AK78" s="2">
        <v>0.13441096254155427</v>
      </c>
      <c r="AL78" s="2">
        <v>0.1434604512990128</v>
      </c>
      <c r="AM78" s="2">
        <v>0.14890058069407136</v>
      </c>
      <c r="AN78" s="30">
        <v>0.14890058069407136</v>
      </c>
      <c r="AO78" s="2">
        <v>0</v>
      </c>
      <c r="AP78" s="2">
        <v>4.4228402352066543E-2</v>
      </c>
      <c r="AQ78" s="2">
        <v>0</v>
      </c>
      <c r="AR78" s="2">
        <v>-4.1692162594339943E-2</v>
      </c>
      <c r="AS78" s="2">
        <v>-2.5362397577265994E-3</v>
      </c>
      <c r="AT78" s="2">
        <v>4.1692162594370662E-2</v>
      </c>
      <c r="AU78" s="2" t="e">
        <v>#REF!</v>
      </c>
      <c r="AV78" s="2" t="e">
        <v>#REF!</v>
      </c>
      <c r="AW78" s="2" t="e">
        <v>#REF!</v>
      </c>
    </row>
    <row r="79" spans="6:49" x14ac:dyDescent="0.2">
      <c r="F79" s="2" t="s">
        <v>105</v>
      </c>
      <c r="G79" s="2">
        <v>25.599999999999973</v>
      </c>
      <c r="H79" s="2">
        <v>0</v>
      </c>
      <c r="J79" s="33">
        <v>1.5482002634835556E-4</v>
      </c>
      <c r="K79" s="2">
        <v>2.4443775843870395E-4</v>
      </c>
      <c r="L79" s="2">
        <v>3.7171424181619428E-4</v>
      </c>
      <c r="M79" s="2">
        <v>5.4951547129194925E-4</v>
      </c>
      <c r="N79" s="2">
        <v>7.9422779793012085E-4</v>
      </c>
      <c r="O79" s="2">
        <v>1.1264472668236335E-3</v>
      </c>
      <c r="P79" s="2">
        <v>1.5717195474408763E-3</v>
      </c>
      <c r="Q79" s="2">
        <v>2.161305700942241E-3</v>
      </c>
      <c r="R79" s="2">
        <v>2.932937646450163E-3</v>
      </c>
      <c r="S79" s="2">
        <v>3.9315137497101232E-3</v>
      </c>
      <c r="T79" s="2">
        <v>5.2096693855193518E-3</v>
      </c>
      <c r="U79" s="2">
        <v>6.8281394895417071E-3</v>
      </c>
      <c r="V79" s="2">
        <v>8.8558097610082695E-3</v>
      </c>
      <c r="W79" s="2">
        <v>1.1369329838895192E-2</v>
      </c>
      <c r="X79" s="2">
        <v>1.4452134682785356E-2</v>
      </c>
      <c r="Y79" s="2">
        <v>1.8192688409324077E-2</v>
      </c>
      <c r="Z79" s="2">
        <v>2.2681726452883702E-2</v>
      </c>
      <c r="AA79" s="2">
        <v>2.8008225349214638E-2</v>
      </c>
      <c r="AB79" s="2">
        <v>3.4253772908916208E-2</v>
      </c>
      <c r="AC79" s="2">
        <v>4.1484943830888944E-2</v>
      </c>
      <c r="AD79" s="2">
        <v>4.9743207113644716E-2</v>
      </c>
      <c r="AE79" s="2">
        <v>5.9031804883961467E-2</v>
      </c>
      <c r="AF79" s="2">
        <v>6.9298954862228188E-2</v>
      </c>
      <c r="AG79" s="2">
        <v>8.0416654615156249E-2</v>
      </c>
      <c r="AH79" s="2">
        <v>9.2154328058134422E-2</v>
      </c>
      <c r="AI79" s="2">
        <v>0.10414658793507203</v>
      </c>
      <c r="AJ79" s="2">
        <v>0.11585454035881514</v>
      </c>
      <c r="AK79" s="2">
        <v>0.12652039157154141</v>
      </c>
      <c r="AL79" s="2">
        <v>0.13511570894341099</v>
      </c>
      <c r="AM79" s="2">
        <v>0.14028462320704371</v>
      </c>
      <c r="AN79" s="30">
        <v>0.14028462320704371</v>
      </c>
      <c r="AO79" s="2">
        <v>0</v>
      </c>
      <c r="AP79" s="2">
        <v>4.1692162594339971E-2</v>
      </c>
      <c r="AQ79" s="2">
        <v>0</v>
      </c>
      <c r="AR79" s="2">
        <v>-3.9279694497972195E-2</v>
      </c>
      <c r="AS79" s="2">
        <v>-2.4124680963677758E-3</v>
      </c>
      <c r="AT79" s="2">
        <v>3.9279694498002886E-2</v>
      </c>
      <c r="AU79" s="2" t="e">
        <v>#REF!</v>
      </c>
      <c r="AV79" s="2" t="e">
        <v>#REF!</v>
      </c>
      <c r="AW79" s="2" t="e">
        <v>#REF!</v>
      </c>
    </row>
    <row r="80" spans="6:49" x14ac:dyDescent="0.2">
      <c r="F80" s="2" t="s">
        <v>106</v>
      </c>
      <c r="G80" s="2">
        <v>25.999999999999972</v>
      </c>
      <c r="H80" s="2">
        <v>0</v>
      </c>
      <c r="J80" s="33">
        <v>1.4143911407944585E-4</v>
      </c>
      <c r="K80" s="2">
        <v>2.233650825860998E-4</v>
      </c>
      <c r="L80" s="2">
        <v>3.3980931820363976E-4</v>
      </c>
      <c r="M80" s="2">
        <v>5.0262575318050097E-4</v>
      </c>
      <c r="N80" s="2">
        <v>7.2694182932943872E-4</v>
      </c>
      <c r="O80" s="2">
        <v>1.0318119865787634E-3</v>
      </c>
      <c r="P80" s="2">
        <v>1.4409240251540586E-3</v>
      </c>
      <c r="Q80" s="2">
        <v>1.9833364630504223E-3</v>
      </c>
      <c r="R80" s="2">
        <v>2.6942142211148754E-3</v>
      </c>
      <c r="S80" s="2">
        <v>3.615517043741604E-3</v>
      </c>
      <c r="T80" s="2">
        <v>4.7965798673871261E-3</v>
      </c>
      <c r="U80" s="2">
        <v>6.2945066979931529E-3</v>
      </c>
      <c r="V80" s="2">
        <v>8.1742791623624547E-3</v>
      </c>
      <c r="W80" s="2">
        <v>1.0508457292158114E-2</v>
      </c>
      <c r="X80" s="2">
        <v>1.3376322572227867E-2</v>
      </c>
      <c r="Y80" s="2">
        <v>1.686228083676777E-2</v>
      </c>
      <c r="Z80" s="2">
        <v>2.1053303949075484E-2</v>
      </c>
      <c r="AA80" s="2">
        <v>2.603514291597369E-2</v>
      </c>
      <c r="AB80" s="2">
        <v>3.1886989855815347E-2</v>
      </c>
      <c r="AC80" s="2">
        <v>3.867420139818787E-2</v>
      </c>
      <c r="AD80" s="2">
        <v>4.6438622463530199E-2</v>
      </c>
      <c r="AE80" s="2">
        <v>5.5185970450784473E-2</v>
      </c>
      <c r="AF80" s="2">
        <v>6.4869663421899343E-2</v>
      </c>
      <c r="AG80" s="2">
        <v>7.5370415908793717E-2</v>
      </c>
      <c r="AH80" s="2">
        <v>8.6470904883609812E-2</v>
      </c>
      <c r="AI80" s="2">
        <v>9.7824859187037816E-2</v>
      </c>
      <c r="AJ80" s="2">
        <v>0.10892009350834353</v>
      </c>
      <c r="AK80" s="2">
        <v>0.11903535090487052</v>
      </c>
      <c r="AL80" s="2">
        <v>0.12719140541730897</v>
      </c>
      <c r="AM80" s="2">
        <v>0.1320977854705333</v>
      </c>
      <c r="AN80" s="30">
        <v>0.1320977854705333</v>
      </c>
      <c r="AO80" s="2">
        <v>0</v>
      </c>
      <c r="AP80" s="2">
        <v>3.9279694497972223E-2</v>
      </c>
      <c r="AQ80" s="2">
        <v>0</v>
      </c>
      <c r="AR80" s="2">
        <v>-3.6987379931749498E-2</v>
      </c>
      <c r="AS80" s="2">
        <v>-2.2923145662227251E-3</v>
      </c>
      <c r="AT80" s="2">
        <v>3.6987379931780161E-2</v>
      </c>
      <c r="AU80" s="2" t="e">
        <v>#REF!</v>
      </c>
      <c r="AV80" s="2" t="e">
        <v>#REF!</v>
      </c>
      <c r="AW80" s="2" t="e">
        <v>#REF!</v>
      </c>
    </row>
    <row r="81" spans="6:49" x14ac:dyDescent="0.2">
      <c r="F81" s="2" t="s">
        <v>107</v>
      </c>
      <c r="G81" s="2">
        <v>26.39999999999997</v>
      </c>
      <c r="H81" s="2">
        <v>0</v>
      </c>
      <c r="J81" s="33">
        <v>1.2926787206931286E-4</v>
      </c>
      <c r="K81" s="2">
        <v>2.0419221813971377E-4</v>
      </c>
      <c r="L81" s="2">
        <v>3.1076721198492624E-4</v>
      </c>
      <c r="M81" s="2">
        <v>4.5991667058646894E-4</v>
      </c>
      <c r="N81" s="2">
        <v>6.6560804208411976E-4</v>
      </c>
      <c r="O81" s="2">
        <v>9.4547118099342102E-4</v>
      </c>
      <c r="P81" s="2">
        <v>1.3214715404763675E-3</v>
      </c>
      <c r="Q81" s="2">
        <v>1.8206184894477041E-3</v>
      </c>
      <c r="R81" s="2">
        <v>2.4756792539389204E-3</v>
      </c>
      <c r="S81" s="2">
        <v>3.3258565867150072E-3</v>
      </c>
      <c r="T81" s="2">
        <v>4.41737349949881E-3</v>
      </c>
      <c r="U81" s="2">
        <v>5.8038910181257789E-3</v>
      </c>
      <c r="V81" s="2">
        <v>7.5466646226305667E-3</v>
      </c>
      <c r="W81" s="2">
        <v>9.7143213472954282E-3</v>
      </c>
      <c r="X81" s="2">
        <v>1.238211178042131E-2</v>
      </c>
      <c r="Y81" s="2">
        <v>1.5630458539109233E-2</v>
      </c>
      <c r="Z81" s="2">
        <v>1.9542584129206671E-2</v>
      </c>
      <c r="AA81" s="2">
        <v>2.4200955303911854E-2</v>
      </c>
      <c r="AB81" s="2">
        <v>2.9682227202526099E-2</v>
      </c>
      <c r="AC81" s="2">
        <v>3.6050308511004749E-2</v>
      </c>
      <c r="AD81" s="2">
        <v>4.3347099981506161E-2</v>
      </c>
      <c r="AE81" s="2">
        <v>5.1580386851822833E-2</v>
      </c>
      <c r="AF81" s="2">
        <v>6.0708299079889991E-2</v>
      </c>
      <c r="AG81" s="2">
        <v>7.0619705771388361E-2</v>
      </c>
      <c r="AH81" s="2">
        <v>8.1109903444075482E-2</v>
      </c>
      <c r="AI81" s="2">
        <v>9.1851023214621172E-2</v>
      </c>
      <c r="AJ81" s="2">
        <v>0.1023567620228291</v>
      </c>
      <c r="AK81" s="2">
        <v>0.11194139137960682</v>
      </c>
      <c r="AL81" s="2">
        <v>0.1196735774213163</v>
      </c>
      <c r="AM81" s="2">
        <v>0.12432642744516456</v>
      </c>
      <c r="AN81" s="30">
        <v>0.12432642744516456</v>
      </c>
      <c r="AO81" s="2">
        <v>0</v>
      </c>
      <c r="AP81" s="2">
        <v>3.698737993174931E-2</v>
      </c>
      <c r="AQ81" s="2">
        <v>0</v>
      </c>
      <c r="AR81" s="2">
        <v>-3.4811399684645972E-2</v>
      </c>
      <c r="AS81" s="2">
        <v>-2.1759802471033388E-3</v>
      </c>
      <c r="AT81" s="2">
        <v>3.4811399684676822E-2</v>
      </c>
      <c r="AU81" s="2" t="e">
        <v>#REF!</v>
      </c>
      <c r="AV81" s="2" t="e">
        <v>#REF!</v>
      </c>
      <c r="AW81" s="2" t="e">
        <v>#REF!</v>
      </c>
    </row>
    <row r="82" spans="6:49" x14ac:dyDescent="0.2">
      <c r="F82" s="2" t="s">
        <v>108</v>
      </c>
      <c r="G82" s="2">
        <v>26.799999999999969</v>
      </c>
      <c r="H82" s="2">
        <v>0</v>
      </c>
      <c r="J82" s="33">
        <v>1.181918282733469E-4</v>
      </c>
      <c r="K82" s="2">
        <v>1.8673990484853359E-4</v>
      </c>
      <c r="L82" s="2">
        <v>2.8431915014166619E-4</v>
      </c>
      <c r="M82" s="2">
        <v>4.2099839236899852E-4</v>
      </c>
      <c r="N82" s="2">
        <v>6.0967608002649375E-4</v>
      </c>
      <c r="O82" s="2">
        <v>8.6666555675979948E-4</v>
      </c>
      <c r="P82" s="2">
        <v>1.212335667253464E-3</v>
      </c>
      <c r="Q82" s="2">
        <v>1.6717897224444657E-3</v>
      </c>
      <c r="R82" s="2">
        <v>2.2755562095011692E-3</v>
      </c>
      <c r="S82" s="2">
        <v>3.0602527729427834E-3</v>
      </c>
      <c r="T82" s="2">
        <v>4.0691706879779138E-3</v>
      </c>
      <c r="U82" s="2">
        <v>5.3527100259555208E-3</v>
      </c>
      <c r="V82" s="2">
        <v>6.9685756290855704E-3</v>
      </c>
      <c r="W82" s="2">
        <v>8.9816204044307606E-3</v>
      </c>
      <c r="X82" s="2">
        <v>1.1463194700825899E-2</v>
      </c>
      <c r="Y82" s="2">
        <v>1.4489827871453002E-2</v>
      </c>
      <c r="Z82" s="2">
        <v>1.8141029659735214E-2</v>
      </c>
      <c r="AA82" s="2">
        <v>2.2495953914754955E-2</v>
      </c>
      <c r="AB82" s="2">
        <v>2.7628614795433555E-2</v>
      </c>
      <c r="AC82" s="2">
        <v>3.3601286309926003E-2</v>
      </c>
      <c r="AD82" s="2">
        <v>4.0455651546117639E-2</v>
      </c>
      <c r="AE82" s="2">
        <v>4.820120264092332E-2</v>
      </c>
      <c r="AF82" s="2">
        <v>5.6800334679448776E-2</v>
      </c>
      <c r="AG82" s="2">
        <v>6.6149540081758287E-2</v>
      </c>
      <c r="AH82" s="2">
        <v>7.6056115619815678E-2</v>
      </c>
      <c r="AI82" s="2">
        <v>8.6209871831541107E-2</v>
      </c>
      <c r="AJ82" s="2">
        <v>9.6149524012941301E-2</v>
      </c>
      <c r="AK82" s="2">
        <v>0.1052237949104516</v>
      </c>
      <c r="AL82" s="2">
        <v>0.11254782975012437</v>
      </c>
      <c r="AM82" s="2">
        <v>0.11695637645841409</v>
      </c>
      <c r="AN82" s="30">
        <v>0.11695637645841409</v>
      </c>
      <c r="AO82" s="2">
        <v>0</v>
      </c>
      <c r="AP82" s="2">
        <v>3.4811399684646069E-2</v>
      </c>
      <c r="AQ82" s="2">
        <v>0</v>
      </c>
      <c r="AR82" s="2">
        <v>-3.2747785408356045E-2</v>
      </c>
      <c r="AS82" s="2">
        <v>-2.0636142762900239E-3</v>
      </c>
      <c r="AT82" s="2">
        <v>3.2747785408386798E-2</v>
      </c>
      <c r="AU82" s="2" t="e">
        <v>#REF!</v>
      </c>
      <c r="AV82" s="2" t="e">
        <v>#REF!</v>
      </c>
      <c r="AW82" s="2" t="e">
        <v>#REF!</v>
      </c>
    </row>
    <row r="83" spans="6:49" x14ac:dyDescent="0.2">
      <c r="F83" s="2" t="s">
        <v>109</v>
      </c>
      <c r="G83" s="2">
        <v>27.199999999999967</v>
      </c>
      <c r="H83" s="2">
        <v>0</v>
      </c>
      <c r="J83" s="33">
        <v>1.0810784832889652E-4</v>
      </c>
      <c r="K83" s="2">
        <v>1.7084658249171694E-4</v>
      </c>
      <c r="L83" s="2">
        <v>2.6022275664092131E-4</v>
      </c>
      <c r="M83" s="2">
        <v>3.8551909603971917E-4</v>
      </c>
      <c r="N83" s="2">
        <v>5.5864876185157209E-4</v>
      </c>
      <c r="O83" s="2">
        <v>7.9470839193434477E-4</v>
      </c>
      <c r="P83" s="2">
        <v>1.11258685239428E-3</v>
      </c>
      <c r="Q83" s="2">
        <v>1.5356148069467978E-3</v>
      </c>
      <c r="R83" s="2">
        <v>2.0922311157327762E-3</v>
      </c>
      <c r="S83" s="2">
        <v>2.8166307540794969E-3</v>
      </c>
      <c r="T83" s="2">
        <v>3.7493451289319479E-3</v>
      </c>
      <c r="U83" s="2">
        <v>4.9376890635246988E-3</v>
      </c>
      <c r="V83" s="2">
        <v>6.4359889522461761E-3</v>
      </c>
      <c r="W83" s="2">
        <v>8.3054831969162739E-3</v>
      </c>
      <c r="X83" s="2">
        <v>1.0613758448132449E-2</v>
      </c>
      <c r="Y83" s="2">
        <v>1.3433552708517973E-2</v>
      </c>
      <c r="Z83" s="2">
        <v>1.684071827856919E-2</v>
      </c>
      <c r="AA83" s="2">
        <v>2.0911093212500235E-2</v>
      </c>
      <c r="AB83" s="2">
        <v>2.5715979159355636E-2</v>
      </c>
      <c r="AC83" s="2">
        <v>3.1315866805268225E-2</v>
      </c>
      <c r="AD83" s="2">
        <v>3.7751989767483757E-2</v>
      </c>
      <c r="AE83" s="2">
        <v>4.5035228389508707E-2</v>
      </c>
      <c r="AF83" s="2">
        <v>5.3131834850121393E-2</v>
      </c>
      <c r="AG83" s="2">
        <v>6.194542389390089E-2</v>
      </c>
      <c r="AH83" s="2">
        <v>7.1294689570230177E-2</v>
      </c>
      <c r="AI83" s="2">
        <v>8.0886395940679104E-2</v>
      </c>
      <c r="AJ83" s="2">
        <v>9.0283386006220198E-2</v>
      </c>
      <c r="AK83" s="2">
        <v>9.8867704102164347E-2</v>
      </c>
      <c r="AL83" s="2">
        <v>0.1057994856543151</v>
      </c>
      <c r="AM83" s="2">
        <v>0.10997309020554374</v>
      </c>
      <c r="AN83" s="30">
        <v>0.10997309020554374</v>
      </c>
      <c r="AO83" s="2">
        <v>0</v>
      </c>
      <c r="AP83" s="2">
        <v>3.2747785408355934E-2</v>
      </c>
      <c r="AQ83" s="2">
        <v>0</v>
      </c>
      <c r="AR83" s="2">
        <v>-3.0792465257552248E-2</v>
      </c>
      <c r="AS83" s="2">
        <v>-1.9553201508036855E-3</v>
      </c>
      <c r="AT83" s="2">
        <v>3.0792465257583113E-2</v>
      </c>
      <c r="AU83" s="2" t="e">
        <v>#REF!</v>
      </c>
      <c r="AV83" s="2" t="e">
        <v>#REF!</v>
      </c>
      <c r="AW83" s="2" t="e">
        <v>#REF!</v>
      </c>
    </row>
    <row r="84" spans="6:49" x14ac:dyDescent="0.2">
      <c r="F84" s="2" t="s">
        <v>110</v>
      </c>
      <c r="G84" s="2">
        <v>27.599999999999966</v>
      </c>
      <c r="H84" s="2">
        <v>0</v>
      </c>
      <c r="J84" s="33">
        <v>9.8922960409195151E-5</v>
      </c>
      <c r="K84" s="2">
        <v>1.5636656233974428E-4</v>
      </c>
      <c r="L84" s="2">
        <v>2.3825934114991455E-4</v>
      </c>
      <c r="M84" s="2">
        <v>3.5316109459022227E-4</v>
      </c>
      <c r="N84" s="2">
        <v>5.1207671599903218E-4</v>
      </c>
      <c r="O84" s="2">
        <v>7.2897830066669361E-4</v>
      </c>
      <c r="P84" s="2">
        <v>1.0213828921446231E-3</v>
      </c>
      <c r="Q84" s="2">
        <v>1.4109728346312471E-3</v>
      </c>
      <c r="R84" s="2">
        <v>1.9242371297538289E-3</v>
      </c>
      <c r="S84" s="2">
        <v>2.5931014095145603E-3</v>
      </c>
      <c r="T84" s="2">
        <v>3.4555008366186101E-3</v>
      </c>
      <c r="U84" s="2">
        <v>4.5558340987710642E-3</v>
      </c>
      <c r="V84" s="2">
        <v>5.9452172904588853E-3</v>
      </c>
      <c r="W84" s="2">
        <v>7.6814334167078164E-3</v>
      </c>
      <c r="X84" s="2">
        <v>9.8284459695667289E-3</v>
      </c>
      <c r="Y84" s="2">
        <v>1.2455312919118704E-2</v>
      </c>
      <c r="Z84" s="2">
        <v>1.5634299936032148E-2</v>
      </c>
      <c r="AA84" s="2">
        <v>1.9437948297798033E-2</v>
      </c>
      <c r="AB84" s="2">
        <v>2.3934803748935699E-2</v>
      </c>
      <c r="AC84" s="2">
        <v>2.9183458505504658E-2</v>
      </c>
      <c r="AD84" s="2">
        <v>3.5224502086622665E-2</v>
      </c>
      <c r="AE84" s="2">
        <v>4.2069922630386329E-2</v>
      </c>
      <c r="AF84" s="2">
        <v>4.9689457274552262E-2</v>
      </c>
      <c r="AG84" s="2">
        <v>5.7993371365790414E-2</v>
      </c>
      <c r="AH84" s="2">
        <v>6.6811171201473785E-2</v>
      </c>
      <c r="AI84" s="2">
        <v>7.5865850546683725E-2</v>
      </c>
      <c r="AJ84" s="2">
        <v>8.474347213988162E-2</v>
      </c>
      <c r="AK84" s="2">
        <v>9.28582342937391E-2</v>
      </c>
      <c r="AL84" s="2">
        <v>9.9413717763497667E-2</v>
      </c>
      <c r="AM84" s="2">
        <v>0.10336179919053315</v>
      </c>
      <c r="AN84" s="30">
        <v>0.10336179919053315</v>
      </c>
      <c r="AO84" s="2">
        <v>0</v>
      </c>
      <c r="AP84" s="2">
        <v>3.0792465257552238E-2</v>
      </c>
      <c r="AQ84" s="2">
        <v>0</v>
      </c>
      <c r="AR84" s="2">
        <v>-2.8941303773349358E-2</v>
      </c>
      <c r="AS84" s="2">
        <v>-1.8511614842028797E-3</v>
      </c>
      <c r="AT84" s="2">
        <v>2.8941303773380233E-2</v>
      </c>
      <c r="AU84" s="2" t="e">
        <v>#REF!</v>
      </c>
      <c r="AV84" s="2" t="e">
        <v>#REF!</v>
      </c>
      <c r="AW84" s="2" t="e">
        <v>#REF!</v>
      </c>
    </row>
    <row r="85" spans="6:49" x14ac:dyDescent="0.2">
      <c r="F85" s="2" t="s">
        <v>111</v>
      </c>
      <c r="G85" s="2">
        <v>27.999999999999964</v>
      </c>
      <c r="H85" s="2">
        <v>0</v>
      </c>
      <c r="J85" s="33">
        <v>9.0553307613021751E-5</v>
      </c>
      <c r="K85" s="2">
        <v>1.4316839634503158E-4</v>
      </c>
      <c r="L85" s="2">
        <v>2.1823147907981523E-4</v>
      </c>
      <c r="M85" s="2">
        <v>3.2363737586607827E-4</v>
      </c>
      <c r="N85" s="2">
        <v>4.6955358070162036E-4</v>
      </c>
      <c r="O85" s="2">
        <v>6.6891274992349789E-4</v>
      </c>
      <c r="P85" s="2">
        <v>9.3796038253520853E-4</v>
      </c>
      <c r="Q85" s="2">
        <v>1.2968463185051148E-3</v>
      </c>
      <c r="R85" s="2">
        <v>1.7702406196889475E-3</v>
      </c>
      <c r="S85" s="2">
        <v>2.3879441388696822E-3</v>
      </c>
      <c r="T85" s="2">
        <v>3.1854513065431756E-3</v>
      </c>
      <c r="U85" s="2">
        <v>4.2044070204597861E-3</v>
      </c>
      <c r="V85" s="2">
        <v>5.4928806117626183E-3</v>
      </c>
      <c r="W85" s="2">
        <v>7.1053572304788822E-3</v>
      </c>
      <c r="X85" s="2">
        <v>9.1023201358821654E-3</v>
      </c>
      <c r="Y85" s="2">
        <v>1.154926576551102E-2</v>
      </c>
      <c r="Z85" s="2">
        <v>1.451495662132448E-2</v>
      </c>
      <c r="AA85" s="2">
        <v>1.8068674704271325E-2</v>
      </c>
      <c r="AB85" s="2">
        <v>2.2276190698840844E-2</v>
      </c>
      <c r="AC85" s="2">
        <v>2.7194112534142133E-2</v>
      </c>
      <c r="AD85" s="2">
        <v>3.2862224049364029E-2</v>
      </c>
      <c r="AE85" s="2">
        <v>3.9293375357442283E-2</v>
      </c>
      <c r="AF85" s="2">
        <v>4.6460449604705002E-2</v>
      </c>
      <c r="AG85" s="2">
        <v>5.427991918216743E-2</v>
      </c>
      <c r="AH85" s="2">
        <v>6.2591536787659691E-2</v>
      </c>
      <c r="AI85" s="2">
        <v>7.1133808489768871E-2</v>
      </c>
      <c r="AJ85" s="2">
        <v>7.9515099677786097E-2</v>
      </c>
      <c r="AK85" s="2">
        <v>8.7180569733568067E-2</v>
      </c>
      <c r="AL85" s="2">
        <v>9.3375661370382029E-2</v>
      </c>
      <c r="AM85" s="2">
        <v>9.7107630463259015E-2</v>
      </c>
      <c r="AN85" s="30">
        <v>9.7107630463259015E-2</v>
      </c>
      <c r="AO85" s="2">
        <v>0</v>
      </c>
      <c r="AP85" s="2">
        <v>2.8941303773349272E-2</v>
      </c>
      <c r="AQ85" s="2">
        <v>0</v>
      </c>
      <c r="AR85" s="2">
        <v>-2.7190136529712583E-2</v>
      </c>
      <c r="AS85" s="2">
        <v>-1.7511672436366886E-3</v>
      </c>
      <c r="AT85" s="2">
        <v>2.7190136529743544E-2</v>
      </c>
      <c r="AU85" s="2" t="e">
        <v>#REF!</v>
      </c>
      <c r="AV85" s="2" t="e">
        <v>#REF!</v>
      </c>
      <c r="AW85" s="2" t="e">
        <v>#REF!</v>
      </c>
    </row>
    <row r="86" spans="6:49" x14ac:dyDescent="0.2">
      <c r="F86" s="2" t="s">
        <v>112</v>
      </c>
      <c r="G86" s="2">
        <v>28.399999999999963</v>
      </c>
      <c r="H86" s="2">
        <v>0</v>
      </c>
      <c r="J86" s="33">
        <v>8.2923213379551664E-5</v>
      </c>
      <c r="K86" s="2">
        <v>1.3113342165458063E-4</v>
      </c>
      <c r="L86" s="2">
        <v>1.9996085017549953E-4</v>
      </c>
      <c r="M86" s="2">
        <v>2.9668850851539291E-4</v>
      </c>
      <c r="N86" s="2">
        <v>4.3071170700297457E-4</v>
      </c>
      <c r="O86" s="2">
        <v>6.1400224671173946E-4</v>
      </c>
      <c r="P86" s="2">
        <v>8.6162704037015677E-4</v>
      </c>
      <c r="Q86" s="2">
        <v>1.1923112698335274E-3</v>
      </c>
      <c r="R86" s="2">
        <v>1.6290286088526114E-3</v>
      </c>
      <c r="S86" s="2">
        <v>2.1995912977542304E-3</v>
      </c>
      <c r="T86" s="2">
        <v>2.9372006118714017E-3</v>
      </c>
      <c r="U86" s="2">
        <v>3.8809031489316207E-3</v>
      </c>
      <c r="V86" s="2">
        <v>5.07587996445259E-3</v>
      </c>
      <c r="W86" s="2">
        <v>6.5734734603561723E-3</v>
      </c>
      <c r="X86" s="2">
        <v>8.4308306038391474E-3</v>
      </c>
      <c r="Y86" s="2">
        <v>1.0710010056265476E-2</v>
      </c>
      <c r="Z86" s="2">
        <v>1.347636476197071E-2</v>
      </c>
      <c r="AA86" s="2">
        <v>1.6795970387203984E-2</v>
      </c>
      <c r="AB86" s="2">
        <v>2.0731824151186479E-2</v>
      </c>
      <c r="AC86" s="2">
        <v>2.5338489445931298E-2</v>
      </c>
      <c r="AD86" s="2">
        <v>3.0654812120392814E-2</v>
      </c>
      <c r="AE86" s="2">
        <v>3.6694289619638727E-2</v>
      </c>
      <c r="AF86" s="2">
        <v>4.3432642751466799E-2</v>
      </c>
      <c r="AG86" s="2">
        <v>5.0792134386764991E-2</v>
      </c>
      <c r="AH86" s="2">
        <v>5.8622217851003008E-2</v>
      </c>
      <c r="AI86" s="2">
        <v>6.6676204186729551E-2</v>
      </c>
      <c r="AJ86" s="2">
        <v>7.4583842301259695E-2</v>
      </c>
      <c r="AK86" s="2">
        <v>8.1820045474205141E-2</v>
      </c>
      <c r="AL86" s="2">
        <v>8.7670511769979698E-2</v>
      </c>
      <c r="AM86" s="2">
        <v>9.1195714408171341E-2</v>
      </c>
      <c r="AN86" s="30">
        <v>9.1195714408171341E-2</v>
      </c>
      <c r="AO86" s="2">
        <v>0</v>
      </c>
      <c r="AP86" s="2">
        <v>2.7190136529712517E-2</v>
      </c>
      <c r="AQ86" s="2">
        <v>0</v>
      </c>
      <c r="AR86" s="2">
        <v>-2.5534800034288041E-2</v>
      </c>
      <c r="AS86" s="2">
        <v>-1.6553364954244761E-3</v>
      </c>
      <c r="AT86" s="2">
        <v>2.5534800034319068E-2</v>
      </c>
      <c r="AU86" s="2" t="e">
        <v>#REF!</v>
      </c>
      <c r="AV86" s="2" t="e">
        <v>#REF!</v>
      </c>
      <c r="AW86" s="2" t="e">
        <v>#REF!</v>
      </c>
    </row>
    <row r="87" spans="6:49" x14ac:dyDescent="0.2">
      <c r="F87" s="2" t="s">
        <v>113</v>
      </c>
      <c r="G87" s="2">
        <v>28.799999999999962</v>
      </c>
      <c r="H87" s="2">
        <v>0</v>
      </c>
      <c r="J87" s="33">
        <v>7.5964347151281767E-5</v>
      </c>
      <c r="K87" s="2">
        <v>1.2015446070239899E-4</v>
      </c>
      <c r="L87" s="2">
        <v>1.8328630673735704E-4</v>
      </c>
      <c r="M87" s="2">
        <v>2.7207987390698979E-4</v>
      </c>
      <c r="N87" s="2">
        <v>3.9521830970762399E-4</v>
      </c>
      <c r="O87" s="2">
        <v>5.637851235235638E-4</v>
      </c>
      <c r="P87" s="2">
        <v>7.9175480259153531E-4</v>
      </c>
      <c r="Q87" s="2">
        <v>1.096528263209579E-3</v>
      </c>
      <c r="R87" s="2">
        <v>1.4994974447105178E-3</v>
      </c>
      <c r="S87" s="2">
        <v>2.0266141158222259E-3</v>
      </c>
      <c r="T87" s="2">
        <v>2.708926250664817E-3</v>
      </c>
      <c r="U87" s="2">
        <v>3.5830307627866603E-3</v>
      </c>
      <c r="V87" s="2">
        <v>4.6913735460102799E-3</v>
      </c>
      <c r="W87" s="2">
        <v>6.0823062185678713E-3</v>
      </c>
      <c r="X87" s="2">
        <v>7.8097832524893296E-3</v>
      </c>
      <c r="Y87" s="2">
        <v>9.9325528846905872E-3</v>
      </c>
      <c r="Z87" s="2">
        <v>1.2512660077584599E-2</v>
      </c>
      <c r="AA87" s="2">
        <v>1.5613039857108262E-2</v>
      </c>
      <c r="AB87" s="2">
        <v>1.9293935207019535E-2</v>
      </c>
      <c r="AC87" s="2">
        <v>2.3607826906710636E-2</v>
      </c>
      <c r="AD87" s="2">
        <v>2.8592516340875722E-2</v>
      </c>
      <c r="AE87" s="2">
        <v>3.4261961670589813E-2</v>
      </c>
      <c r="AF87" s="2">
        <v>4.05944411809303E-2</v>
      </c>
      <c r="AG87" s="2">
        <v>4.7517617437731433E-2</v>
      </c>
      <c r="AH87" s="2">
        <v>5.4890119296868149E-2</v>
      </c>
      <c r="AI87" s="2">
        <v>6.247936855170394E-2</v>
      </c>
      <c r="AJ87" s="2">
        <v>6.9935582509333363E-2</v>
      </c>
      <c r="AK87" s="2">
        <v>7.6762216463205232E-2</v>
      </c>
      <c r="AL87" s="2">
        <v>8.2283607239135109E-2</v>
      </c>
      <c r="AM87" s="2">
        <v>8.561127623320651E-2</v>
      </c>
      <c r="AN87" s="30">
        <v>8.561127623320651E-2</v>
      </c>
      <c r="AO87" s="2">
        <v>0</v>
      </c>
      <c r="AP87" s="2">
        <v>2.5534800034287965E-2</v>
      </c>
      <c r="AQ87" s="2">
        <v>0</v>
      </c>
      <c r="AR87" s="2">
        <v>-2.3971157345297811E-2</v>
      </c>
      <c r="AS87" s="2">
        <v>-1.5636426889901536E-3</v>
      </c>
      <c r="AT87" s="2">
        <v>2.3971157345328915E-2</v>
      </c>
      <c r="AU87" s="2" t="e">
        <v>#REF!</v>
      </c>
      <c r="AV87" s="2" t="e">
        <v>#REF!</v>
      </c>
      <c r="AW87" s="2" t="e">
        <v>#REF!</v>
      </c>
    </row>
    <row r="88" spans="6:49" x14ac:dyDescent="0.2">
      <c r="F88" s="2" t="s">
        <v>114</v>
      </c>
      <c r="G88" s="2">
        <v>29.19999999999996</v>
      </c>
      <c r="H88" s="2">
        <v>0</v>
      </c>
      <c r="J88" s="33">
        <v>6.9614979023673899E-5</v>
      </c>
      <c r="K88" s="2">
        <v>1.1013465947146614E-4</v>
      </c>
      <c r="L88" s="2">
        <v>1.6806214595084423E-4</v>
      </c>
      <c r="M88" s="2">
        <v>2.4959918812312264E-4</v>
      </c>
      <c r="N88" s="2">
        <v>3.627720175224958E-4</v>
      </c>
      <c r="O88" s="2">
        <v>5.178428578528632E-4</v>
      </c>
      <c r="P88" s="2">
        <v>7.2777362200368307E-4</v>
      </c>
      <c r="Q88" s="2">
        <v>1.0087343878002132E-3</v>
      </c>
      <c r="R88" s="2">
        <v>1.3806425693253673E-3</v>
      </c>
      <c r="S88" s="2">
        <v>1.8677099522555862E-3</v>
      </c>
      <c r="T88" s="2">
        <v>2.4989635787799952E-3</v>
      </c>
      <c r="U88" s="2">
        <v>3.3086924593851192E-3</v>
      </c>
      <c r="V88" s="2">
        <v>4.336754837099068E-3</v>
      </c>
      <c r="W88" s="2">
        <v>5.628659800109943E-3</v>
      </c>
      <c r="X88" s="2">
        <v>7.2353120063889066E-3</v>
      </c>
      <c r="Y88" s="2">
        <v>9.2122787896069831E-3</v>
      </c>
      <c r="Z88" s="2">
        <v>1.1618404765906516E-2</v>
      </c>
      <c r="AA88" s="2">
        <v>1.4513560397066264E-2</v>
      </c>
      <c r="AB88" s="2">
        <v>1.7955268522995605E-2</v>
      </c>
      <c r="AC88" s="2">
        <v>2.1993908362011153E-2</v>
      </c>
      <c r="AD88" s="2">
        <v>2.6666153079722376E-2</v>
      </c>
      <c r="AE88" s="2">
        <v>3.1986260067428322E-2</v>
      </c>
      <c r="AF88" s="2">
        <v>3.7934810769869064E-2</v>
      </c>
      <c r="AG88" s="2">
        <v>4.4444501207830708E-2</v>
      </c>
      <c r="AH88" s="2">
        <v>5.1382631698623546E-2</v>
      </c>
      <c r="AI88" s="2">
        <v>5.8530056162189675E-2</v>
      </c>
      <c r="AJ88" s="2">
        <v>6.5556554353879776E-2</v>
      </c>
      <c r="AK88" s="2">
        <v>7.1992915195745064E-2</v>
      </c>
      <c r="AL88" s="2">
        <v>7.7200499131555259E-2</v>
      </c>
      <c r="AM88" s="2">
        <v>8.0339713698559329E-2</v>
      </c>
      <c r="AN88" s="30">
        <v>8.0339713698559329E-2</v>
      </c>
      <c r="AO88" s="2">
        <v>0</v>
      </c>
      <c r="AP88" s="2">
        <v>2.3971157345297815E-2</v>
      </c>
      <c r="AQ88" s="2">
        <v>0</v>
      </c>
      <c r="AR88" s="2">
        <v>-2.24951198355966E-2</v>
      </c>
      <c r="AS88" s="2">
        <v>-1.4760375097012148E-3</v>
      </c>
      <c r="AT88" s="2">
        <v>2.24951198356277E-2</v>
      </c>
      <c r="AU88" s="2" t="e">
        <v>#REF!</v>
      </c>
      <c r="AV88" s="2" t="e">
        <v>#REF!</v>
      </c>
      <c r="AW88" s="2" t="e">
        <v>#REF!</v>
      </c>
    </row>
    <row r="89" spans="6:49" x14ac:dyDescent="0.2">
      <c r="F89" s="2" t="s">
        <v>115</v>
      </c>
      <c r="G89" s="2">
        <v>29.599999999999959</v>
      </c>
      <c r="H89" s="2">
        <v>0</v>
      </c>
      <c r="J89" s="33">
        <v>6.3819313446991947E-5</v>
      </c>
      <c r="K89" s="2">
        <v>1.0098644855773586E-4</v>
      </c>
      <c r="L89" s="2">
        <v>1.5415656377201789E-4</v>
      </c>
      <c r="M89" s="2">
        <v>2.2905428226859163E-4</v>
      </c>
      <c r="N89" s="2">
        <v>3.3309977919170742E-4</v>
      </c>
      <c r="O89" s="2">
        <v>4.7579586880739614E-4</v>
      </c>
      <c r="P89" s="2">
        <v>6.6916588632629935E-4</v>
      </c>
      <c r="Q89" s="2">
        <v>9.2823599369548301E-4</v>
      </c>
      <c r="R89" s="2">
        <v>1.2715492807715669E-3</v>
      </c>
      <c r="S89" s="2">
        <v>1.7216907582519563E-3</v>
      </c>
      <c r="T89" s="2">
        <v>2.3057916789792476E-3</v>
      </c>
      <c r="U89" s="2">
        <v>3.0559681833143807E-3</v>
      </c>
      <c r="V89" s="2">
        <v>4.0096326231719688E-3</v>
      </c>
      <c r="W89" s="2">
        <v>5.2095956516779868E-3</v>
      </c>
      <c r="X89" s="2">
        <v>6.7038528697387729E-3</v>
      </c>
      <c r="Y89" s="2">
        <v>8.5449211810896732E-3</v>
      </c>
      <c r="Z89" s="2">
        <v>1.0788556897905109E-2</v>
      </c>
      <c r="AA89" s="2">
        <v>1.3491650292676422E-2</v>
      </c>
      <c r="AB89" s="2">
        <v>1.6709050553656721E-2</v>
      </c>
      <c r="AC89" s="2">
        <v>2.0489032786730296E-2</v>
      </c>
      <c r="AD89" s="2">
        <v>2.4867078082713785E-2</v>
      </c>
      <c r="AE89" s="2">
        <v>2.9857604053600061E-2</v>
      </c>
      <c r="AF89" s="2">
        <v>3.5443264701085352E-2</v>
      </c>
      <c r="AG89" s="2">
        <v>4.1561446567648423E-2</v>
      </c>
      <c r="AH89" s="2">
        <v>4.8087638534221648E-2</v>
      </c>
      <c r="AI89" s="2">
        <v>5.4815465635513781E-2</v>
      </c>
      <c r="AJ89" s="2">
        <v>6.1433377629911814E-2</v>
      </c>
      <c r="AK89" s="2">
        <v>6.7498299186770722E-2</v>
      </c>
      <c r="AL89" s="2">
        <v>7.2407010454383941E-2</v>
      </c>
      <c r="AM89" s="2">
        <v>7.5366662515514146E-2</v>
      </c>
      <c r="AN89" s="30">
        <v>7.5366662515514146E-2</v>
      </c>
      <c r="AO89" s="2">
        <v>0</v>
      </c>
      <c r="AP89" s="2">
        <v>2.2495119835596603E-2</v>
      </c>
      <c r="AQ89" s="2">
        <v>0</v>
      </c>
      <c r="AR89" s="2">
        <v>-2.1102665504344031E-2</v>
      </c>
      <c r="AS89" s="2">
        <v>-1.3924543312525718E-3</v>
      </c>
      <c r="AT89" s="2">
        <v>2.1102665504375128E-2</v>
      </c>
      <c r="AU89" s="2" t="e">
        <v>#REF!</v>
      </c>
      <c r="AV89" s="2" t="e">
        <v>#REF!</v>
      </c>
      <c r="AW89" s="2" t="e">
        <v>#REF!</v>
      </c>
    </row>
    <row r="90" spans="6:49" x14ac:dyDescent="0.2">
      <c r="F90" s="2" t="s">
        <v>116</v>
      </c>
      <c r="G90" s="2">
        <v>29.999999999999957</v>
      </c>
      <c r="H90" s="2">
        <v>0</v>
      </c>
      <c r="J90" s="33">
        <v>5.852689320846121E-5</v>
      </c>
      <c r="K90" s="2">
        <v>9.2630613459765638E-5</v>
      </c>
      <c r="L90" s="2">
        <v>1.4145027042661605E-4</v>
      </c>
      <c r="M90" s="2">
        <v>2.1027111297542071E-4</v>
      </c>
      <c r="N90" s="2">
        <v>3.0595408730934285E-4</v>
      </c>
      <c r="O90" s="2">
        <v>4.3729974017627958E-4</v>
      </c>
      <c r="P90" s="2">
        <v>6.1546139550635085E-4</v>
      </c>
      <c r="Q90" s="2">
        <v>8.5440215197884453E-4</v>
      </c>
      <c r="R90" s="2">
        <v>1.1713843864198257E-3</v>
      </c>
      <c r="S90" s="2">
        <v>1.5874726290870994E-3</v>
      </c>
      <c r="T90" s="2">
        <v>2.1280205310233672E-3</v>
      </c>
      <c r="U90" s="2">
        <v>2.8230997718521589E-3</v>
      </c>
      <c r="V90" s="2">
        <v>3.7078127409419662E-3</v>
      </c>
      <c r="W90" s="2">
        <v>4.8224112485344287E-3</v>
      </c>
      <c r="X90" s="2">
        <v>6.2121200062241512E-3</v>
      </c>
      <c r="Y90" s="2">
        <v>7.9265358803387535E-3</v>
      </c>
      <c r="Z90" s="2">
        <v>1.0018441899317157E-2</v>
      </c>
      <c r="AA90" s="2">
        <v>1.2541838996288529E-2</v>
      </c>
      <c r="AB90" s="2">
        <v>1.5548959423167847E-2</v>
      </c>
      <c r="AC90" s="2">
        <v>1.9085985580808214E-2</v>
      </c>
      <c r="AD90" s="2">
        <v>2.318715998450472E-2</v>
      </c>
      <c r="AE90" s="2">
        <v>2.7866941508657504E-2</v>
      </c>
      <c r="AF90" s="2">
        <v>3.310984781554021E-2</v>
      </c>
      <c r="AG90" s="2">
        <v>3.8857635114836059E-2</v>
      </c>
      <c r="AH90" s="2">
        <v>4.4993519091167437E-2</v>
      </c>
      <c r="AI90" s="2">
        <v>5.1323254087437778E-2</v>
      </c>
      <c r="AJ90" s="2">
        <v>5.7553084541531428E-2</v>
      </c>
      <c r="AK90" s="2">
        <v>6.3264889416339454E-2</v>
      </c>
      <c r="AL90" s="2">
        <v>6.7889284185680035E-2</v>
      </c>
      <c r="AM90" s="2">
        <v>7.067805073759921E-2</v>
      </c>
      <c r="AN90" s="30">
        <v>7.067805073759921E-2</v>
      </c>
      <c r="AO90" s="2">
        <v>0</v>
      </c>
      <c r="AP90" s="2">
        <v>2.1102665504343955E-2</v>
      </c>
      <c r="AQ90" s="2">
        <v>0</v>
      </c>
      <c r="AR90" s="2">
        <v>-1.978985420652779E-2</v>
      </c>
      <c r="AS90" s="2">
        <v>-1.3128112978161646E-3</v>
      </c>
      <c r="AT90" s="2">
        <v>1.9789854206558963E-2</v>
      </c>
      <c r="AU90" s="2" t="e">
        <v>#REF!</v>
      </c>
      <c r="AV90" s="2" t="e">
        <v>#REF!</v>
      </c>
      <c r="AW90" s="2" t="e">
        <v>#REF!</v>
      </c>
    </row>
    <row r="91" spans="6:49" x14ac:dyDescent="0.2">
      <c r="F91" s="2" t="s">
        <v>117</v>
      </c>
      <c r="G91" s="2">
        <v>30.399999999999956</v>
      </c>
      <c r="H91" s="2">
        <v>0</v>
      </c>
      <c r="J91" s="33">
        <v>5.3692065942703907E-5</v>
      </c>
      <c r="K91" s="2">
        <v>8.4995462089601143E-5</v>
      </c>
      <c r="L91" s="2">
        <v>1.2983524987298319E-4</v>
      </c>
      <c r="M91" s="2">
        <v>1.9309197818311534E-4</v>
      </c>
      <c r="N91" s="2">
        <v>2.8111048580052708E-4</v>
      </c>
      <c r="O91" s="2">
        <v>4.0204182491341601E-4</v>
      </c>
      <c r="P91" s="2">
        <v>5.6623283927726374E-4</v>
      </c>
      <c r="Q91" s="2">
        <v>7.8665875575906999E-4</v>
      </c>
      <c r="R91" s="2">
        <v>1.0793886591976051E-3</v>
      </c>
      <c r="S91" s="2">
        <v>1.4640663399995745E-3</v>
      </c>
      <c r="T91" s="2">
        <v>1.9643793603927586E-3</v>
      </c>
      <c r="U91" s="2">
        <v>2.6084768800526373E-3</v>
      </c>
      <c r="V91" s="2">
        <v>3.4292814005772998E-3</v>
      </c>
      <c r="W91" s="2">
        <v>4.4646207236562607E-3</v>
      </c>
      <c r="X91" s="2">
        <v>5.7570837098747264E-3</v>
      </c>
      <c r="Y91" s="2">
        <v>7.3534766298590775E-3</v>
      </c>
      <c r="Z91" s="2">
        <v>9.3037259979374693E-3</v>
      </c>
      <c r="AA91" s="2">
        <v>1.165903914244582E-2</v>
      </c>
      <c r="AB91" s="2">
        <v>1.4469096397326211E-2</v>
      </c>
      <c r="AC91" s="2">
        <v>1.7778010653117085E-2</v>
      </c>
      <c r="AD91" s="2">
        <v>2.1618754415012056E-2</v>
      </c>
      <c r="AE91" s="2">
        <v>2.6005726703193982E-2</v>
      </c>
      <c r="AF91" s="2">
        <v>3.0925119781662545E-2</v>
      </c>
      <c r="AG91" s="2">
        <v>3.6322759544743725E-2</v>
      </c>
      <c r="AH91" s="2">
        <v>4.2089147678623859E-2</v>
      </c>
      <c r="AI91" s="2">
        <v>4.8041546457804778E-2</v>
      </c>
      <c r="AJ91" s="2">
        <v>5.3903139770035108E-2</v>
      </c>
      <c r="AK91" s="2">
        <v>5.92796008023991E-2</v>
      </c>
      <c r="AL91" s="2">
        <v>6.3633822489040204E-2</v>
      </c>
      <c r="AM91" s="2">
        <v>6.6260143361248594E-2</v>
      </c>
      <c r="AN91" s="30">
        <v>6.6260143361248594E-2</v>
      </c>
      <c r="AO91" s="2">
        <v>0</v>
      </c>
      <c r="AP91" s="2">
        <v>1.9789854206527773E-2</v>
      </c>
      <c r="AQ91" s="2">
        <v>0</v>
      </c>
      <c r="AR91" s="2">
        <v>-1.8552840141149551E-2</v>
      </c>
      <c r="AS91" s="2">
        <v>-1.2370140653782218E-3</v>
      </c>
      <c r="AT91" s="2">
        <v>1.8552840141180742E-2</v>
      </c>
      <c r="AU91" s="2" t="e">
        <v>#REF!</v>
      </c>
      <c r="AV91" s="2" t="e">
        <v>#REF!</v>
      </c>
      <c r="AW91" s="2" t="e">
        <v>#REF!</v>
      </c>
    </row>
    <row r="92" spans="6:49" x14ac:dyDescent="0.2">
      <c r="F92" s="2" t="s">
        <v>118</v>
      </c>
      <c r="G92" s="2">
        <v>30.799999999999955</v>
      </c>
      <c r="H92" s="2">
        <v>0</v>
      </c>
      <c r="J92" s="33">
        <v>4.927350631382704E-5</v>
      </c>
      <c r="K92" s="2">
        <v>7.8016078881662683E-5</v>
      </c>
      <c r="L92" s="2">
        <v>1.1921364759557685E-4</v>
      </c>
      <c r="M92" s="2">
        <v>1.7737391609388197E-4</v>
      </c>
      <c r="N92" s="2">
        <v>2.583653308608611E-4</v>
      </c>
      <c r="O92" s="2">
        <v>3.6973819095195422E-4</v>
      </c>
      <c r="P92" s="2">
        <v>5.2109172321607752E-4</v>
      </c>
      <c r="Q92" s="2">
        <v>7.2448319708170756E-4</v>
      </c>
      <c r="R92" s="2">
        <v>9.9487001705655031E-4</v>
      </c>
      <c r="S92" s="2">
        <v>1.3505687706431072E-3</v>
      </c>
      <c r="T92" s="2">
        <v>1.8137060549353531E-3</v>
      </c>
      <c r="U92" s="2">
        <v>2.4106241604947682E-3</v>
      </c>
      <c r="V92" s="2">
        <v>3.1721899470591821E-3</v>
      </c>
      <c r="W92" s="2">
        <v>4.1339371054291089E-3</v>
      </c>
      <c r="X92" s="2">
        <v>5.3359501224944173E-3</v>
      </c>
      <c r="Y92" s="2">
        <v>6.8223724374267243E-3</v>
      </c>
      <c r="Z92" s="2">
        <v>8.6403915189432572E-3</v>
      </c>
      <c r="AA92" s="2">
        <v>1.0838520328620121E-2</v>
      </c>
      <c r="AB92" s="2">
        <v>1.3463958916545468E-2</v>
      </c>
      <c r="AC92" s="2">
        <v>1.6558783717021137E-2</v>
      </c>
      <c r="AD92" s="2">
        <v>2.0154678803179782E-2</v>
      </c>
      <c r="AE92" s="2">
        <v>2.4265898057982658E-2</v>
      </c>
      <c r="AF92" s="2">
        <v>2.8880137392242843E-2</v>
      </c>
      <c r="AG92" s="2">
        <v>3.3947012097001211E-2</v>
      </c>
      <c r="AH92" s="2">
        <v>3.9363889714409003E-2</v>
      </c>
      <c r="AI92" s="2">
        <v>4.4958940407958461E-2</v>
      </c>
      <c r="AJ92" s="2">
        <v>5.0471454782677776E-2</v>
      </c>
      <c r="AK92" s="2">
        <v>5.5529765661002733E-2</v>
      </c>
      <c r="AL92" s="2">
        <v>5.9627517882882647E-2</v>
      </c>
      <c r="AM92" s="2">
        <v>6.2099578251946987E-2</v>
      </c>
      <c r="AN92" s="30">
        <v>6.2099578251946987E-2</v>
      </c>
      <c r="AO92" s="2">
        <v>0</v>
      </c>
      <c r="AP92" s="2">
        <v>1.85528401411496E-2</v>
      </c>
      <c r="AQ92" s="2">
        <v>0</v>
      </c>
      <c r="AR92" s="2">
        <v>-1.7387881910545189E-2</v>
      </c>
      <c r="AS92" s="2">
        <v>-1.1649582306044112E-3</v>
      </c>
      <c r="AT92" s="2">
        <v>1.738788191057633E-2</v>
      </c>
      <c r="AU92" s="2" t="e">
        <v>#REF!</v>
      </c>
      <c r="AV92" s="2" t="e">
        <v>#REF!</v>
      </c>
      <c r="AW92" s="2" t="e">
        <v>#REF!</v>
      </c>
    </row>
    <row r="93" spans="6:49" x14ac:dyDescent="0.2">
      <c r="F93" s="2" t="s">
        <v>119</v>
      </c>
      <c r="G93" s="2">
        <v>31.199999999999953</v>
      </c>
      <c r="H93" s="2">
        <v>0</v>
      </c>
      <c r="J93" s="33">
        <v>4.5233787799494333E-5</v>
      </c>
      <c r="K93" s="2">
        <v>7.1633656090911942E-5</v>
      </c>
      <c r="L93" s="2">
        <v>1.0949677287087183E-4</v>
      </c>
      <c r="M93" s="2">
        <v>1.6298726768771015E-4</v>
      </c>
      <c r="N93" s="2">
        <v>2.3753377850037547E-4</v>
      </c>
      <c r="O93" s="2">
        <v>3.4013087265106367E-4</v>
      </c>
      <c r="P93" s="2">
        <v>4.7968469710879514E-4</v>
      </c>
      <c r="Q93" s="2">
        <v>6.6739956147713773E-4</v>
      </c>
      <c r="R93" s="2">
        <v>9.1719735404043718E-4</v>
      </c>
      <c r="S93" s="2">
        <v>1.2461551322897385E-3</v>
      </c>
      <c r="T93" s="2">
        <v>1.6749375492816274E-3</v>
      </c>
      <c r="U93" s="2">
        <v>2.2281895840534304E-3</v>
      </c>
      <c r="V93" s="2">
        <v>2.9348409357360284E-3</v>
      </c>
      <c r="W93" s="2">
        <v>3.8282560313233991E-3</v>
      </c>
      <c r="X93" s="2">
        <v>4.9461425630494332E-3</v>
      </c>
      <c r="Y93" s="2">
        <v>6.3301066247367661E-3</v>
      </c>
      <c r="Z93" s="2">
        <v>8.0247139142823106E-3</v>
      </c>
      <c r="AA93" s="2">
        <v>1.0075884574049638E-2</v>
      </c>
      <c r="AB93" s="2">
        <v>1.2528415142844937E-2</v>
      </c>
      <c r="AC93" s="2">
        <v>1.5422386805692915E-2</v>
      </c>
      <c r="AD93" s="2">
        <v>1.8788187956900536E-2</v>
      </c>
      <c r="AE93" s="2">
        <v>2.2639856072464559E-2</v>
      </c>
      <c r="AF93" s="2">
        <v>2.6966436255168622E-2</v>
      </c>
      <c r="AG93" s="2">
        <v>3.1721071458121093E-2</v>
      </c>
      <c r="AH93" s="2">
        <v>3.680759519013363E-2</v>
      </c>
      <c r="AI93" s="2">
        <v>4.2064507420868577E-2</v>
      </c>
      <c r="AJ93" s="2">
        <v>4.7246397138613658E-2</v>
      </c>
      <c r="AK93" s="2">
        <v>5.2003151025212774E-2</v>
      </c>
      <c r="AL93" s="2">
        <v>5.5857677328150168E-2</v>
      </c>
      <c r="AM93" s="2">
        <v>5.8183394415223202E-2</v>
      </c>
      <c r="AN93" s="30">
        <v>5.8183394415223202E-2</v>
      </c>
      <c r="AO93" s="2">
        <v>0</v>
      </c>
      <c r="AP93" s="2">
        <v>1.7387881910545151E-2</v>
      </c>
      <c r="AQ93" s="2">
        <v>0</v>
      </c>
      <c r="AR93" s="2">
        <v>-1.6291350436262481E-2</v>
      </c>
      <c r="AS93" s="2">
        <v>-1.09653147428267E-3</v>
      </c>
      <c r="AT93" s="2">
        <v>1.6291350436293661E-2</v>
      </c>
      <c r="AU93" s="2" t="e">
        <v>#REF!</v>
      </c>
      <c r="AV93" s="2" t="e">
        <v>#REF!</v>
      </c>
      <c r="AW93" s="2" t="e">
        <v>#REF!</v>
      </c>
    </row>
    <row r="94" spans="6:49" x14ac:dyDescent="0.2">
      <c r="F94" s="2" t="s">
        <v>120</v>
      </c>
      <c r="G94" s="2">
        <v>31.599999999999952</v>
      </c>
      <c r="H94" s="2">
        <v>0</v>
      </c>
      <c r="J94" s="33">
        <v>4.1538998699594677E-5</v>
      </c>
      <c r="K94" s="2">
        <v>6.5794893940607411E-5</v>
      </c>
      <c r="L94" s="2">
        <v>1.0060420321149489E-4</v>
      </c>
      <c r="M94" s="2">
        <v>1.4981438537530587E-4</v>
      </c>
      <c r="N94" s="2">
        <v>2.184479748047873E-4</v>
      </c>
      <c r="O94" s="2">
        <v>3.1298539606221753E-4</v>
      </c>
      <c r="P94" s="2">
        <v>4.416902443729758E-4</v>
      </c>
      <c r="Q94" s="2">
        <v>6.1497428799777635E-4</v>
      </c>
      <c r="R94" s="2">
        <v>8.4579495865099309E-4</v>
      </c>
      <c r="S94" s="2">
        <v>1.1500719204526749E-3</v>
      </c>
      <c r="T94" s="2">
        <v>1.547101086402527E-3</v>
      </c>
      <c r="U94" s="2">
        <v>2.0599337983730993E-3</v>
      </c>
      <c r="V94" s="2">
        <v>2.715675407785857E-3</v>
      </c>
      <c r="W94" s="2">
        <v>3.5456408154226366E-3</v>
      </c>
      <c r="X94" s="2">
        <v>4.5852843438082252E-3</v>
      </c>
      <c r="Y94" s="2">
        <v>5.8737974590383152E-3</v>
      </c>
      <c r="Z94" s="2">
        <v>7.4532404164557326E-3</v>
      </c>
      <c r="AA94" s="2">
        <v>9.3670433694540787E-3</v>
      </c>
      <c r="AB94" s="2">
        <v>1.165767996822894E-2</v>
      </c>
      <c r="AC94" s="2">
        <v>1.4363284002771331E-2</v>
      </c>
      <c r="AD94" s="2">
        <v>1.7512950477393055E-2</v>
      </c>
      <c r="AE94" s="2">
        <v>2.1120441558348725E-2</v>
      </c>
      <c r="AF94" s="2">
        <v>2.5176012105342871E-2</v>
      </c>
      <c r="AG94" s="2">
        <v>2.9636088451460735E-2</v>
      </c>
      <c r="AH94" s="2">
        <v>3.4410589959270065E-2</v>
      </c>
      <c r="AI94" s="2">
        <v>3.9347790667217157E-2</v>
      </c>
      <c r="AJ94" s="2">
        <v>4.4216795472516494E-2</v>
      </c>
      <c r="AK94" s="2">
        <v>4.8687970610872953E-2</v>
      </c>
      <c r="AL94" s="2">
        <v>5.2312040109762904E-2</v>
      </c>
      <c r="AM94" s="2">
        <v>5.4499053540339543E-2</v>
      </c>
      <c r="AN94" s="30">
        <v>5.4499053540339543E-2</v>
      </c>
      <c r="AO94" s="2">
        <v>0</v>
      </c>
      <c r="AP94" s="2">
        <v>1.6291350436262491E-2</v>
      </c>
      <c r="AQ94" s="2">
        <v>0</v>
      </c>
      <c r="AR94" s="2">
        <v>-1.5259734991295099E-2</v>
      </c>
      <c r="AS94" s="2">
        <v>-1.0316154449673924E-3</v>
      </c>
      <c r="AT94" s="2">
        <v>1.5259734991326268E-2</v>
      </c>
      <c r="AU94" s="2" t="e">
        <v>#REF!</v>
      </c>
      <c r="AV94" s="2" t="e">
        <v>#REF!</v>
      </c>
      <c r="AW94" s="2" t="e">
        <v>#REF!</v>
      </c>
    </row>
    <row r="95" spans="6:49" x14ac:dyDescent="0.2">
      <c r="F95" s="2" t="s">
        <v>121</v>
      </c>
      <c r="G95" s="2">
        <v>31.99999999999995</v>
      </c>
      <c r="H95" s="2">
        <v>0</v>
      </c>
      <c r="J95" s="33">
        <v>3.8158397601671872E-5</v>
      </c>
      <c r="K95" s="2">
        <v>6.0451462221772617E-5</v>
      </c>
      <c r="L95" s="2">
        <v>9.246298007368666E-5</v>
      </c>
      <c r="M95" s="2">
        <v>1.3774847230356701E-4</v>
      </c>
      <c r="N95" s="2">
        <v>2.0095542765129299E-4</v>
      </c>
      <c r="O95" s="2">
        <v>2.880885496473452E-4</v>
      </c>
      <c r="P95" s="2">
        <v>4.0681569567686511E-4</v>
      </c>
      <c r="Q95" s="2">
        <v>5.6681224803257048E-4</v>
      </c>
      <c r="R95" s="2">
        <v>7.8013746174684353E-4</v>
      </c>
      <c r="S95" s="2">
        <v>1.0616305232286915E-3</v>
      </c>
      <c r="T95" s="2">
        <v>1.4293062743097702E-3</v>
      </c>
      <c r="U95" s="2">
        <v>1.9047204301230168E-3</v>
      </c>
      <c r="V95" s="2">
        <v>2.5132612611163223E-3</v>
      </c>
      <c r="W95" s="2">
        <v>3.284308757394648E-3</v>
      </c>
      <c r="X95" s="2">
        <v>4.2511829569671263E-3</v>
      </c>
      <c r="Y95" s="2">
        <v>5.4507802533735302E-3</v>
      </c>
      <c r="Z95" s="2">
        <v>6.9227702117094841E-3</v>
      </c>
      <c r="AA95" s="2">
        <v>8.7081962313455118E-3</v>
      </c>
      <c r="AB95" s="2">
        <v>1.0847292427868679E-2</v>
      </c>
      <c r="AC95" s="2">
        <v>1.3376298373882359E-2</v>
      </c>
      <c r="AD95" s="2">
        <v>1.6323026049077899E-2</v>
      </c>
      <c r="AE95" s="2">
        <v>1.9700914288694468E-2</v>
      </c>
      <c r="AF95" s="2">
        <v>2.3501301930885076E-2</v>
      </c>
      <c r="AG95" s="2">
        <v>2.7683670802373918E-2</v>
      </c>
      <c r="AH95" s="2">
        <v>3.2163665240101467E-2</v>
      </c>
      <c r="AI95" s="2">
        <v>3.6798800138827532E-2</v>
      </c>
      <c r="AJ95" s="2">
        <v>4.1371940766188921E-2</v>
      </c>
      <c r="AK95" s="2">
        <v>4.5572892140057511E-2</v>
      </c>
      <c r="AL95" s="2">
        <v>4.8978790304252243E-2</v>
      </c>
      <c r="AM95" s="2">
        <v>5.103445565839735E-2</v>
      </c>
      <c r="AN95" s="30">
        <v>5.103445565839735E-2</v>
      </c>
      <c r="AO95" s="2">
        <v>0</v>
      </c>
      <c r="AP95" s="2">
        <v>1.5259734991295066E-2</v>
      </c>
      <c r="AQ95" s="2">
        <v>0</v>
      </c>
      <c r="AR95" s="2">
        <v>-1.4289647584351278E-2</v>
      </c>
      <c r="AS95" s="2">
        <v>-9.7008740694378738E-4</v>
      </c>
      <c r="AT95" s="2">
        <v>1.4289647584382481E-2</v>
      </c>
      <c r="AU95" s="2" t="e">
        <v>#REF!</v>
      </c>
      <c r="AV95" s="2" t="e">
        <v>#REF!</v>
      </c>
      <c r="AW95" s="2" t="e">
        <v>#REF!</v>
      </c>
    </row>
    <row r="96" spans="6:49" x14ac:dyDescent="0.2">
      <c r="F96" s="2" t="s">
        <v>122</v>
      </c>
      <c r="G96" s="2">
        <v>32.399999999999949</v>
      </c>
      <c r="H96" s="2">
        <v>0</v>
      </c>
      <c r="J96" s="33">
        <v>3.5064104072477505E-5</v>
      </c>
      <c r="K96" s="2">
        <v>5.5559516776969092E-5</v>
      </c>
      <c r="L96" s="2">
        <v>8.5006886130566676E-5</v>
      </c>
      <c r="M96" s="2">
        <v>1.2669253853997422E-4</v>
      </c>
      <c r="N96" s="2">
        <v>1.8491754093963658E-4</v>
      </c>
      <c r="O96" s="2">
        <v>2.652463751377979E-4</v>
      </c>
      <c r="P96" s="2">
        <v>3.7479453379932534E-4</v>
      </c>
      <c r="Q96" s="2">
        <v>5.2255320103649478E-4</v>
      </c>
      <c r="R96" s="2">
        <v>7.1974526206517223E-4</v>
      </c>
      <c r="S96" s="2">
        <v>9.8020142252329867E-4</v>
      </c>
      <c r="T96" s="2">
        <v>1.3207378636960249E-3</v>
      </c>
      <c r="U96" s="2">
        <v>1.7615072456696808E-3</v>
      </c>
      <c r="V96" s="2">
        <v>2.3262826212480311E-3</v>
      </c>
      <c r="W96" s="2">
        <v>3.0426185895313079E-3</v>
      </c>
      <c r="X96" s="2">
        <v>3.9418155239550638E-3</v>
      </c>
      <c r="Y96" s="2">
        <v>5.0585908281741707E-3</v>
      </c>
      <c r="Z96" s="2">
        <v>6.4303360325731578E-3</v>
      </c>
      <c r="AA96" s="2">
        <v>8.0958106763582751E-3</v>
      </c>
      <c r="AB96" s="2">
        <v>1.0093094458901313E-2</v>
      </c>
      <c r="AC96" s="2">
        <v>1.2456590076537996E-2</v>
      </c>
      <c r="AD96" s="2">
        <v>1.5212843631519479E-2</v>
      </c>
      <c r="AE96" s="2">
        <v>1.8374932150953972E-2</v>
      </c>
      <c r="AF96" s="2">
        <v>2.1935165076643681E-2</v>
      </c>
      <c r="AG96" s="2">
        <v>2.5855867227622151E-2</v>
      </c>
      <c r="AH96" s="2">
        <v>3.005806567784915E-2</v>
      </c>
      <c r="AI96" s="2">
        <v>3.4408005494431536E-2</v>
      </c>
      <c r="AJ96" s="2">
        <v>3.8701584453906306E-2</v>
      </c>
      <c r="AK96" s="2">
        <v>4.2647040661284198E-2</v>
      </c>
      <c r="AL96" s="2">
        <v>4.5846564548704456E-2</v>
      </c>
      <c r="AM96" s="2">
        <v>4.7777949675993241E-2</v>
      </c>
      <c r="AN96" s="30">
        <v>4.7777949675993241E-2</v>
      </c>
      <c r="AO96" s="2">
        <v>0</v>
      </c>
      <c r="AP96" s="2">
        <v>1.4289647584351254E-2</v>
      </c>
      <c r="AQ96" s="2">
        <v>0</v>
      </c>
      <c r="AR96" s="2">
        <v>-1.3377825909278107E-2</v>
      </c>
      <c r="AS96" s="2">
        <v>-9.1182167507314685E-4</v>
      </c>
      <c r="AT96" s="2">
        <v>1.3377825909309334E-2</v>
      </c>
      <c r="AU96" s="2" t="e">
        <v>#REF!</v>
      </c>
      <c r="AV96" s="2" t="e">
        <v>#REF!</v>
      </c>
      <c r="AW96" s="2" t="e">
        <v>#REF!</v>
      </c>
    </row>
    <row r="97" spans="6:49" x14ac:dyDescent="0.2">
      <c r="F97" s="2" t="s">
        <v>123</v>
      </c>
      <c r="G97" s="2">
        <v>32.799999999999947</v>
      </c>
      <c r="H97" s="2">
        <v>0</v>
      </c>
      <c r="J97" s="33">
        <v>3.223082081885201E-5</v>
      </c>
      <c r="K97" s="2">
        <v>5.1079265033889634E-5</v>
      </c>
      <c r="L97" s="2">
        <v>7.8175795489075534E-5</v>
      </c>
      <c r="M97" s="2">
        <v>1.1655846187630862E-4</v>
      </c>
      <c r="N97" s="2">
        <v>1.7020829445784101E-4</v>
      </c>
      <c r="O97" s="2">
        <v>2.4428235593677714E-4</v>
      </c>
      <c r="P97" s="2">
        <v>3.453839602503218E-4</v>
      </c>
      <c r="Q97" s="2">
        <v>4.8186858964165548E-4</v>
      </c>
      <c r="R97" s="2">
        <v>6.6418038269988404E-4</v>
      </c>
      <c r="S97" s="2">
        <v>9.0520893149576302E-4</v>
      </c>
      <c r="T97" s="2">
        <v>1.2206491793631871E-3</v>
      </c>
      <c r="U97" s="2">
        <v>1.6293380925885951E-3</v>
      </c>
      <c r="V97" s="2">
        <v>2.1535301249981332E-3</v>
      </c>
      <c r="W97" s="2">
        <v>2.8190589668619787E-3</v>
      </c>
      <c r="X97" s="2">
        <v>3.6553154075837551E-3</v>
      </c>
      <c r="Y97" s="2">
        <v>4.6949502338783219E-3</v>
      </c>
      <c r="Z97" s="2">
        <v>5.9731870747363747E-3</v>
      </c>
      <c r="AA97" s="2">
        <v>7.526603533306188E-3</v>
      </c>
      <c r="AB97" s="2">
        <v>9.3912109441853919E-3</v>
      </c>
      <c r="AC97" s="2">
        <v>1.1599635619660072E-2</v>
      </c>
      <c r="AD97" s="2">
        <v>1.41771805679242E-2</v>
      </c>
      <c r="AE97" s="2">
        <v>1.713653087363172E-2</v>
      </c>
      <c r="AF97" s="2">
        <v>2.0470864461694063E-2</v>
      </c>
      <c r="AG97" s="2">
        <v>2.4145151063653832E-2</v>
      </c>
      <c r="AH97" s="2">
        <v>2.8085476267405159E-2</v>
      </c>
      <c r="AI97" s="2">
        <v>3.2166327011527697E-2</v>
      </c>
      <c r="AJ97" s="2">
        <v>3.6195933848058963E-2</v>
      </c>
      <c r="AK97" s="2">
        <v>3.9899998439367416E-2</v>
      </c>
      <c r="AL97" s="2">
        <v>4.2904455754400862E-2</v>
      </c>
      <c r="AM97" s="2">
        <v>4.4718339470543975E-2</v>
      </c>
      <c r="AN97" s="30">
        <v>4.4718339470543975E-2</v>
      </c>
      <c r="AO97" s="2">
        <v>0</v>
      </c>
      <c r="AP97" s="2">
        <v>1.3377825909278102E-2</v>
      </c>
      <c r="AQ97" s="2">
        <v>0</v>
      </c>
      <c r="AR97" s="2">
        <v>-1.2521135051752313E-2</v>
      </c>
      <c r="AS97" s="2">
        <v>-8.5669085752578845E-4</v>
      </c>
      <c r="AT97" s="2">
        <v>1.2521135051783545E-2</v>
      </c>
      <c r="AU97" s="2" t="e">
        <v>#REF!</v>
      </c>
      <c r="AV97" s="2" t="e">
        <v>#REF!</v>
      </c>
      <c r="AW97" s="2" t="e">
        <v>#REF!</v>
      </c>
    </row>
    <row r="98" spans="6:49" x14ac:dyDescent="0.2">
      <c r="F98" s="2" t="s">
        <v>124</v>
      </c>
      <c r="G98" s="2">
        <v>33.199999999999946</v>
      </c>
      <c r="H98" s="2">
        <v>0</v>
      </c>
      <c r="J98" s="33">
        <v>2.963558397945869E-5</v>
      </c>
      <c r="K98" s="2">
        <v>4.6974575401666311E-5</v>
      </c>
      <c r="L98" s="2">
        <v>7.1915089179223988E-5</v>
      </c>
      <c r="M98" s="2">
        <v>1.0726614233236735E-4</v>
      </c>
      <c r="N98" s="2">
        <v>1.5671305432730871E-4</v>
      </c>
      <c r="O98" s="2">
        <v>2.2503578287879467E-4</v>
      </c>
      <c r="P98" s="2">
        <v>3.1836269726680916E-4</v>
      </c>
      <c r="Q98" s="2">
        <v>4.4445864048266338E-4</v>
      </c>
      <c r="R98" s="2">
        <v>6.130427165693612E-4</v>
      </c>
      <c r="S98" s="2">
        <v>8.3612641711591697E-4</v>
      </c>
      <c r="T98" s="2">
        <v>1.128356144661613E-3</v>
      </c>
      <c r="U98" s="2">
        <v>1.5073355515190861E-3</v>
      </c>
      <c r="V98" s="2">
        <v>1.9938920373616781E-3</v>
      </c>
      <c r="W98" s="2">
        <v>2.6122379131040038E-3</v>
      </c>
      <c r="X98" s="2">
        <v>3.3899598946989448E-3</v>
      </c>
      <c r="Y98" s="2">
        <v>4.357750640872092E-3</v>
      </c>
      <c r="Z98" s="2">
        <v>5.5487731483425777E-3</v>
      </c>
      <c r="AA98" s="2">
        <v>6.9975235133917287E-3</v>
      </c>
      <c r="AB98" s="2">
        <v>8.7380309797858886E-3</v>
      </c>
      <c r="AC98" s="2">
        <v>1.0801208239166891E-2</v>
      </c>
      <c r="AD98" s="2">
        <v>1.3211142614668868E-2</v>
      </c>
      <c r="AE98" s="2">
        <v>1.5980104380082506E-2</v>
      </c>
      <c r="AF98" s="2">
        <v>1.9102048024447912E-2</v>
      </c>
      <c r="AG98" s="2">
        <v>2.2544403617779915E-2</v>
      </c>
      <c r="AH98" s="2">
        <v>2.6238008399617339E-2</v>
      </c>
      <c r="AI98" s="2">
        <v>3.006512499164329E-2</v>
      </c>
      <c r="AJ98" s="2">
        <v>3.3845645317587873E-2</v>
      </c>
      <c r="AK98" s="2">
        <v>3.7321801926899142E-2</v>
      </c>
      <c r="AL98" s="2">
        <v>4.0142013342244771E-2</v>
      </c>
      <c r="AM98" s="2">
        <v>4.1844886163884952E-2</v>
      </c>
      <c r="AN98" s="30">
        <v>4.1844886163884952E-2</v>
      </c>
      <c r="AO98" s="2">
        <v>0</v>
      </c>
      <c r="AP98" s="2">
        <v>1.2521135051752308E-2</v>
      </c>
      <c r="AQ98" s="2">
        <v>0</v>
      </c>
      <c r="AR98" s="2">
        <v>-1.1716568125887838E-2</v>
      </c>
      <c r="AS98" s="2">
        <v>-8.0456692586446978E-4</v>
      </c>
      <c r="AT98" s="2">
        <v>1.1716568125919076E-2</v>
      </c>
      <c r="AU98" s="2" t="e">
        <v>#REF!</v>
      </c>
      <c r="AV98" s="2" t="e">
        <v>#REF!</v>
      </c>
      <c r="AW98" s="2" t="e">
        <v>#REF!</v>
      </c>
    </row>
    <row r="99" spans="6:49" x14ac:dyDescent="0.2">
      <c r="F99" s="2" t="s">
        <v>125</v>
      </c>
      <c r="G99" s="2">
        <v>33.599999999999945</v>
      </c>
      <c r="H99" s="2">
        <v>0</v>
      </c>
      <c r="J99" s="33">
        <v>2.7257538578509214E-5</v>
      </c>
      <c r="K99" s="2">
        <v>4.3212625915078846E-5</v>
      </c>
      <c r="L99" s="2">
        <v>6.6175129085513379E-5</v>
      </c>
      <c r="M99" s="2">
        <v>9.8742740627684084E-5</v>
      </c>
      <c r="N99" s="2">
        <v>1.4432750059160712E-4</v>
      </c>
      <c r="O99" s="2">
        <v>2.0736027930307372E-4</v>
      </c>
      <c r="P99" s="2">
        <v>2.9352900155679777E-4</v>
      </c>
      <c r="Q99" s="2">
        <v>4.1004974052332311E-4</v>
      </c>
      <c r="R99" s="2">
        <v>5.659666231194768E-4</v>
      </c>
      <c r="S99" s="2">
        <v>7.7247196172335237E-4</v>
      </c>
      <c r="T99" s="2">
        <v>1.0432318439263038E-3</v>
      </c>
      <c r="U99" s="2">
        <v>1.3946942343049734E-3</v>
      </c>
      <c r="V99" s="2">
        <v>1.846346128930075E-3</v>
      </c>
      <c r="W99" s="2">
        <v>2.4208731423846701E-3</v>
      </c>
      <c r="X99" s="2">
        <v>3.1441588640018208E-3</v>
      </c>
      <c r="Y99" s="2">
        <v>4.0450423094102331E-3</v>
      </c>
      <c r="Z99" s="2">
        <v>5.1547299788368027E-3</v>
      </c>
      <c r="AA99" s="2">
        <v>6.505734962017686E-3</v>
      </c>
      <c r="AB99" s="2">
        <v>8.130190305127195E-3</v>
      </c>
      <c r="AC99" s="2">
        <v>1.0057359352474699E-2</v>
      </c>
      <c r="AD99" s="2">
        <v>1.231014488808768E-2</v>
      </c>
      <c r="AE99" s="2">
        <v>1.4900385809186612E-2</v>
      </c>
      <c r="AF99" s="2">
        <v>1.7822730488888612E-2</v>
      </c>
      <c r="AG99" s="2">
        <v>2.1046897399198055E-2</v>
      </c>
      <c r="AH99" s="2">
        <v>2.4508185259610848E-2</v>
      </c>
      <c r="AI99" s="2">
        <v>2.8096187924335922E-2</v>
      </c>
      <c r="AJ99" s="2">
        <v>3.1641815602461376E-2</v>
      </c>
      <c r="AK99" s="2">
        <v>3.4902936273546736E-2</v>
      </c>
      <c r="AL99" s="2">
        <v>3.7549240516041207E-2</v>
      </c>
      <c r="AM99" s="2">
        <v>3.9147307126601735E-2</v>
      </c>
      <c r="AN99" s="30">
        <v>3.9147307126601735E-2</v>
      </c>
      <c r="AO99" s="2">
        <v>0</v>
      </c>
      <c r="AP99" s="2">
        <v>1.1716568125887783E-2</v>
      </c>
      <c r="AQ99" s="2">
        <v>0</v>
      </c>
      <c r="AR99" s="2">
        <v>-1.0961245995448454E-2</v>
      </c>
      <c r="AS99" s="2">
        <v>-7.5532213043932872E-4</v>
      </c>
      <c r="AT99" s="2">
        <v>1.0961245995479747E-2</v>
      </c>
      <c r="AU99" s="2" t="e">
        <v>#REF!</v>
      </c>
      <c r="AV99" s="2" t="e">
        <v>#REF!</v>
      </c>
      <c r="AW99" s="2" t="e">
        <v>#REF!</v>
      </c>
    </row>
    <row r="100" spans="6:49" x14ac:dyDescent="0.2">
      <c r="F100" s="2" t="s">
        <v>126</v>
      </c>
      <c r="G100" s="2">
        <v>33.999999999999943</v>
      </c>
      <c r="H100" s="2">
        <v>0</v>
      </c>
      <c r="J100" s="33">
        <v>2.5077736499461851E-5</v>
      </c>
      <c r="K100" s="2">
        <v>3.9763588018171513E-5</v>
      </c>
      <c r="L100" s="2">
        <v>6.091078423530045E-5</v>
      </c>
      <c r="M100" s="2">
        <v>9.0921991941922135E-5</v>
      </c>
      <c r="N100" s="2">
        <v>1.3295665995135191E-4</v>
      </c>
      <c r="O100" s="2">
        <v>1.9112246930450157E-4</v>
      </c>
      <c r="P100" s="2">
        <v>2.7069886862331552E-4</v>
      </c>
      <c r="Q100" s="2">
        <v>3.7839206175972284E-4</v>
      </c>
      <c r="R100" s="2">
        <v>5.2261784228514253E-4</v>
      </c>
      <c r="S100" s="2">
        <v>7.1380442197883974E-4</v>
      </c>
      <c r="T100" s="2">
        <v>9.6470157310632205E-4</v>
      </c>
      <c r="U100" s="2">
        <v>1.2906746702164775E-3</v>
      </c>
      <c r="V100" s="2">
        <v>1.7099522475379808E-3</v>
      </c>
      <c r="W100" s="2">
        <v>2.2437831832881217E-3</v>
      </c>
      <c r="X100" s="2">
        <v>2.9164443602613865E-3</v>
      </c>
      <c r="Y100" s="2">
        <v>3.7550215582086125E-3</v>
      </c>
      <c r="Z100" s="2">
        <v>4.7888655774731108E-3</v>
      </c>
      <c r="AA100" s="2">
        <v>6.0486027188868322E-3</v>
      </c>
      <c r="AB100" s="2">
        <v>7.5645548354979662E-3</v>
      </c>
      <c r="AC100" s="2">
        <v>9.364401052200981E-3</v>
      </c>
      <c r="AD100" s="2">
        <v>1.1469893718017606E-2</v>
      </c>
      <c r="AE100" s="2">
        <v>1.3892429230909911E-2</v>
      </c>
      <c r="AF100" s="2">
        <v>1.6627275527942256E-2</v>
      </c>
      <c r="AG100" s="2">
        <v>1.9646279362892684E-2</v>
      </c>
      <c r="AH100" s="2">
        <v>2.2888926774834752E-2</v>
      </c>
      <c r="AI100" s="2">
        <v>2.6251719677421622E-2</v>
      </c>
      <c r="AJ100" s="2">
        <v>2.957597160271408E-2</v>
      </c>
      <c r="AK100" s="2">
        <v>3.2634327778391065E-2</v>
      </c>
      <c r="AL100" s="2">
        <v>3.511658903372495E-2</v>
      </c>
      <c r="AM100" s="2">
        <v>3.6615772206585379E-2</v>
      </c>
      <c r="AN100" s="30">
        <v>3.6615772206585379E-2</v>
      </c>
      <c r="AO100" s="2">
        <v>0</v>
      </c>
      <c r="AP100" s="2">
        <v>1.0961245995448482E-2</v>
      </c>
      <c r="AQ100" s="2">
        <v>0</v>
      </c>
      <c r="AR100" s="2">
        <v>-1.0252416217843952E-2</v>
      </c>
      <c r="AS100" s="2">
        <v>-7.0882977760453048E-4</v>
      </c>
      <c r="AT100" s="2">
        <v>1.0252416217875216E-2</v>
      </c>
      <c r="AU100" s="2" t="e">
        <v>#REF!</v>
      </c>
      <c r="AV100" s="2" t="e">
        <v>#REF!</v>
      </c>
      <c r="AW100" s="2" t="e">
        <v>#REF!</v>
      </c>
    </row>
    <row r="101" spans="6:49" x14ac:dyDescent="0.2">
      <c r="F101" s="2" t="s">
        <v>127</v>
      </c>
      <c r="G101" s="2">
        <v>34.399999999999942</v>
      </c>
      <c r="H101" s="2">
        <v>0</v>
      </c>
      <c r="J101" s="33">
        <v>2.3078954625928418E-5</v>
      </c>
      <c r="K101" s="2">
        <v>3.6600341827092756E-5</v>
      </c>
      <c r="L101" s="2">
        <v>5.608100401900386E-5</v>
      </c>
      <c r="M101" s="2">
        <v>8.3743587218540355E-5</v>
      </c>
      <c r="N101" s="2">
        <v>1.2251403292540578E-4</v>
      </c>
      <c r="O101" s="2">
        <v>1.7620077472300566E-4</v>
      </c>
      <c r="P101" s="2">
        <v>2.497044086935676E-4</v>
      </c>
      <c r="Q101" s="2">
        <v>3.4925740993667354E-4</v>
      </c>
      <c r="R101" s="2">
        <v>4.8269069512243837E-4</v>
      </c>
      <c r="S101" s="2">
        <v>6.5971984764824881E-4</v>
      </c>
      <c r="T101" s="2">
        <v>8.922383334941474E-4</v>
      </c>
      <c r="U101" s="2">
        <v>1.1945977273670036E-3</v>
      </c>
      <c r="V101" s="2">
        <v>1.5838455236385578E-3</v>
      </c>
      <c r="W101" s="2">
        <v>2.0798792378826001E-3</v>
      </c>
      <c r="X101" s="2">
        <v>2.7054610022447106E-3</v>
      </c>
      <c r="Y101" s="2">
        <v>3.4860196561219419E-3</v>
      </c>
      <c r="Z101" s="2">
        <v>4.4491476064274661E-3</v>
      </c>
      <c r="AA101" s="2">
        <v>5.6236780164388468E-3</v>
      </c>
      <c r="AB101" s="2">
        <v>7.0382052377930141E-3</v>
      </c>
      <c r="AC101" s="2">
        <v>8.7188895976390447E-3</v>
      </c>
      <c r="AD101" s="2">
        <v>1.0686369392170851E-2</v>
      </c>
      <c r="AE101" s="2">
        <v>1.2951592074816448E-2</v>
      </c>
      <c r="AF101" s="2">
        <v>1.5510378384798573E-2</v>
      </c>
      <c r="AG101" s="2">
        <v>1.8336554278346361E-2</v>
      </c>
      <c r="AH101" s="2">
        <v>2.1373534283065567E-2</v>
      </c>
      <c r="AI101" s="2">
        <v>2.4524325946874547E-2</v>
      </c>
      <c r="AJ101" s="2">
        <v>2.7640058940060885E-2</v>
      </c>
      <c r="AK101" s="2">
        <v>3.0507334644118686E-2</v>
      </c>
      <c r="AL101" s="2">
        <v>3.2834951885469338E-2</v>
      </c>
      <c r="AM101" s="2">
        <v>3.4240897621282892E-2</v>
      </c>
      <c r="AN101" s="30">
        <v>3.4240897621282892E-2</v>
      </c>
      <c r="AO101" s="2">
        <v>0</v>
      </c>
      <c r="AP101" s="2">
        <v>1.0252416217843903E-2</v>
      </c>
      <c r="AQ101" s="2">
        <v>0</v>
      </c>
      <c r="AR101" s="2">
        <v>-9.5874513339592182E-3</v>
      </c>
      <c r="AS101" s="2">
        <v>-6.6496488388468472E-4</v>
      </c>
      <c r="AT101" s="2">
        <v>9.5874513339905317E-3</v>
      </c>
      <c r="AU101" s="2" t="e">
        <v>#REF!</v>
      </c>
      <c r="AV101" s="2" t="e">
        <v>#REF!</v>
      </c>
      <c r="AW101" s="2" t="e">
        <v>#REF!</v>
      </c>
    </row>
    <row r="102" spans="6:49" x14ac:dyDescent="0.2">
      <c r="F102" s="2" t="s">
        <v>128</v>
      </c>
      <c r="G102" s="2">
        <v>34.79999999999994</v>
      </c>
      <c r="H102" s="2">
        <v>0</v>
      </c>
      <c r="J102" s="33">
        <v>2.1245531053214242E-5</v>
      </c>
      <c r="K102" s="2">
        <v>3.3698219609220459E-5</v>
      </c>
      <c r="L102" s="2">
        <v>5.1648433502467414E-5</v>
      </c>
      <c r="M102" s="2">
        <v>7.7152615095529926E-5</v>
      </c>
      <c r="N102" s="2">
        <v>1.1292080585476813E-4</v>
      </c>
      <c r="O102" s="2">
        <v>1.6248432794399169E-4</v>
      </c>
      <c r="P102" s="2">
        <v>2.3039237723655436E-4</v>
      </c>
      <c r="Q102" s="2">
        <v>3.2243727538573864E-4</v>
      </c>
      <c r="R102" s="2">
        <v>4.4590554356444863E-4</v>
      </c>
      <c r="S102" s="2">
        <v>6.0984822630651657E-4</v>
      </c>
      <c r="T102" s="2">
        <v>8.2535872772041658E-4</v>
      </c>
      <c r="U102" s="2">
        <v>1.1058395212700555E-3</v>
      </c>
      <c r="V102" s="2">
        <v>1.4672301542155565E-3</v>
      </c>
      <c r="W102" s="2">
        <v>1.928157714002212E-3</v>
      </c>
      <c r="X102" s="2">
        <v>2.5099571573716393E-3</v>
      </c>
      <c r="Y102" s="2">
        <v>3.2364925667193564E-3</v>
      </c>
      <c r="Z102" s="2">
        <v>4.1336916681420045E-3</v>
      </c>
      <c r="AA102" s="2">
        <v>5.2286853501007187E-3</v>
      </c>
      <c r="AB102" s="2">
        <v>6.5484224919287893E-3</v>
      </c>
      <c r="AC102" s="2">
        <v>8.1176098615564247E-3</v>
      </c>
      <c r="AD102" s="2">
        <v>9.95580977107869E-3</v>
      </c>
      <c r="AE102" s="2">
        <v>1.2073518281220406E-2</v>
      </c>
      <c r="AF102" s="2">
        <v>1.4467048999842864E-2</v>
      </c>
      <c r="AG102" s="2">
        <v>1.7112068316446332E-2</v>
      </c>
      <c r="AH102" s="2">
        <v>1.99556750661746E-2</v>
      </c>
      <c r="AI102" s="2">
        <v>2.2907000169299419E-2</v>
      </c>
      <c r="AJ102" s="2">
        <v>2.5826429553507724E-2</v>
      </c>
      <c r="AK102" s="2">
        <v>2.8513736349744509E-2</v>
      </c>
      <c r="AL102" s="2">
        <v>3.0695654240985276E-2</v>
      </c>
      <c r="AM102" s="2">
        <v>3.2013737903789696E-2</v>
      </c>
      <c r="AN102" s="30">
        <v>3.2013737903789696E-2</v>
      </c>
      <c r="AO102" s="2">
        <v>0</v>
      </c>
      <c r="AP102" s="2">
        <v>9.5874513339592061E-3</v>
      </c>
      <c r="AQ102" s="2">
        <v>0</v>
      </c>
      <c r="AR102" s="2">
        <v>-8.9638466130610994E-3</v>
      </c>
      <c r="AS102" s="2">
        <v>-6.2360472089810666E-4</v>
      </c>
      <c r="AT102" s="2">
        <v>8.9638466130924251E-3</v>
      </c>
      <c r="AU102" s="2" t="e">
        <v>#REF!</v>
      </c>
      <c r="AV102" s="2" t="e">
        <v>#REF!</v>
      </c>
      <c r="AW102" s="2" t="e">
        <v>#REF!</v>
      </c>
    </row>
    <row r="103" spans="6:49" x14ac:dyDescent="0.2">
      <c r="F103" s="2" t="s">
        <v>129</v>
      </c>
      <c r="G103" s="2">
        <v>35.199999999999939</v>
      </c>
      <c r="H103" s="2">
        <v>0</v>
      </c>
      <c r="J103" s="33">
        <v>1.9563217500989538E-5</v>
      </c>
      <c r="K103" s="2">
        <v>3.1034774567899005E-5</v>
      </c>
      <c r="L103" s="2">
        <v>4.7579066511348268E-5</v>
      </c>
      <c r="M103" s="2">
        <v>7.1099058283741811E-5</v>
      </c>
      <c r="N103" s="2">
        <v>1.0410513917639016E-4</v>
      </c>
      <c r="O103" s="2">
        <v>1.4987198892985331E-4</v>
      </c>
      <c r="P103" s="2">
        <v>2.1262284480099715E-4</v>
      </c>
      <c r="Q103" s="2">
        <v>2.9774106630540677E-4</v>
      </c>
      <c r="R103" s="2">
        <v>4.120064844839139E-4</v>
      </c>
      <c r="S103" s="2">
        <v>5.6385052333415299E-4</v>
      </c>
      <c r="T103" s="2">
        <v>7.6361922102998695E-4</v>
      </c>
      <c r="U103" s="2">
        <v>1.023826766870151E-3</v>
      </c>
      <c r="V103" s="2">
        <v>1.3593737148897781E-3</v>
      </c>
      <c r="W103" s="2">
        <v>1.7876933742263736E-3</v>
      </c>
      <c r="X103" s="2">
        <v>2.3287768213744934E-3</v>
      </c>
      <c r="Y103" s="2">
        <v>3.0050114806505278E-3</v>
      </c>
      <c r="Z103" s="2">
        <v>3.8407504530251131E-3</v>
      </c>
      <c r="AA103" s="2">
        <v>4.861510257264944E-3</v>
      </c>
      <c r="AB103" s="2">
        <v>6.0926743821843312E-3</v>
      </c>
      <c r="AC103" s="2">
        <v>7.557560689427781E-3</v>
      </c>
      <c r="AD103" s="2">
        <v>9.2746947499686653E-3</v>
      </c>
      <c r="AE103" s="2">
        <v>1.1254122177639022E-2</v>
      </c>
      <c r="AF103" s="2">
        <v>1.3492595679513162E-2</v>
      </c>
      <c r="AG103" s="2">
        <v>1.5967492931693934E-2</v>
      </c>
      <c r="AH103" s="2">
        <v>1.862936687378881E-2</v>
      </c>
      <c r="AI103" s="2">
        <v>2.1393109072536932E-2</v>
      </c>
      <c r="AJ103" s="2">
        <v>2.4127828557413196E-2</v>
      </c>
      <c r="AK103" s="2">
        <v>2.6645721920388391E-2</v>
      </c>
      <c r="AL103" s="2">
        <v>2.8690442985959921E-2</v>
      </c>
      <c r="AM103" s="2">
        <v>2.992577624803136E-2</v>
      </c>
      <c r="AN103" s="30">
        <v>2.992577624803136E-2</v>
      </c>
      <c r="AO103" s="2">
        <v>0</v>
      </c>
      <c r="AP103" s="2">
        <v>8.9638466130611116E-3</v>
      </c>
      <c r="AQ103" s="2">
        <v>0</v>
      </c>
      <c r="AR103" s="2">
        <v>-8.3792173494488115E-3</v>
      </c>
      <c r="AS103" s="2">
        <v>-5.846292636123001E-4</v>
      </c>
      <c r="AT103" s="2">
        <v>8.379217349480125E-3</v>
      </c>
      <c r="AU103" s="2" t="e">
        <v>#REF!</v>
      </c>
      <c r="AV103" s="2" t="e">
        <v>#REF!</v>
      </c>
      <c r="AW103" s="2" t="e">
        <v>#REF!</v>
      </c>
    </row>
    <row r="104" spans="6:49" x14ac:dyDescent="0.2">
      <c r="F104" s="2" t="s">
        <v>130</v>
      </c>
      <c r="G104" s="2">
        <v>35.599999999999937</v>
      </c>
      <c r="H104" s="2">
        <v>0</v>
      </c>
      <c r="J104" s="33">
        <v>1.8019046259010889E-5</v>
      </c>
      <c r="K104" s="2">
        <v>2.8589572334723489E-5</v>
      </c>
      <c r="L104" s="2">
        <v>4.3841932628820393E-5</v>
      </c>
      <c r="M104" s="2">
        <v>6.5537338868327488E-5</v>
      </c>
      <c r="N104" s="2">
        <v>9.600152429413269E-5</v>
      </c>
      <c r="O104" s="2">
        <v>1.3827145610412209E-4</v>
      </c>
      <c r="P104" s="2">
        <v>1.9626799246785979E-4</v>
      </c>
      <c r="Q104" s="2">
        <v>2.749945067853398E-4</v>
      </c>
      <c r="R104" s="2">
        <v>3.8075925569745073E-4</v>
      </c>
      <c r="S104" s="2">
        <v>5.2141598953805838E-4</v>
      </c>
      <c r="T104" s="2">
        <v>7.0661273433689318E-4</v>
      </c>
      <c r="U104" s="2">
        <v>9.4803253436738131E-4</v>
      </c>
      <c r="V104" s="2">
        <v>1.2596019543048228E-3</v>
      </c>
      <c r="W104" s="2">
        <v>1.6576330497509017E-3</v>
      </c>
      <c r="X104" s="2">
        <v>2.1608521461326568E-3</v>
      </c>
      <c r="Y104" s="2">
        <v>2.7902540754622075E-3</v>
      </c>
      <c r="Z104" s="2">
        <v>3.5687036839331812E-3</v>
      </c>
      <c r="AA104" s="2">
        <v>4.5201879453183602E-3</v>
      </c>
      <c r="AB104" s="2">
        <v>5.6686028647264094E-3</v>
      </c>
      <c r="AC104" s="2">
        <v>7.0359411282397213E-3</v>
      </c>
      <c r="AD104" s="2">
        <v>8.6397315413534962E-3</v>
      </c>
      <c r="AE104" s="2">
        <v>1.0489573077360084E-2</v>
      </c>
      <c r="AF104" s="2">
        <v>1.2582609333641762E-2</v>
      </c>
      <c r="AG104" s="2">
        <v>1.4897809102581408E-2</v>
      </c>
      <c r="AH104" s="2">
        <v>1.738896254178179E-2</v>
      </c>
      <c r="AI104" s="2">
        <v>1.9976378015548132E-2</v>
      </c>
      <c r="AJ104" s="2">
        <v>2.2537380560826412E-2</v>
      </c>
      <c r="AK104" s="2">
        <v>2.4895877338176733E-2</v>
      </c>
      <c r="AL104" s="2">
        <v>2.6811475129205498E-2</v>
      </c>
      <c r="AM104" s="2">
        <v>2.7968913557529389E-2</v>
      </c>
      <c r="AN104" s="30">
        <v>2.7968913557529389E-2</v>
      </c>
      <c r="AO104" s="2">
        <v>0</v>
      </c>
      <c r="AP104" s="2">
        <v>8.3792173494487785E-3</v>
      </c>
      <c r="AQ104" s="2">
        <v>0</v>
      </c>
      <c r="AR104" s="2">
        <v>-7.8312957961082091E-3</v>
      </c>
      <c r="AS104" s="2">
        <v>-5.4792155334056937E-4</v>
      </c>
      <c r="AT104" s="2">
        <v>7.8312957961395556E-3</v>
      </c>
      <c r="AU104" s="2" t="e">
        <v>#REF!</v>
      </c>
      <c r="AV104" s="2" t="e">
        <v>#REF!</v>
      </c>
      <c r="AW104" s="2" t="e">
        <v>#REF!</v>
      </c>
    </row>
    <row r="105" spans="6:49" x14ac:dyDescent="0.2">
      <c r="F105" s="2" t="s">
        <v>131</v>
      </c>
      <c r="G105" s="2">
        <v>35.999999999999936</v>
      </c>
      <c r="H105" s="2">
        <v>0</v>
      </c>
      <c r="J105" s="33">
        <v>1.6601210176603771E-5</v>
      </c>
      <c r="K105" s="2">
        <v>2.6344002848915294E-5</v>
      </c>
      <c r="L105" s="2">
        <v>4.0408814657966869E-5</v>
      </c>
      <c r="M105" s="2">
        <v>6.0425907591558845E-5</v>
      </c>
      <c r="N105" s="2">
        <v>8.8550202175834855E-5</v>
      </c>
      <c r="O105" s="2">
        <v>1.2759846178198177E-4</v>
      </c>
      <c r="P105" s="2">
        <v>1.812110206085952E-4</v>
      </c>
      <c r="Q105" s="2">
        <v>2.5403818365196218E-4</v>
      </c>
      <c r="R105" s="2">
        <v>3.5194933374849342E-4</v>
      </c>
      <c r="S105" s="2">
        <v>4.8225971139495593E-4</v>
      </c>
      <c r="T105" s="2">
        <v>6.5396553870414201E-4</v>
      </c>
      <c r="U105" s="2">
        <v>8.7797237277457627E-4</v>
      </c>
      <c r="V105" s="2">
        <v>1.1672940289178195E-3</v>
      </c>
      <c r="W105" s="2">
        <v>1.5371898717079677E-3</v>
      </c>
      <c r="X105" s="2">
        <v>2.0051965633788365E-3</v>
      </c>
      <c r="Y105" s="2">
        <v>2.5909964469878195E-3</v>
      </c>
      <c r="Z105" s="2">
        <v>3.3160487999554893E-3</v>
      </c>
      <c r="AA105" s="2">
        <v>4.2028927123908769E-3</v>
      </c>
      <c r="AB105" s="2">
        <v>5.2740122597167939E-3</v>
      </c>
      <c r="AC105" s="2">
        <v>6.5501374824103774E-3</v>
      </c>
      <c r="AD105" s="2">
        <v>8.0478407502024285E-3</v>
      </c>
      <c r="AE105" s="2">
        <v>9.7762805921090181E-3</v>
      </c>
      <c r="AF105" s="2">
        <v>1.1732948299488746E-2</v>
      </c>
      <c r="AG105" s="2">
        <v>1.3898291980573187E-2</v>
      </c>
      <c r="AH105" s="2">
        <v>1.6229134793579611E-2</v>
      </c>
      <c r="AI105" s="2">
        <v>1.8650876246974545E-2</v>
      </c>
      <c r="AJ105" s="2">
        <v>2.1048575620364884E-2</v>
      </c>
      <c r="AK105" s="2">
        <v>2.3257172307309556E-2</v>
      </c>
      <c r="AL105" s="2">
        <v>2.5051305327411448E-2</v>
      </c>
      <c r="AM105" s="2">
        <v>2.6135456465359024E-2</v>
      </c>
      <c r="AN105" s="30">
        <v>2.6135456465359024E-2</v>
      </c>
      <c r="AO105" s="2">
        <v>0</v>
      </c>
      <c r="AP105" s="2">
        <v>7.8312957961082265E-3</v>
      </c>
      <c r="AQ105" s="2">
        <v>0</v>
      </c>
      <c r="AR105" s="2">
        <v>-7.3179278103005507E-3</v>
      </c>
      <c r="AS105" s="2">
        <v>-5.1336798580767576E-4</v>
      </c>
      <c r="AT105" s="2">
        <v>7.3179278103318798E-3</v>
      </c>
      <c r="AU105" s="2" t="e">
        <v>#REF!</v>
      </c>
      <c r="AV105" s="2" t="e">
        <v>#REF!</v>
      </c>
      <c r="AW105" s="2" t="e">
        <v>#REF!</v>
      </c>
    </row>
    <row r="106" spans="6:49" x14ac:dyDescent="0.2">
      <c r="F106" s="2" t="s">
        <v>132</v>
      </c>
      <c r="G106" s="2">
        <v>36.399999999999935</v>
      </c>
      <c r="H106" s="2">
        <v>0</v>
      </c>
      <c r="J106" s="33">
        <v>1.5298954365438577E-5</v>
      </c>
      <c r="K106" s="2">
        <v>2.4281110550041686E-5</v>
      </c>
      <c r="L106" s="2">
        <v>3.7253993464937246E-5</v>
      </c>
      <c r="M106" s="2">
        <v>5.5726872694081552E-5</v>
      </c>
      <c r="N106" s="2">
        <v>8.1696637520157933E-5</v>
      </c>
      <c r="O106" s="2">
        <v>1.1777604379810672E-4</v>
      </c>
      <c r="P106" s="2">
        <v>1.6734515988967434E-4</v>
      </c>
      <c r="Q106" s="2">
        <v>2.3472622780408727E-4</v>
      </c>
      <c r="R106" s="2">
        <v>3.2538020528534943E-4</v>
      </c>
      <c r="S106" s="2">
        <v>4.4612038131908502E-4</v>
      </c>
      <c r="T106" s="2">
        <v>6.0533442374153103E-4</v>
      </c>
      <c r="U106" s="2">
        <v>8.1320076843240812E-4</v>
      </c>
      <c r="V106" s="2">
        <v>1.0818781400075105E-3</v>
      </c>
      <c r="W106" s="2">
        <v>1.4256379764965136E-3</v>
      </c>
      <c r="X106" s="2">
        <v>1.8608984561598511E-3</v>
      </c>
      <c r="Y106" s="2">
        <v>2.4061056606021237E-3</v>
      </c>
      <c r="Z106" s="2">
        <v>3.0813923259086894E-3</v>
      </c>
      <c r="AA106" s="2">
        <v>3.9079281077536721E-3</v>
      </c>
      <c r="AB106" s="2">
        <v>4.9068582186226001E-3</v>
      </c>
      <c r="AC106" s="2">
        <v>6.0977111550741042E-3</v>
      </c>
      <c r="AD106" s="2">
        <v>7.4961432122270921E-3</v>
      </c>
      <c r="AE106" s="2">
        <v>9.1108806468537147E-3</v>
      </c>
      <c r="AF106" s="2">
        <v>1.09397237635575E-2</v>
      </c>
      <c r="AG106" s="2">
        <v>1.296449598731751E-2</v>
      </c>
      <c r="AH106" s="2">
        <v>1.5144861297332859E-2</v>
      </c>
      <c r="AI106" s="2">
        <v>1.7411002192443487E-2</v>
      </c>
      <c r="AJ106" s="2">
        <v>1.9655254975142557E-2</v>
      </c>
      <c r="AK106" s="2">
        <v>2.1722946558455986E-2</v>
      </c>
      <c r="AL106" s="2">
        <v>2.3402872743141814E-2</v>
      </c>
      <c r="AM106" s="2">
        <v>2.4418104559609945E-2</v>
      </c>
      <c r="AN106" s="30">
        <v>2.4418104559609945E-2</v>
      </c>
      <c r="AO106" s="2">
        <v>0</v>
      </c>
      <c r="AP106" s="2">
        <v>7.3179278103005247E-3</v>
      </c>
      <c r="AQ106" s="2">
        <v>0</v>
      </c>
      <c r="AR106" s="2">
        <v>-6.8370692766907964E-3</v>
      </c>
      <c r="AS106" s="2">
        <v>-4.8085853360972826E-4</v>
      </c>
      <c r="AT106" s="2">
        <v>6.8370692767221516E-3</v>
      </c>
      <c r="AU106" s="2" t="e">
        <v>#REF!</v>
      </c>
      <c r="AV106" s="2" t="e">
        <v>#REF!</v>
      </c>
      <c r="AW106" s="2" t="e">
        <v>#REF!</v>
      </c>
    </row>
    <row r="107" spans="6:49" x14ac:dyDescent="0.2">
      <c r="F107" s="2" t="s">
        <v>133</v>
      </c>
      <c r="G107" s="2">
        <v>36.799999999999933</v>
      </c>
      <c r="H107" s="2">
        <v>0</v>
      </c>
      <c r="J107" s="33">
        <v>1.4102478426309599E-5</v>
      </c>
      <c r="K107" s="2">
        <v>2.2385441029721756E-5</v>
      </c>
      <c r="L107" s="2">
        <v>3.4354017443507302E-5</v>
      </c>
      <c r="M107" s="2">
        <v>5.1405664353806661E-5</v>
      </c>
      <c r="N107" s="2">
        <v>7.5391042974341002E-5</v>
      </c>
      <c r="O107" s="2">
        <v>1.0873388583788891E-4</v>
      </c>
      <c r="P107" s="2">
        <v>1.5457277458209157E-4</v>
      </c>
      <c r="Q107" s="2">
        <v>2.1692511713445727E-4</v>
      </c>
      <c r="R107" s="2">
        <v>3.0087179563004142E-4</v>
      </c>
      <c r="S107" s="2">
        <v>4.1275826752240445E-4</v>
      </c>
      <c r="T107" s="2">
        <v>5.6040411498993838E-4</v>
      </c>
      <c r="U107" s="2">
        <v>7.5330790869158936E-4</v>
      </c>
      <c r="V107" s="2">
        <v>1.0028275380746647E-3</v>
      </c>
      <c r="W107" s="2">
        <v>1.322307645357667E-3</v>
      </c>
      <c r="X107" s="2">
        <v>1.7271153338016011E-3</v>
      </c>
      <c r="Y107" s="2">
        <v>2.234532874520924E-3</v>
      </c>
      <c r="Z107" s="2">
        <v>2.8634418776207018E-3</v>
      </c>
      <c r="AA107" s="2">
        <v>3.6337177819521023E-3</v>
      </c>
      <c r="AB107" s="2">
        <v>4.5652374196180475E-3</v>
      </c>
      <c r="AC107" s="2">
        <v>5.6763872339271725E-3</v>
      </c>
      <c r="AD107" s="2">
        <v>6.9819475649524915E-3</v>
      </c>
      <c r="AE107" s="2">
        <v>8.490222181599217E-3</v>
      </c>
      <c r="AF107" s="2">
        <v>1.0199285786248154E-2</v>
      </c>
      <c r="AG107" s="2">
        <v>1.2092240390342148E-2</v>
      </c>
      <c r="AH107" s="2">
        <v>1.4131410038886327E-2</v>
      </c>
      <c r="AI107" s="2">
        <v>1.6251468863555937E-2</v>
      </c>
      <c r="AJ107" s="2">
        <v>1.8351596691068402E-2</v>
      </c>
      <c r="AK107" s="2">
        <v>2.0286895852659328E-2</v>
      </c>
      <c r="AL107" s="2">
        <v>2.185948742362892E-2</v>
      </c>
      <c r="AM107" s="2">
        <v>2.2809937018681101E-2</v>
      </c>
      <c r="AN107" s="30">
        <v>2.2809937018681101E-2</v>
      </c>
      <c r="AO107" s="2">
        <v>0</v>
      </c>
      <c r="AP107" s="2">
        <v>6.8370692766907826E-3</v>
      </c>
      <c r="AQ107" s="2">
        <v>0</v>
      </c>
      <c r="AR107" s="2">
        <v>-6.3867823652307004E-3</v>
      </c>
      <c r="AS107" s="2">
        <v>-4.5028691146008215E-4</v>
      </c>
      <c r="AT107" s="2">
        <v>6.3867823652620694E-3</v>
      </c>
      <c r="AU107" s="2" t="e">
        <v>#REF!</v>
      </c>
      <c r="AV107" s="2" t="e">
        <v>#REF!</v>
      </c>
      <c r="AW107" s="2" t="e">
        <v>#REF!</v>
      </c>
    </row>
    <row r="108" spans="6:49" x14ac:dyDescent="0.2">
      <c r="F108" s="2" t="s">
        <v>134</v>
      </c>
      <c r="G108" s="2">
        <v>37.199999999999932</v>
      </c>
      <c r="H108" s="2">
        <v>0</v>
      </c>
      <c r="J108" s="33">
        <v>1.3002848136206193E-5</v>
      </c>
      <c r="K108" s="2">
        <v>2.0642902483192812E-5</v>
      </c>
      <c r="L108" s="2">
        <v>3.1687494130701786E-5</v>
      </c>
      <c r="M108" s="2">
        <v>4.7430731173595091E-5</v>
      </c>
      <c r="N108" s="2">
        <v>6.9587948452930272E-5</v>
      </c>
      <c r="O108" s="2">
        <v>1.0040771974241141E-4</v>
      </c>
      <c r="P108" s="2">
        <v>1.4280454923567607E-4</v>
      </c>
      <c r="Q108" s="2">
        <v>2.0051258941351804E-4</v>
      </c>
      <c r="R108" s="2">
        <v>2.7825903973369408E-4</v>
      </c>
      <c r="S108" s="2">
        <v>3.8195336498926855E-4</v>
      </c>
      <c r="T108" s="2">
        <v>5.1888491768999285E-4</v>
      </c>
      <c r="U108" s="2">
        <v>6.9791672368030929E-4</v>
      </c>
      <c r="V108" s="2">
        <v>9.2965686287609258E-4</v>
      </c>
      <c r="W108" s="2">
        <v>1.2265808417966895E-3</v>
      </c>
      <c r="X108" s="2">
        <v>1.6030684696963491E-3</v>
      </c>
      <c r="Y108" s="2">
        <v>2.0753069909456487E-3</v>
      </c>
      <c r="Z108" s="2">
        <v>2.660998756547545E-3</v>
      </c>
      <c r="AA108" s="2">
        <v>3.3787969797965498E-3</v>
      </c>
      <c r="AB108" s="2">
        <v>4.2473779462455698E-3</v>
      </c>
      <c r="AC108" s="2">
        <v>5.2840437819597266E-3</v>
      </c>
      <c r="AD108" s="2">
        <v>6.502738520780752E-3</v>
      </c>
      <c r="AE108" s="2">
        <v>7.9113545224928916E-3</v>
      </c>
      <c r="AF108" s="2">
        <v>9.508209929320683E-3</v>
      </c>
      <c r="AG108" s="2">
        <v>1.127759537939243E-2</v>
      </c>
      <c r="AH108" s="2">
        <v>1.3184325058985055E-2</v>
      </c>
      <c r="AI108" s="2">
        <v>1.5167289466347524E-2</v>
      </c>
      <c r="AJ108" s="2">
        <v>1.7132101322980584E-2</v>
      </c>
      <c r="AK108" s="2">
        <v>1.8943057822601847E-2</v>
      </c>
      <c r="AL108" s="2">
        <v>2.0414816362727718E-2</v>
      </c>
      <c r="AM108" s="2">
        <v>2.1304398833817847E-2</v>
      </c>
      <c r="AN108" s="30">
        <v>2.1304398833817847E-2</v>
      </c>
      <c r="AO108" s="2">
        <v>0</v>
      </c>
      <c r="AP108" s="2">
        <v>6.3867823652307065E-3</v>
      </c>
      <c r="AQ108" s="2">
        <v>0</v>
      </c>
      <c r="AR108" s="2">
        <v>-5.9652316734690181E-3</v>
      </c>
      <c r="AS108" s="2">
        <v>-4.2155069176168843E-4</v>
      </c>
      <c r="AT108" s="2">
        <v>5.965231673500381E-3</v>
      </c>
      <c r="AU108" s="2" t="e">
        <v>#REF!</v>
      </c>
      <c r="AV108" s="2" t="e">
        <v>#REF!</v>
      </c>
      <c r="AW108" s="2" t="e">
        <v>#REF!</v>
      </c>
    </row>
    <row r="109" spans="6:49" x14ac:dyDescent="0.2">
      <c r="F109" s="2" t="s">
        <v>135</v>
      </c>
      <c r="G109" s="2">
        <v>37.59999999999993</v>
      </c>
      <c r="H109" s="2">
        <v>0</v>
      </c>
      <c r="J109" s="33">
        <v>1.1991915643742965E-5</v>
      </c>
      <c r="K109" s="2">
        <v>1.9040640475454926E-5</v>
      </c>
      <c r="L109" s="2">
        <v>2.9234901760683051E-5</v>
      </c>
      <c r="M109" s="2">
        <v>4.3773265536318522E-5</v>
      </c>
      <c r="N109" s="2">
        <v>6.4245811115591717E-5</v>
      </c>
      <c r="O109" s="2">
        <v>9.2738783741013635E-5</v>
      </c>
      <c r="P109" s="2">
        <v>1.3195875067484488E-4</v>
      </c>
      <c r="Q109" s="2">
        <v>1.8537665466101817E-4</v>
      </c>
      <c r="R109" s="2">
        <v>2.5739058215366883E-4</v>
      </c>
      <c r="S109" s="2">
        <v>3.5350371084968984E-4</v>
      </c>
      <c r="T109" s="2">
        <v>4.8051056644050325E-4</v>
      </c>
      <c r="U109" s="2">
        <v>6.4668018153453974E-4</v>
      </c>
      <c r="V109" s="2">
        <v>8.6191879012900165E-4</v>
      </c>
      <c r="W109" s="2">
        <v>1.1378871135381613E-3</v>
      </c>
      <c r="X109" s="2">
        <v>1.4880379645208124E-3</v>
      </c>
      <c r="Y109" s="2">
        <v>1.9275287942180912E-3</v>
      </c>
      <c r="Z109" s="2">
        <v>2.4729510905245914E-3</v>
      </c>
      <c r="AA109" s="2">
        <v>3.1418046322455959E-3</v>
      </c>
      <c r="AB109" s="2">
        <v>3.9516303067708026E-3</v>
      </c>
      <c r="AC109" s="2">
        <v>4.9187017946670953E-3</v>
      </c>
      <c r="AD109" s="2">
        <v>6.0561658111221691E-3</v>
      </c>
      <c r="AE109" s="2">
        <v>7.3715154025911604E-3</v>
      </c>
      <c r="AF109" s="2">
        <v>8.8632844818862869E-3</v>
      </c>
      <c r="AG109" s="2">
        <v>1.0516868658606718E-2</v>
      </c>
      <c r="AH109" s="2">
        <v>1.2299412593119084E-2</v>
      </c>
      <c r="AI109" s="2">
        <v>1.4153763273658027E-2</v>
      </c>
      <c r="AJ109" s="2">
        <v>1.5991577686346084E-2</v>
      </c>
      <c r="AK109" s="2">
        <v>1.7685797769168173E-2</v>
      </c>
      <c r="AL109" s="2">
        <v>1.9062869385869673E-2</v>
      </c>
      <c r="AM109" s="2">
        <v>1.9895286772182306E-2</v>
      </c>
      <c r="AN109" s="30">
        <v>1.9895286772182306E-2</v>
      </c>
      <c r="AO109" s="2">
        <v>0</v>
      </c>
      <c r="AP109" s="2">
        <v>5.9652316734689955E-3</v>
      </c>
      <c r="AQ109" s="2">
        <v>0</v>
      </c>
      <c r="AR109" s="2">
        <v>-5.5706802962110502E-3</v>
      </c>
      <c r="AS109" s="2">
        <v>-3.945513772579453E-4</v>
      </c>
      <c r="AT109" s="2">
        <v>5.5706802962424357E-3</v>
      </c>
      <c r="AU109" s="2" t="e">
        <v>#REF!</v>
      </c>
      <c r="AV109" s="2" t="e">
        <v>#REF!</v>
      </c>
      <c r="AW109" s="2" t="e">
        <v>#REF!</v>
      </c>
    </row>
    <row r="110" spans="6:49" x14ac:dyDescent="0.2">
      <c r="F110" s="2" t="s">
        <v>136</v>
      </c>
      <c r="G110" s="2">
        <v>37.999999999999929</v>
      </c>
      <c r="H110" s="2">
        <v>0</v>
      </c>
      <c r="J110" s="33">
        <v>1.1062247320574788E-5</v>
      </c>
      <c r="K110" s="2">
        <v>1.7566924691610552E-5</v>
      </c>
      <c r="L110" s="2">
        <v>2.6978418773738155E-5</v>
      </c>
      <c r="M110" s="2">
        <v>4.0406954973790427E-5</v>
      </c>
      <c r="N110" s="2">
        <v>5.9326662016048257E-5</v>
      </c>
      <c r="O110" s="2">
        <v>8.5673331176841502E-5</v>
      </c>
      <c r="P110" s="2">
        <v>1.2196055807617456E-4</v>
      </c>
      <c r="Q110" s="2">
        <v>1.7141469756298437E-4</v>
      </c>
      <c r="R110" s="2">
        <v>2.3812759398299355E-4</v>
      </c>
      <c r="S110" s="2">
        <v>3.2722384902509618E-4</v>
      </c>
      <c r="T110" s="2">
        <v>4.4503626215888255E-4</v>
      </c>
      <c r="U110" s="2">
        <v>5.992788147017521E-4</v>
      </c>
      <c r="V110" s="2">
        <v>7.9920095847054308E-4</v>
      </c>
      <c r="W110" s="2">
        <v>1.0556998285268181E-3</v>
      </c>
      <c r="X110" s="2">
        <v>1.3813582005252792E-3</v>
      </c>
      <c r="Y110" s="2">
        <v>1.7903655382754951E-3</v>
      </c>
      <c r="Z110" s="2">
        <v>2.2982674805117446E-3</v>
      </c>
      <c r="AA110" s="2">
        <v>2.92147600599474E-3</v>
      </c>
      <c r="AB110" s="2">
        <v>3.6764590538990892E-3</v>
      </c>
      <c r="AC110" s="2">
        <v>4.5785157867021314E-3</v>
      </c>
      <c r="AD110" s="2">
        <v>5.6400337708071855E-3</v>
      </c>
      <c r="AE110" s="2">
        <v>6.8681196111500713E-3</v>
      </c>
      <c r="AF110" s="2">
        <v>8.2614982771179891E-3</v>
      </c>
      <c r="AG110" s="2">
        <v>9.8065925637630443E-3</v>
      </c>
      <c r="AH110" s="2">
        <v>1.1472727643674312E-2</v>
      </c>
      <c r="AI110" s="2">
        <v>1.3206461814102686E-2</v>
      </c>
      <c r="AJ110" s="2">
        <v>1.4925128815441448E-2</v>
      </c>
      <c r="AK110" s="2">
        <v>1.6509794513537884E-2</v>
      </c>
      <c r="AL110" s="2">
        <v>1.7797984977760341E-2</v>
      </c>
      <c r="AM110" s="2">
        <v>1.8576735212198464E-2</v>
      </c>
      <c r="AN110" s="30">
        <v>1.8576735212198464E-2</v>
      </c>
      <c r="AO110" s="2">
        <v>0</v>
      </c>
      <c r="AP110" s="2">
        <v>5.5706802962110433E-3</v>
      </c>
      <c r="AQ110" s="2">
        <v>0</v>
      </c>
      <c r="AR110" s="2">
        <v>-5.2014858594155722E-3</v>
      </c>
      <c r="AS110" s="2">
        <v>-3.6919443679547109E-4</v>
      </c>
      <c r="AT110" s="2">
        <v>5.2014858594469646E-3</v>
      </c>
      <c r="AU110" s="2" t="e">
        <v>#REF!</v>
      </c>
      <c r="AV110" s="2" t="e">
        <v>#REF!</v>
      </c>
      <c r="AW110" s="2" t="e">
        <v>#REF!</v>
      </c>
    </row>
    <row r="111" spans="6:49" x14ac:dyDescent="0.2">
      <c r="F111" s="2" t="s">
        <v>137</v>
      </c>
      <c r="G111" s="2">
        <v>38.399999999999928</v>
      </c>
      <c r="H111" s="2">
        <v>0</v>
      </c>
      <c r="J111" s="33">
        <v>1.0207058505152118E-5</v>
      </c>
      <c r="K111" s="2">
        <v>1.6211046479120402E-5</v>
      </c>
      <c r="L111" s="2">
        <v>2.4901769502065418E-5</v>
      </c>
      <c r="M111" s="2">
        <v>3.7307756988878259E-5</v>
      </c>
      <c r="N111" s="2">
        <v>5.4795785839997316E-5</v>
      </c>
      <c r="O111" s="2">
        <v>7.9162184838234452E-5</v>
      </c>
      <c r="P111" s="2">
        <v>1.1274145460881989E-4</v>
      </c>
      <c r="Q111" s="2">
        <v>1.5853266141863386E-4</v>
      </c>
      <c r="R111" s="2">
        <v>2.2034269582874252E-4</v>
      </c>
      <c r="S111" s="2">
        <v>3.0294343045512816E-4</v>
      </c>
      <c r="T111" s="2">
        <v>4.1223687948142835E-4</v>
      </c>
      <c r="U111" s="2">
        <v>5.5541845695590032E-4</v>
      </c>
      <c r="V111" s="2">
        <v>7.4112315257975276E-4</v>
      </c>
      <c r="W111" s="2">
        <v>9.795327170736281E-4</v>
      </c>
      <c r="X111" s="2">
        <v>1.2824136553254506E-3</v>
      </c>
      <c r="Y111" s="2">
        <v>1.6630459485945878E-3</v>
      </c>
      <c r="Z111" s="2">
        <v>2.1359911160569772E-3</v>
      </c>
      <c r="AA111" s="2">
        <v>2.7166358722272963E-3</v>
      </c>
      <c r="AB111" s="2">
        <v>3.420434966705123E-3</v>
      </c>
      <c r="AC111" s="2">
        <v>4.2617649723678515E-3</v>
      </c>
      <c r="AD111" s="2">
        <v>5.2522915323536881E-3</v>
      </c>
      <c r="AE111" s="2">
        <v>6.3987482492232177E-3</v>
      </c>
      <c r="AF111" s="2">
        <v>7.7000290889758438E-3</v>
      </c>
      <c r="AG111" s="2">
        <v>9.1435117087537588E-3</v>
      </c>
      <c r="AH111" s="2">
        <v>1.0700561006482886E-2</v>
      </c>
      <c r="AI111" s="2">
        <v>1.2321215420046711E-2</v>
      </c>
      <c r="AJ111" s="2">
        <v>1.3928138171852636E-2</v>
      </c>
      <c r="AK111" s="2">
        <v>1.5410026389330003E-2</v>
      </c>
      <c r="AL111" s="2">
        <v>1.6614816154684166E-2</v>
      </c>
      <c r="AM111" s="2">
        <v>1.7343201963707734E-2</v>
      </c>
      <c r="AN111" s="30">
        <v>1.7343201963707734E-2</v>
      </c>
      <c r="AO111" s="2">
        <v>0</v>
      </c>
      <c r="AP111" s="2">
        <v>5.2014858594155687E-3</v>
      </c>
      <c r="AQ111" s="2">
        <v>0</v>
      </c>
      <c r="AR111" s="2">
        <v>-4.8560965498381653E-3</v>
      </c>
      <c r="AS111" s="2">
        <v>-3.4538930957740341E-4</v>
      </c>
      <c r="AT111" s="2">
        <v>4.8560965498695612E-3</v>
      </c>
      <c r="AU111" s="2" t="e">
        <v>#REF!</v>
      </c>
      <c r="AV111" s="2" t="e">
        <v>#REF!</v>
      </c>
      <c r="AW111" s="2" t="e">
        <v>#REF!</v>
      </c>
    </row>
    <row r="112" spans="6:49" x14ac:dyDescent="0.2">
      <c r="F112" s="2" t="s">
        <v>138</v>
      </c>
      <c r="G112" s="2">
        <v>38.799999999999926</v>
      </c>
      <c r="H112" s="2">
        <v>0</v>
      </c>
      <c r="J112" s="33">
        <v>9.4201544543009976E-6</v>
      </c>
      <c r="K112" s="2">
        <v>1.4963226112901723E-5</v>
      </c>
      <c r="L112" s="2">
        <v>2.2990084436945718E-5</v>
      </c>
      <c r="M112" s="2">
        <v>3.4453695031731519E-5</v>
      </c>
      <c r="N112" s="2">
        <v>5.0621430512844655E-5</v>
      </c>
      <c r="O112" s="2">
        <v>7.3160332499134031E-5</v>
      </c>
      <c r="P112" s="2">
        <v>1.0423867476527749E-4</v>
      </c>
      <c r="Q112" s="2">
        <v>1.4664430593484983E-4</v>
      </c>
      <c r="R112" s="2">
        <v>2.0391897698609484E-4</v>
      </c>
      <c r="S112" s="2">
        <v>2.8050593650900247E-4</v>
      </c>
      <c r="T112" s="2">
        <v>3.8190532930319011E-4</v>
      </c>
      <c r="U112" s="2">
        <v>5.1482817260218054E-4</v>
      </c>
      <c r="V112" s="2">
        <v>6.873347204854242E-4</v>
      </c>
      <c r="W112" s="2">
        <v>9.0893669461472126E-4</v>
      </c>
      <c r="X112" s="2">
        <v>1.1906350461975612E-3</v>
      </c>
      <c r="Y112" s="2">
        <v>1.5448556064988068E-3</v>
      </c>
      <c r="Z112" s="2">
        <v>1.9852343248822294E-3</v>
      </c>
      <c r="AA112" s="2">
        <v>2.5261921584914552E-3</v>
      </c>
      <c r="AB112" s="2">
        <v>3.1822277587503062E-3</v>
      </c>
      <c r="AC112" s="2">
        <v>3.9668450058304352E-3</v>
      </c>
      <c r="AD112" s="2">
        <v>4.8910238002039556E-3</v>
      </c>
      <c r="AE112" s="2">
        <v>5.9611385686196812E-3</v>
      </c>
      <c r="AF112" s="2">
        <v>7.1762325958961088E-3</v>
      </c>
      <c r="AG112" s="2">
        <v>8.5245711611481433E-3</v>
      </c>
      <c r="AH112" s="2">
        <v>9.9794267673256713E-3</v>
      </c>
      <c r="AI112" s="2">
        <v>1.149410016799198E-2</v>
      </c>
      <c r="AJ112" s="2">
        <v>1.2996256155620294E-2</v>
      </c>
      <c r="AK112" s="2">
        <v>1.438175744542609E-2</v>
      </c>
      <c r="AL112" s="2">
        <v>1.5508316467411796E-2</v>
      </c>
      <c r="AM112" s="2">
        <v>1.6189454168397621E-2</v>
      </c>
      <c r="AN112" s="30">
        <v>1.6189454168397621E-2</v>
      </c>
      <c r="AO112" s="2">
        <v>0</v>
      </c>
      <c r="AP112" s="2">
        <v>4.8560965498381644E-3</v>
      </c>
      <c r="AQ112" s="2">
        <v>0</v>
      </c>
      <c r="AR112" s="2">
        <v>-4.5330471671513398E-3</v>
      </c>
      <c r="AS112" s="2">
        <v>-3.2304938268682467E-4</v>
      </c>
      <c r="AT112" s="2">
        <v>4.5330471671827365E-3</v>
      </c>
      <c r="AU112" s="2" t="e">
        <v>#REF!</v>
      </c>
      <c r="AV112" s="2" t="e">
        <v>#REF!</v>
      </c>
      <c r="AW112" s="2" t="e">
        <v>#REF!</v>
      </c>
    </row>
    <row r="113" spans="6:49" x14ac:dyDescent="0.2">
      <c r="F113" s="2" t="s">
        <v>139</v>
      </c>
      <c r="G113" s="2">
        <v>39.199999999999925</v>
      </c>
      <c r="H113" s="2">
        <v>0</v>
      </c>
      <c r="J113" s="33">
        <v>8.6958768887205684E-6</v>
      </c>
      <c r="K113" s="2">
        <v>1.3814528824174267E-5</v>
      </c>
      <c r="L113" s="2">
        <v>2.1229773645237787E-5</v>
      </c>
      <c r="M113" s="2">
        <v>3.1824673564947957E-5</v>
      </c>
      <c r="N113" s="2">
        <v>4.6774543782941917E-5</v>
      </c>
      <c r="O113" s="2">
        <v>6.7626559711084358E-5</v>
      </c>
      <c r="P113" s="2">
        <v>9.6394702090155977E-5</v>
      </c>
      <c r="Q113" s="2">
        <v>1.356705319347835E-4</v>
      </c>
      <c r="R113" s="2">
        <v>1.8874910190074234E-4</v>
      </c>
      <c r="S113" s="2">
        <v>2.5976751435417952E-4</v>
      </c>
      <c r="T113" s="2">
        <v>3.5385106257102965E-4</v>
      </c>
      <c r="U113" s="2">
        <v>4.7725836102142965E-4</v>
      </c>
      <c r="V113" s="2">
        <v>6.3751220501186232E-4</v>
      </c>
      <c r="W113" s="2">
        <v>8.4349694171766707E-4</v>
      </c>
      <c r="X113" s="2">
        <v>1.1054957782400501E-3</v>
      </c>
      <c r="Y113" s="2">
        <v>1.4351326861893213E-3</v>
      </c>
      <c r="Z113" s="2">
        <v>1.8451735244983272E-3</v>
      </c>
      <c r="AA113" s="2">
        <v>2.3491300500396127E-3</v>
      </c>
      <c r="AB113" s="2">
        <v>2.9605992784150865E-3</v>
      </c>
      <c r="AC113" s="2">
        <v>3.6922602484349715E-3</v>
      </c>
      <c r="AD113" s="2">
        <v>4.554442175728186E-3</v>
      </c>
      <c r="AE113" s="2">
        <v>5.5531743708382968E-3</v>
      </c>
      <c r="AF113" s="2">
        <v>6.6876318965237583E-3</v>
      </c>
      <c r="AG113" s="2">
        <v>7.9469051430919192E-3</v>
      </c>
      <c r="AH113" s="2">
        <v>9.306050278316538E-3</v>
      </c>
      <c r="AI113" s="2">
        <v>1.0721425236956541E-2</v>
      </c>
      <c r="AJ113" s="2">
        <v>1.2125386961254796E-2</v>
      </c>
      <c r="AK113" s="2">
        <v>1.3420523917840385E-2</v>
      </c>
      <c r="AL113" s="2">
        <v>1.4473726206660133E-2</v>
      </c>
      <c r="AM113" s="2">
        <v>1.5110554360829387E-2</v>
      </c>
      <c r="AN113" s="30">
        <v>1.5110554360829387E-2</v>
      </c>
      <c r="AO113" s="2">
        <v>0</v>
      </c>
      <c r="AP113" s="2">
        <v>4.533047167151332E-3</v>
      </c>
      <c r="AQ113" s="2">
        <v>0</v>
      </c>
      <c r="AR113" s="2">
        <v>-4.2309552210322218E-3</v>
      </c>
      <c r="AS113" s="2">
        <v>-3.0209194611911013E-4</v>
      </c>
      <c r="AT113" s="2">
        <v>4.2309552210636264E-3</v>
      </c>
      <c r="AU113" s="2" t="e">
        <v>#REF!</v>
      </c>
      <c r="AV113" s="2" t="e">
        <v>#REF!</v>
      </c>
      <c r="AW113" s="2" t="e">
        <v>#REF!</v>
      </c>
    </row>
    <row r="114" spans="6:49" x14ac:dyDescent="0.2">
      <c r="F114" s="2" t="s">
        <v>140</v>
      </c>
      <c r="G114" s="2">
        <v>39.599999999999923</v>
      </c>
      <c r="H114" s="2">
        <v>0</v>
      </c>
      <c r="J114" s="33">
        <v>8.0290555815338184E-6</v>
      </c>
      <c r="K114" s="2">
        <v>1.2756788732188346E-5</v>
      </c>
      <c r="L114" s="2">
        <v>1.9608412049127904E-5</v>
      </c>
      <c r="M114" s="2">
        <v>2.9402310361702742E-5</v>
      </c>
      <c r="N114" s="2">
        <v>4.3228534176883642E-5</v>
      </c>
      <c r="O114" s="2">
        <v>6.252311628331445E-5</v>
      </c>
      <c r="P114" s="2">
        <v>8.9156812535517451E-5</v>
      </c>
      <c r="Q114" s="2">
        <v>1.2553876672072154E-4</v>
      </c>
      <c r="R114" s="2">
        <v>1.7473449586471088E-4</v>
      </c>
      <c r="S114" s="2">
        <v>2.4059591411100677E-4</v>
      </c>
      <c r="T114" s="2">
        <v>3.2789870272363929E-4</v>
      </c>
      <c r="U114" s="2">
        <v>4.4247902122169423E-4</v>
      </c>
      <c r="V114" s="2">
        <v>5.9135717107160343E-4</v>
      </c>
      <c r="W114" s="2">
        <v>7.828302199519477E-4</v>
      </c>
      <c r="X114" s="2">
        <v>1.0265086719372786E-3</v>
      </c>
      <c r="Y114" s="2">
        <v>1.333264017160464E-3</v>
      </c>
      <c r="Z114" s="2">
        <v>1.7150445460899246E-3</v>
      </c>
      <c r="AA114" s="2">
        <v>2.1845065092053139E-3</v>
      </c>
      <c r="AB114" s="2">
        <v>2.7543971694498058E-3</v>
      </c>
      <c r="AC114" s="2">
        <v>3.4366165320128938E-3</v>
      </c>
      <c r="AD114" s="2">
        <v>4.2408770045857073E-3</v>
      </c>
      <c r="AE114" s="2">
        <v>5.1728769424055163E-3</v>
      </c>
      <c r="AF114" s="2">
        <v>6.2319075611095036E-3</v>
      </c>
      <c r="AG114" s="2">
        <v>7.4078262507835686E-3</v>
      </c>
      <c r="AH114" s="2">
        <v>8.6773566192893531E-3</v>
      </c>
      <c r="AI114" s="2">
        <v>9.9997207036382155E-3</v>
      </c>
      <c r="AJ114" s="2">
        <v>1.1311675812008926E-2</v>
      </c>
      <c r="AK114" s="2">
        <v>1.2522121018223704E-2</v>
      </c>
      <c r="AL114" s="2">
        <v>1.3506558870659598E-2</v>
      </c>
      <c r="AM114" s="2">
        <v>1.4101846757006979E-2</v>
      </c>
      <c r="AN114" s="30">
        <v>1.4101846757006979E-2</v>
      </c>
      <c r="AO114" s="2">
        <v>0</v>
      </c>
      <c r="AP114" s="2">
        <v>4.230955221032227E-3</v>
      </c>
      <c r="AQ114" s="2">
        <v>0</v>
      </c>
      <c r="AR114" s="2">
        <v>-3.9485170919619783E-3</v>
      </c>
      <c r="AS114" s="2">
        <v>-2.8243812907024872E-4</v>
      </c>
      <c r="AT114" s="2">
        <v>3.9485170919933777E-3</v>
      </c>
      <c r="AU114" s="2" t="e">
        <v>#REF!</v>
      </c>
      <c r="AV114" s="2" t="e">
        <v>#REF!</v>
      </c>
      <c r="AW114" s="2" t="e">
        <v>#REF!</v>
      </c>
    </row>
    <row r="115" spans="6:49" x14ac:dyDescent="0.2">
      <c r="F115" s="2" t="s">
        <v>141</v>
      </c>
      <c r="G115" s="2">
        <v>39.999999999999922</v>
      </c>
      <c r="H115" s="2">
        <v>0</v>
      </c>
      <c r="J115" s="33">
        <v>7.4149644953478779E-6</v>
      </c>
      <c r="K115" s="2">
        <v>1.178253990575451E-5</v>
      </c>
      <c r="L115" s="2">
        <v>1.8114635413611918E-5</v>
      </c>
      <c r="M115" s="2">
        <v>2.7169784368089743E-5</v>
      </c>
      <c r="N115" s="2">
        <v>3.9959053983997761E-5</v>
      </c>
      <c r="O115" s="2">
        <v>5.7815413240722092E-5</v>
      </c>
      <c r="P115" s="2">
        <v>8.2476659139248297E-5</v>
      </c>
      <c r="Q115" s="2">
        <v>1.1618240443737913E-4</v>
      </c>
      <c r="R115" s="2">
        <v>1.6178460265902888E-4</v>
      </c>
      <c r="S115" s="2">
        <v>2.2286951857589991E-4</v>
      </c>
      <c r="T115" s="2">
        <v>3.0388679533156163E-4</v>
      </c>
      <c r="U115" s="2">
        <v>4.1027816244278929E-4</v>
      </c>
      <c r="V115" s="2">
        <v>5.485942121151564E-4</v>
      </c>
      <c r="W115" s="2">
        <v>7.2658240405372833E-4</v>
      </c>
      <c r="X115" s="2">
        <v>9.5322294765698358E-4</v>
      </c>
      <c r="Y115" s="2">
        <v>1.238681446786491E-3</v>
      </c>
      <c r="Z115" s="2">
        <v>1.5941383030863153E-3</v>
      </c>
      <c r="AA115" s="2">
        <v>2.0314451835028459E-3</v>
      </c>
      <c r="AB115" s="2">
        <v>2.5625489616429792E-3</v>
      </c>
      <c r="AC115" s="2">
        <v>3.1986143885663347E-3</v>
      </c>
      <c r="AD115" s="2">
        <v>3.9487697189143417E-3</v>
      </c>
      <c r="AE115" s="2">
        <v>4.8183965030619219E-3</v>
      </c>
      <c r="AF115" s="2">
        <v>5.8068882010888466E-3</v>
      </c>
      <c r="AG115" s="2">
        <v>6.9048151832855247E-3</v>
      </c>
      <c r="AH115" s="2">
        <v>8.0904595452198913E-3</v>
      </c>
      <c r="AI115" s="2">
        <v>9.3257257872905192E-3</v>
      </c>
      <c r="AJ115" s="2">
        <v>1.0551496598094337E-2</v>
      </c>
      <c r="AK115" s="2">
        <v>1.1682590077134618E-2</v>
      </c>
      <c r="AL115" s="2">
        <v>1.2602587943474595E-2</v>
      </c>
      <c r="AM115" s="2">
        <v>1.3158943825630431E-2</v>
      </c>
      <c r="AN115" s="30">
        <v>1.3158943825630431E-2</v>
      </c>
      <c r="AO115" s="2">
        <v>0</v>
      </c>
      <c r="AP115" s="2">
        <v>3.9485170919619532E-3</v>
      </c>
      <c r="AQ115" s="2">
        <v>0</v>
      </c>
      <c r="AR115" s="2">
        <v>-3.6845042711765169E-3</v>
      </c>
      <c r="AS115" s="2">
        <v>-2.6401282078543625E-4</v>
      </c>
      <c r="AT115" s="2">
        <v>3.6845042712079414E-3</v>
      </c>
      <c r="AU115" s="2" t="e">
        <v>#REF!</v>
      </c>
      <c r="AV115" s="2" t="e">
        <v>#REF!</v>
      </c>
      <c r="AW115" s="2" t="e">
        <v>#REF!</v>
      </c>
    </row>
    <row r="116" spans="6:49" x14ac:dyDescent="0.2">
      <c r="F116" s="2" t="s">
        <v>142</v>
      </c>
      <c r="G116" s="2">
        <v>40.39999999999992</v>
      </c>
      <c r="H116" s="2">
        <v>0</v>
      </c>
      <c r="J116" s="33">
        <v>6.8492820236230371E-6</v>
      </c>
      <c r="K116" s="2">
        <v>1.0884953859988992E-5</v>
      </c>
      <c r="L116" s="2">
        <v>1.6738046002986513E-5</v>
      </c>
      <c r="M116" s="2">
        <v>2.5111697628565532E-5</v>
      </c>
      <c r="N116" s="2">
        <v>3.6943802160718778E-5</v>
      </c>
      <c r="O116" s="2">
        <v>5.3471747366642799E-5</v>
      </c>
      <c r="P116" s="2">
        <v>7.6309894143372479E-5</v>
      </c>
      <c r="Q116" s="2">
        <v>1.0754029632724474E-4</v>
      </c>
      <c r="R116" s="2">
        <v>1.4981620754952058E-4</v>
      </c>
      <c r="S116" s="2">
        <v>2.0647645715755788E-4</v>
      </c>
      <c r="T116" s="2">
        <v>2.8166666454028578E-4</v>
      </c>
      <c r="U116" s="2">
        <v>3.8046034811146663E-4</v>
      </c>
      <c r="V116" s="2">
        <v>5.0896912050651087E-4</v>
      </c>
      <c r="W116" s="2">
        <v>6.7442621247330717E-4</v>
      </c>
      <c r="X116" s="2">
        <v>8.8522144644712184E-4</v>
      </c>
      <c r="Y116" s="2">
        <v>1.1508584798309762E-3</v>
      </c>
      <c r="Z116" s="2">
        <v>1.4817967788582833E-3</v>
      </c>
      <c r="AA116" s="2">
        <v>1.8891316751185111E-3</v>
      </c>
      <c r="AB116" s="2">
        <v>2.3840565633177859E-3</v>
      </c>
      <c r="AC116" s="2">
        <v>2.9770427181896233E-3</v>
      </c>
      <c r="AD116" s="2">
        <v>3.6766656477608627E-3</v>
      </c>
      <c r="AE116" s="2">
        <v>4.4880041434315933E-3</v>
      </c>
      <c r="AF116" s="2">
        <v>5.4105415385615144E-3</v>
      </c>
      <c r="AG116" s="2">
        <v>6.4355109694071624E-3</v>
      </c>
      <c r="AH116" s="2">
        <v>7.5426509172620108E-3</v>
      </c>
      <c r="AI116" s="2">
        <v>8.6963775522002108E-3</v>
      </c>
      <c r="AJ116" s="2">
        <v>9.841439937840292E-3</v>
      </c>
      <c r="AK116" s="2">
        <v>1.0898206071951022E-2</v>
      </c>
      <c r="AL116" s="2">
        <v>1.1757834023153986E-2</v>
      </c>
      <c r="AM116" s="2">
        <v>1.2277713186805475E-2</v>
      </c>
      <c r="AN116" s="30">
        <v>1.2277713186805475E-2</v>
      </c>
      <c r="AO116" s="2">
        <v>0</v>
      </c>
      <c r="AP116" s="2">
        <v>3.6845042711765199E-3</v>
      </c>
      <c r="AQ116" s="2">
        <v>0</v>
      </c>
      <c r="AR116" s="2">
        <v>-3.4377596923055448E-3</v>
      </c>
      <c r="AS116" s="2">
        <v>-2.4674457887097516E-4</v>
      </c>
      <c r="AT116" s="2">
        <v>3.4377596923369663E-3</v>
      </c>
      <c r="AU116" s="2" t="e">
        <v>#REF!</v>
      </c>
      <c r="AV116" s="2" t="e">
        <v>#REF!</v>
      </c>
      <c r="AW116" s="2" t="e">
        <v>#REF!</v>
      </c>
    </row>
    <row r="117" spans="6:49" x14ac:dyDescent="0.2">
      <c r="F117" s="2" t="s">
        <v>143</v>
      </c>
      <c r="G117" s="2">
        <v>40.799999999999919</v>
      </c>
      <c r="H117" s="2">
        <v>0</v>
      </c>
      <c r="J117" s="33">
        <v>6.3280549371749275E-6</v>
      </c>
      <c r="K117" s="2">
        <v>1.0057782863914486E-5</v>
      </c>
      <c r="L117" s="2">
        <v>1.5469126972181322E-5</v>
      </c>
      <c r="M117" s="2">
        <v>2.3213949923571521E-5</v>
      </c>
      <c r="N117" s="2">
        <v>3.4162345254970469E-5</v>
      </c>
      <c r="O117" s="2">
        <v>4.9463050721943759E-5</v>
      </c>
      <c r="P117" s="2">
        <v>7.0615825047215484E-5</v>
      </c>
      <c r="Q117" s="2">
        <v>9.955628626073527E-5</v>
      </c>
      <c r="R117" s="2">
        <v>1.3875281966695732E-4</v>
      </c>
      <c r="S117" s="2">
        <v>1.9131379644976156E-4</v>
      </c>
      <c r="T117" s="2">
        <v>2.6110136687075618E-4</v>
      </c>
      <c r="U117" s="2">
        <v>3.5284536158189243E-4</v>
      </c>
      <c r="V117" s="2">
        <v>4.7224720792223961E-4</v>
      </c>
      <c r="W117" s="2">
        <v>6.2605911991002645E-4</v>
      </c>
      <c r="X117" s="2">
        <v>8.221180681820384E-4</v>
      </c>
      <c r="Y117" s="2">
        <v>1.0693071734441434E-3</v>
      </c>
      <c r="Z117" s="2">
        <v>1.377409309863524E-3</v>
      </c>
      <c r="AA117" s="2">
        <v>1.7568091463258696E-3</v>
      </c>
      <c r="AB117" s="2">
        <v>2.2179911290947404E-3</v>
      </c>
      <c r="AC117" s="2">
        <v>2.7707728685324993E-3</v>
      </c>
      <c r="AD117" s="2">
        <v>3.4232072701519231E-3</v>
      </c>
      <c r="AE117" s="2">
        <v>4.1800842291387919E-3</v>
      </c>
      <c r="AF117" s="2">
        <v>5.0409659568506947E-3</v>
      </c>
      <c r="AG117" s="2">
        <v>5.9977016797760282E-3</v>
      </c>
      <c r="AH117" s="2">
        <v>7.0313906120848257E-3</v>
      </c>
      <c r="AI117" s="2">
        <v>8.1088000713479668E-3</v>
      </c>
      <c r="AJ117" s="2">
        <v>9.1783016750112707E-3</v>
      </c>
      <c r="AK117" s="2">
        <v>1.0165465562103399E-2</v>
      </c>
      <c r="AL117" s="2">
        <v>1.0968552330421889E-2</v>
      </c>
      <c r="AM117" s="2">
        <v>1.1454264873894407E-2</v>
      </c>
      <c r="AN117" s="30">
        <v>1.1454264873894407E-2</v>
      </c>
      <c r="AO117" s="2">
        <v>0</v>
      </c>
      <c r="AP117" s="2">
        <v>3.4377596923055318E-3</v>
      </c>
      <c r="AQ117" s="2">
        <v>0</v>
      </c>
      <c r="AR117" s="2">
        <v>-3.2071941646904314E-3</v>
      </c>
      <c r="AS117" s="2">
        <v>-2.3056552761510033E-4</v>
      </c>
      <c r="AT117" s="2">
        <v>3.2071941647218659E-3</v>
      </c>
      <c r="AU117" s="2" t="e">
        <v>#REF!</v>
      </c>
      <c r="AV117" s="2" t="e">
        <v>#REF!</v>
      </c>
      <c r="AW117" s="2" t="e">
        <v>#REF!</v>
      </c>
    </row>
    <row r="118" spans="6:49" x14ac:dyDescent="0.2">
      <c r="F118" s="2" t="s">
        <v>144</v>
      </c>
      <c r="G118" s="2">
        <v>41.199999999999918</v>
      </c>
      <c r="H118" s="2">
        <v>0</v>
      </c>
      <c r="J118" s="33">
        <v>5.8476656769242903E-6</v>
      </c>
      <c r="K118" s="2">
        <v>9.2953084974171463E-6</v>
      </c>
      <c r="L118" s="2">
        <v>1.4299164652406455E-5</v>
      </c>
      <c r="M118" s="2">
        <v>2.1463624903020779E-5</v>
      </c>
      <c r="N118" s="2">
        <v>3.1595954638585221E-5</v>
      </c>
      <c r="O118" s="2">
        <v>4.5762662787655684E-5</v>
      </c>
      <c r="P118" s="2">
        <v>6.5357101430278393E-5</v>
      </c>
      <c r="Q118" s="2">
        <v>9.2178787366307039E-5</v>
      </c>
      <c r="R118" s="2">
        <v>1.2852410836670458E-4</v>
      </c>
      <c r="S118" s="2">
        <v>1.7728680056864309E-4</v>
      </c>
      <c r="T118" s="2">
        <v>2.4206473379359431E-4</v>
      </c>
      <c r="U118" s="2">
        <v>3.2726698312911983E-4</v>
      </c>
      <c r="V118" s="2">
        <v>4.3821176308303213E-4</v>
      </c>
      <c r="W118" s="2">
        <v>5.812014368259754E-4</v>
      </c>
      <c r="X118" s="2">
        <v>7.6355540965447393E-4</v>
      </c>
      <c r="Y118" s="2">
        <v>9.9357526788764979E-4</v>
      </c>
      <c r="Z118" s="2">
        <v>1.2804091423123071E-3</v>
      </c>
      <c r="AA118" s="2">
        <v>1.6337742371044363E-3</v>
      </c>
      <c r="AB118" s="2">
        <v>2.0634882780007618E-3</v>
      </c>
      <c r="AC118" s="2">
        <v>2.5787531005165387E-3</v>
      </c>
      <c r="AD118" s="2">
        <v>3.1871278862198667E-3</v>
      </c>
      <c r="AE118" s="2">
        <v>3.8931272487810649E-3</v>
      </c>
      <c r="AF118" s="2">
        <v>4.6963825130041052E-3</v>
      </c>
      <c r="AG118" s="2">
        <v>5.5893156099420587E-3</v>
      </c>
      <c r="AH118" s="2">
        <v>6.55429690179708E-3</v>
      </c>
      <c r="AI118" s="2">
        <v>7.5602940511738824E-3</v>
      </c>
      <c r="AJ118" s="2">
        <v>8.5590718205239228E-3</v>
      </c>
      <c r="AK118" s="2">
        <v>9.4810750480744856E-3</v>
      </c>
      <c r="AL118" s="2">
        <v>1.0231220621330701E-2</v>
      </c>
      <c r="AM118" s="2">
        <v>1.0684938986259197E-2</v>
      </c>
      <c r="AN118" s="30">
        <v>1.0684938986259197E-2</v>
      </c>
      <c r="AO118" s="2">
        <v>0</v>
      </c>
      <c r="AP118" s="2">
        <v>3.2071941646904332E-3</v>
      </c>
      <c r="AQ118" s="2">
        <v>0</v>
      </c>
      <c r="AR118" s="2">
        <v>-2.9917829161525758E-3</v>
      </c>
      <c r="AS118" s="2">
        <v>-2.1541124853785738E-4</v>
      </c>
      <c r="AT118" s="2">
        <v>2.9917829161840086E-3</v>
      </c>
      <c r="AU118" s="2" t="e">
        <v>#REF!</v>
      </c>
      <c r="AV118" s="2" t="e">
        <v>#REF!</v>
      </c>
      <c r="AW118" s="2" t="e">
        <v>#REF!</v>
      </c>
    </row>
    <row r="119" spans="6:49" x14ac:dyDescent="0.2">
      <c r="F119" s="2" t="s">
        <v>145</v>
      </c>
      <c r="G119" s="2">
        <v>41.599999999999916</v>
      </c>
      <c r="H119" s="2">
        <v>0</v>
      </c>
      <c r="J119" s="33">
        <v>5.4048026700814753E-6</v>
      </c>
      <c r="K119" s="2">
        <v>8.5922949523586509E-6</v>
      </c>
      <c r="L119" s="2">
        <v>1.3220177974500929E-5</v>
      </c>
      <c r="M119" s="2">
        <v>1.9848886620050334E-5</v>
      </c>
      <c r="N119" s="2">
        <v>2.9227458504442922E-5</v>
      </c>
      <c r="O119" s="2">
        <v>4.2346123108096279E-5</v>
      </c>
      <c r="P119" s="2">
        <v>6.0499429685554964E-5</v>
      </c>
      <c r="Q119" s="2">
        <v>8.5360395984293217E-5</v>
      </c>
      <c r="R119" s="2">
        <v>1.1906538867197483E-4</v>
      </c>
      <c r="S119" s="2">
        <v>1.6430825501926593E-4</v>
      </c>
      <c r="T119" s="2">
        <v>2.2444049527454705E-4</v>
      </c>
      <c r="U119" s="2">
        <v>3.0357186860180369E-4</v>
      </c>
      <c r="V119" s="2">
        <v>4.0666263522999536E-4</v>
      </c>
      <c r="W119" s="2">
        <v>5.3959454219753016E-4</v>
      </c>
      <c r="X119" s="2">
        <v>7.0920258662964181E-4</v>
      </c>
      <c r="Y119" s="2">
        <v>9.2324353477103564E-4</v>
      </c>
      <c r="Z119" s="2">
        <v>1.190270242049137E-3</v>
      </c>
      <c r="AA119" s="2">
        <v>1.5193732728778775E-3</v>
      </c>
      <c r="AB119" s="2">
        <v>1.9197436385630538E-3</v>
      </c>
      <c r="AC119" s="2">
        <v>2.4000034163803013E-3</v>
      </c>
      <c r="AD119" s="2">
        <v>2.9672456828280409E-3</v>
      </c>
      <c r="AE119" s="2">
        <v>3.6257230837043689E-3</v>
      </c>
      <c r="AF119" s="2">
        <v>4.3751273929689026E-3</v>
      </c>
      <c r="AG119" s="2">
        <v>5.2084129193890509E-3</v>
      </c>
      <c r="AH119" s="2">
        <v>6.1091372947760288E-3</v>
      </c>
      <c r="AI119" s="2">
        <v>7.0483269142818383E-3</v>
      </c>
      <c r="AJ119" s="2">
        <v>7.9809239425446717E-3</v>
      </c>
      <c r="AK119" s="2">
        <v>8.8419397652256572E-3</v>
      </c>
      <c r="AL119" s="2">
        <v>9.5425275209739709E-3</v>
      </c>
      <c r="AM119" s="2">
        <v>9.9662937537462332E-3</v>
      </c>
      <c r="AN119" s="30">
        <v>9.9662937537462332E-3</v>
      </c>
      <c r="AO119" s="2">
        <v>0</v>
      </c>
      <c r="AP119" s="2">
        <v>2.9917829161525741E-3</v>
      </c>
      <c r="AQ119" s="2">
        <v>0</v>
      </c>
      <c r="AR119" s="2">
        <v>-2.7905622510489489E-3</v>
      </c>
      <c r="AS119" s="2">
        <v>-2.0122066510362517E-4</v>
      </c>
      <c r="AT119" s="2">
        <v>2.7905622510803834E-3</v>
      </c>
      <c r="AU119" s="2" t="e">
        <v>#REF!</v>
      </c>
      <c r="AV119" s="2" t="e">
        <v>#REF!</v>
      </c>
      <c r="AW119" s="2" t="e">
        <v>#REF!</v>
      </c>
    </row>
    <row r="120" spans="6:49" x14ac:dyDescent="0.2">
      <c r="F120" s="2" t="s">
        <v>146</v>
      </c>
      <c r="G120" s="2">
        <v>41.999999999999915</v>
      </c>
      <c r="H120" s="2">
        <v>0</v>
      </c>
      <c r="J120" s="33">
        <v>4.9964333792656577E-6</v>
      </c>
      <c r="K120" s="2">
        <v>7.9439466230884045E-6</v>
      </c>
      <c r="L120" s="2">
        <v>1.2224854348597708E-5</v>
      </c>
      <c r="M120" s="2">
        <v>1.8358885477741721E-5</v>
      </c>
      <c r="N120" s="2">
        <v>2.7041107236465189E-5</v>
      </c>
      <c r="O120" s="2">
        <v>3.9190982517971668E-5</v>
      </c>
      <c r="P120" s="2">
        <v>5.6011313079339719E-5</v>
      </c>
      <c r="Q120" s="2">
        <v>7.9057539527558994E-5</v>
      </c>
      <c r="R120" s="2">
        <v>1.1031715136435589E-4</v>
      </c>
      <c r="S120" s="2">
        <v>1.5229784843254554E-4</v>
      </c>
      <c r="T120" s="2">
        <v>2.08121477196855E-4</v>
      </c>
      <c r="U120" s="2">
        <v>2.8161852099330175E-4</v>
      </c>
      <c r="V120" s="2">
        <v>3.774149327636555E-4</v>
      </c>
      <c r="W120" s="2">
        <v>5.0099925692282613E-4</v>
      </c>
      <c r="X120" s="2">
        <v>6.5875322518077007E-4</v>
      </c>
      <c r="Y120" s="2">
        <v>8.579233260086474E-4</v>
      </c>
      <c r="Z120" s="2">
        <v>1.1065043388532874E-3</v>
      </c>
      <c r="AA120" s="2">
        <v>1.4129987418190178E-3</v>
      </c>
      <c r="AB120" s="2">
        <v>1.7860086990017076E-3</v>
      </c>
      <c r="AC120" s="2">
        <v>2.2336107274459594E-3</v>
      </c>
      <c r="AD120" s="2">
        <v>2.7624581711747343E-3</v>
      </c>
      <c r="AE120" s="2">
        <v>3.3765546781346569E-3</v>
      </c>
      <c r="AF120" s="2">
        <v>4.0756447902002045E-3</v>
      </c>
      <c r="AG120" s="2">
        <v>4.853177710617408E-3</v>
      </c>
      <c r="AH120" s="2">
        <v>5.6938198261262405E-3</v>
      </c>
      <c r="AI120" s="2">
        <v>6.5705233343339459E-3</v>
      </c>
      <c r="AJ120" s="2">
        <v>7.4412050053248033E-3</v>
      </c>
      <c r="AK120" s="2">
        <v>8.2451529188845869E-3</v>
      </c>
      <c r="AL120" s="2">
        <v>8.8993612898929427E-3</v>
      </c>
      <c r="AM120" s="2">
        <v>9.2950940277832204E-3</v>
      </c>
      <c r="AN120" s="30">
        <v>9.2950940277832204E-3</v>
      </c>
      <c r="AO120" s="2">
        <v>0</v>
      </c>
      <c r="AP120" s="2">
        <v>2.7905622510489446E-3</v>
      </c>
      <c r="AQ120" s="2">
        <v>0</v>
      </c>
      <c r="AR120" s="2">
        <v>-2.6026263277793005E-3</v>
      </c>
      <c r="AS120" s="2">
        <v>-1.8793592326964408E-4</v>
      </c>
      <c r="AT120" s="2">
        <v>2.6026263278107393E-3</v>
      </c>
      <c r="AU120" s="2" t="e">
        <v>#REF!</v>
      </c>
      <c r="AV120" s="2" t="e">
        <v>#REF!</v>
      </c>
      <c r="AW120" s="2" t="e">
        <v>#REF!</v>
      </c>
    </row>
    <row r="121" spans="6:49" x14ac:dyDescent="0.2">
      <c r="F121" s="2" t="s">
        <v>147</v>
      </c>
      <c r="G121" s="2">
        <v>42.399999999999913</v>
      </c>
      <c r="H121" s="2">
        <v>0</v>
      </c>
      <c r="J121" s="33">
        <v>4.6197798230187571E-6</v>
      </c>
      <c r="K121" s="2">
        <v>7.3458695768260325E-6</v>
      </c>
      <c r="L121" s="2">
        <v>1.1306491386198827E-5</v>
      </c>
      <c r="M121" s="2">
        <v>1.6983672698725337E-5</v>
      </c>
      <c r="N121" s="2">
        <v>2.5022450896666594E-5</v>
      </c>
      <c r="O121" s="2">
        <v>3.6276631222685859E-5</v>
      </c>
      <c r="P121" s="2">
        <v>5.1863814801485575E-5</v>
      </c>
      <c r="Q121" s="2">
        <v>7.3230155156080219E-5</v>
      </c>
      <c r="R121" s="2">
        <v>1.022246337003442E-4</v>
      </c>
      <c r="S121" s="2">
        <v>1.4118160703488863E-4</v>
      </c>
      <c r="T121" s="2">
        <v>1.9300886620836393E-4</v>
      </c>
      <c r="U121" s="2">
        <v>2.6127634696548099E-4</v>
      </c>
      <c r="V121" s="2">
        <v>3.5029782738004573E-4</v>
      </c>
      <c r="W121" s="2">
        <v>4.6519434636293708E-4</v>
      </c>
      <c r="X121" s="2">
        <v>6.119236088214402E-4</v>
      </c>
      <c r="Y121" s="2">
        <v>7.9725430801939965E-4</v>
      </c>
      <c r="Z121" s="2">
        <v>1.0286581877588287E-3</v>
      </c>
      <c r="AA121" s="2">
        <v>1.3140860226003152E-3</v>
      </c>
      <c r="AB121" s="2">
        <v>1.6615869420297566E-3</v>
      </c>
      <c r="AC121" s="2">
        <v>2.0787243402678223E-3</v>
      </c>
      <c r="AD121" s="2">
        <v>2.5717369748848229E-3</v>
      </c>
      <c r="AE121" s="2">
        <v>3.1443920888845505E-3</v>
      </c>
      <c r="AF121" s="2">
        <v>3.7964801886223587E-3</v>
      </c>
      <c r="AG121" s="2">
        <v>4.5219105319751918E-3</v>
      </c>
      <c r="AH121" s="2">
        <v>5.3063847852307432E-3</v>
      </c>
      <c r="AI121" s="2">
        <v>6.1246562152470719E-3</v>
      </c>
      <c r="AJ121" s="2">
        <v>6.9374256540677571E-3</v>
      </c>
      <c r="AK121" s="2">
        <v>7.687985363176649E-3</v>
      </c>
      <c r="AL121" s="2">
        <v>8.2987990301131367E-3</v>
      </c>
      <c r="AM121" s="2">
        <v>8.6683002088026317E-3</v>
      </c>
      <c r="AN121" s="30">
        <v>8.6683002088026317E-3</v>
      </c>
      <c r="AO121" s="2">
        <v>0</v>
      </c>
      <c r="AP121" s="2">
        <v>2.6026263277793009E-3</v>
      </c>
      <c r="AQ121" s="2">
        <v>0</v>
      </c>
      <c r="AR121" s="2">
        <v>-2.4271240584647427E-3</v>
      </c>
      <c r="AS121" s="2">
        <v>-1.7550226931455819E-4</v>
      </c>
      <c r="AT121" s="2">
        <v>2.4271240584961811E-3</v>
      </c>
      <c r="AU121" s="2" t="e">
        <v>#REF!</v>
      </c>
      <c r="AV121" s="2" t="e">
        <v>#REF!</v>
      </c>
      <c r="AW121" s="2" t="e">
        <v>#REF!</v>
      </c>
    </row>
    <row r="122" spans="6:49" x14ac:dyDescent="0.2">
      <c r="F122" s="2" t="s">
        <v>148</v>
      </c>
      <c r="G122" s="2">
        <v>42.799999999999912</v>
      </c>
      <c r="H122" s="2">
        <v>0</v>
      </c>
      <c r="J122" s="33">
        <v>4.2722963321416794E-6</v>
      </c>
      <c r="K122" s="2">
        <v>6.7940365349482655E-6</v>
      </c>
      <c r="L122" s="2">
        <v>1.045894391130968E-5</v>
      </c>
      <c r="M122" s="2">
        <v>1.5714122514884203E-5</v>
      </c>
      <c r="N122" s="2">
        <v>2.3158227695760796E-5</v>
      </c>
      <c r="O122" s="2">
        <v>3.3584142168209384E-5</v>
      </c>
      <c r="P122" s="2">
        <v>4.8030341893394081E-5</v>
      </c>
      <c r="Q122" s="2">
        <v>6.7841396464832457E-5</v>
      </c>
      <c r="R122" s="2">
        <v>9.4737427107616619E-5</v>
      </c>
      <c r="S122" s="2">
        <v>1.308913771848097E-4</v>
      </c>
      <c r="T122" s="2">
        <v>1.7901153612355953E-4</v>
      </c>
      <c r="U122" s="2">
        <v>2.424247910642001E-4</v>
      </c>
      <c r="V122" s="2">
        <v>3.2515345487357377E-4</v>
      </c>
      <c r="W122" s="2">
        <v>4.3197514146337993E-4</v>
      </c>
      <c r="X122" s="2">
        <v>5.6845096904751841E-4</v>
      </c>
      <c r="Y122" s="2">
        <v>7.4090236690248961E-4</v>
      </c>
      <c r="Z122" s="2">
        <v>9.5631103129055451E-4</v>
      </c>
      <c r="AA122" s="2">
        <v>1.2221103448052985E-3</v>
      </c>
      <c r="AB122" s="2">
        <v>1.5458302450859801E-3</v>
      </c>
      <c r="AC122" s="2">
        <v>1.9345517410394985E-3</v>
      </c>
      <c r="AD122" s="2">
        <v>2.3941229481160052E-3</v>
      </c>
      <c r="AE122" s="2">
        <v>2.9280868945592677E-3</v>
      </c>
      <c r="AF122" s="2">
        <v>3.5362740311303347E-3</v>
      </c>
      <c r="AG122" s="2">
        <v>4.2130212876185817E-3</v>
      </c>
      <c r="AH122" s="2">
        <v>4.9449968668793974E-3</v>
      </c>
      <c r="AI122" s="2">
        <v>5.7086381050534124E-3</v>
      </c>
      <c r="AJ122" s="2">
        <v>6.4672509405568918E-3</v>
      </c>
      <c r="AK122" s="2">
        <v>7.1678757227275928E-3</v>
      </c>
      <c r="AL122" s="2">
        <v>7.7380963337307113E-3</v>
      </c>
      <c r="AM122" s="2">
        <v>8.0830576152820903E-3</v>
      </c>
      <c r="AN122" s="30">
        <v>8.0830576152820903E-3</v>
      </c>
      <c r="AO122" s="2">
        <v>0</v>
      </c>
      <c r="AP122" s="2">
        <v>2.4271240584647362E-3</v>
      </c>
      <c r="AQ122" s="2">
        <v>0</v>
      </c>
      <c r="AR122" s="2">
        <v>-2.2632561322789915E-3</v>
      </c>
      <c r="AS122" s="2">
        <v>-1.6386792618574468E-4</v>
      </c>
      <c r="AT122" s="2">
        <v>2.2632561323104364E-3</v>
      </c>
      <c r="AU122" s="2" t="e">
        <v>#REF!</v>
      </c>
      <c r="AV122" s="2" t="e">
        <v>#REF!</v>
      </c>
      <c r="AW122" s="2" t="e">
        <v>#REF!</v>
      </c>
    </row>
    <row r="123" spans="6:49" x14ac:dyDescent="0.2">
      <c r="F123" s="2" t="s">
        <v>149</v>
      </c>
      <c r="G123" s="2">
        <v>43.19999999999991</v>
      </c>
      <c r="H123" s="2">
        <v>0</v>
      </c>
      <c r="J123" s="33">
        <v>3.9516493295763391E-6</v>
      </c>
      <c r="K123" s="2">
        <v>6.2847550326154744E-6</v>
      </c>
      <c r="L123" s="2">
        <v>9.6765757616489139E-6</v>
      </c>
      <c r="M123" s="2">
        <v>1.4541861352804578E-5</v>
      </c>
      <c r="N123" s="2">
        <v>2.1436262423787635E-5</v>
      </c>
      <c r="O123" s="2">
        <v>3.1096128287285141E-5</v>
      </c>
      <c r="P123" s="2">
        <v>4.4486448142270865E-5</v>
      </c>
      <c r="Q123" s="2">
        <v>6.2857365648126196E-5</v>
      </c>
      <c r="R123" s="2">
        <v>8.7809118553690735E-5</v>
      </c>
      <c r="S123" s="2">
        <v>1.2136435173799139E-4</v>
      </c>
      <c r="T123" s="2">
        <v>1.6604543053899481E-4</v>
      </c>
      <c r="U123" s="2">
        <v>2.2495254100610891E-4</v>
      </c>
      <c r="V123" s="2">
        <v>3.0183590453778769E-4</v>
      </c>
      <c r="W123" s="2">
        <v>4.0115226878838602E-4</v>
      </c>
      <c r="X123" s="2">
        <v>5.2809190790850126E-4</v>
      </c>
      <c r="Y123" s="2">
        <v>6.8855767143803962E-4</v>
      </c>
      <c r="Z123" s="2">
        <v>8.8907224771284186E-4</v>
      </c>
      <c r="AA123" s="2">
        <v>1.1365839654641058E-3</v>
      </c>
      <c r="AB123" s="2">
        <v>1.4381355280667293E-3</v>
      </c>
      <c r="AC123" s="2">
        <v>1.8003546593003275E-3</v>
      </c>
      <c r="AD123" s="2">
        <v>2.2287216042064764E-3</v>
      </c>
      <c r="AE123" s="2">
        <v>2.7265669449203591E-3</v>
      </c>
      <c r="AF123" s="2">
        <v>3.2937557551762056E-3</v>
      </c>
      <c r="AG123" s="2">
        <v>3.9250225378492992E-3</v>
      </c>
      <c r="AH123" s="2">
        <v>4.6079377317290744E-3</v>
      </c>
      <c r="AI123" s="2">
        <v>5.3205130333774889E-3</v>
      </c>
      <c r="AJ123" s="2">
        <v>6.0284914821420931E-3</v>
      </c>
      <c r="AK123" s="2">
        <v>6.6824209535379297E-3</v>
      </c>
      <c r="AL123" s="2">
        <v>7.2146773735554271E-3</v>
      </c>
      <c r="AM123" s="2">
        <v>7.5366862959181206E-3</v>
      </c>
      <c r="AN123" s="30">
        <v>7.5366862959181206E-3</v>
      </c>
      <c r="AO123" s="2">
        <v>0</v>
      </c>
      <c r="AP123" s="2">
        <v>2.2632561322789846E-3</v>
      </c>
      <c r="AQ123" s="2">
        <v>0</v>
      </c>
      <c r="AR123" s="2">
        <v>-2.1102721628570714E-3</v>
      </c>
      <c r="AS123" s="2">
        <v>-1.5298396942191317E-4</v>
      </c>
      <c r="AT123" s="2">
        <v>2.1102721628885233E-3</v>
      </c>
      <c r="AU123" s="2" t="e">
        <v>#REF!</v>
      </c>
      <c r="AV123" s="2" t="e">
        <v>#REF!</v>
      </c>
      <c r="AW123" s="2" t="e">
        <v>#REF!</v>
      </c>
    </row>
    <row r="124" spans="6:49" x14ac:dyDescent="0.2">
      <c r="F124" s="2" t="s">
        <v>150</v>
      </c>
      <c r="G124" s="2">
        <v>43.599999999999909</v>
      </c>
      <c r="H124" s="2">
        <v>0</v>
      </c>
      <c r="J124" s="33">
        <v>3.6556989424660415E-6</v>
      </c>
      <c r="K124" s="2">
        <v>5.8146384568537541E-6</v>
      </c>
      <c r="L124" s="2">
        <v>8.9542159297853209E-6</v>
      </c>
      <c r="M124" s="2">
        <v>1.345920336112014E-5</v>
      </c>
      <c r="N124" s="2">
        <v>1.9845373916153202E-5</v>
      </c>
      <c r="O124" s="2">
        <v>2.8796612344204013E-5</v>
      </c>
      <c r="P124" s="2">
        <v>4.1209654211610745E-5</v>
      </c>
      <c r="Q124" s="2">
        <v>5.8246868841612918E-5</v>
      </c>
      <c r="R124" s="2">
        <v>8.1396962586026991E-5</v>
      </c>
      <c r="S124" s="2">
        <v>1.1254263638914584E-4</v>
      </c>
      <c r="T124" s="2">
        <v>1.5403299679992531E-4</v>
      </c>
      <c r="U124" s="2">
        <v>2.0875679799900831E-4</v>
      </c>
      <c r="V124" s="2">
        <v>2.802102897893237E-4</v>
      </c>
      <c r="W124" s="2">
        <v>3.7255048061034371E-4</v>
      </c>
      <c r="X124" s="2">
        <v>4.9062094215208095E-4</v>
      </c>
      <c r="Y124" s="2">
        <v>6.3993288178977939E-4</v>
      </c>
      <c r="Z124" s="2">
        <v>8.265791715006632E-4</v>
      </c>
      <c r="AA124" s="2">
        <v>1.0570535463398487E-3</v>
      </c>
      <c r="AB124" s="2">
        <v>1.3379416317913669E-3</v>
      </c>
      <c r="AC124" s="2">
        <v>1.6754453930929612E-3</v>
      </c>
      <c r="AD124" s="2">
        <v>2.0746988363680836E-3</v>
      </c>
      <c r="AE124" s="2">
        <v>2.5388314318189379E-3</v>
      </c>
      <c r="AF124" s="2">
        <v>3.0677381774151065E-3</v>
      </c>
      <c r="AG124" s="2">
        <v>3.6565231730803175E-3</v>
      </c>
      <c r="AH124" s="2">
        <v>4.2935989613330956E-3</v>
      </c>
      <c r="AI124" s="2">
        <v>4.9584487603689812E-3</v>
      </c>
      <c r="AJ124" s="2">
        <v>5.6190950449370187E-3</v>
      </c>
      <c r="AK124" s="2">
        <v>6.2293673369679279E-3</v>
      </c>
      <c r="AL124" s="2">
        <v>6.7261254324380007E-3</v>
      </c>
      <c r="AM124" s="2">
        <v>7.0266712832515003E-3</v>
      </c>
      <c r="AN124" s="30">
        <v>7.0266712832515003E-3</v>
      </c>
      <c r="AO124" s="2">
        <v>0</v>
      </c>
      <c r="AP124" s="2">
        <v>2.1102721628570727E-3</v>
      </c>
      <c r="AQ124" s="2">
        <v>0</v>
      </c>
      <c r="AR124" s="2">
        <v>-1.9674679593104233E-3</v>
      </c>
      <c r="AS124" s="2">
        <v>-1.4280420354664944E-4</v>
      </c>
      <c r="AT124" s="2">
        <v>1.9674679593418738E-3</v>
      </c>
      <c r="AU124" s="2" t="e">
        <v>#REF!</v>
      </c>
      <c r="AV124" s="2" t="e">
        <v>#REF!</v>
      </c>
      <c r="AW124" s="2" t="e">
        <v>#REF!</v>
      </c>
    </row>
    <row r="125" spans="6:49" x14ac:dyDescent="0.2">
      <c r="F125" s="2" t="s">
        <v>151</v>
      </c>
      <c r="G125" s="2">
        <v>43.999999999999908</v>
      </c>
      <c r="H125" s="2">
        <v>0</v>
      </c>
      <c r="J125" s="33">
        <v>3.3824822738021603E-6</v>
      </c>
      <c r="K125" s="2">
        <v>5.3805796925624869E-6</v>
      </c>
      <c r="L125" s="2">
        <v>8.2871186379381834E-6</v>
      </c>
      <c r="M125" s="2">
        <v>1.2459091689289459E-5</v>
      </c>
      <c r="N125" s="2">
        <v>1.8375290719504381E-5</v>
      </c>
      <c r="O125" s="2">
        <v>2.6670908222407285E-5</v>
      </c>
      <c r="P125" s="2">
        <v>3.8179283441501859E-5</v>
      </c>
      <c r="Q125" s="2">
        <v>5.3981192558187545E-5</v>
      </c>
      <c r="R125" s="2">
        <v>7.546158131972432E-5</v>
      </c>
      <c r="S125" s="2">
        <v>1.0437285248950089E-4</v>
      </c>
      <c r="T125" s="2">
        <v>1.429026668910173E-4</v>
      </c>
      <c r="U125" s="2">
        <v>1.9374260658791103E-4</v>
      </c>
      <c r="V125" s="2">
        <v>2.6015189327326631E-4</v>
      </c>
      <c r="W125" s="2">
        <v>3.4600757693746011E-4</v>
      </c>
      <c r="X125" s="2">
        <v>4.5582915933353187E-4</v>
      </c>
      <c r="Y125" s="2">
        <v>5.9476149273412408E-4</v>
      </c>
      <c r="Z125" s="2">
        <v>7.6849507327179868E-4</v>
      </c>
      <c r="AA125" s="2">
        <v>9.8309771767708188E-4</v>
      </c>
      <c r="AB125" s="2">
        <v>1.2447264115346491E-3</v>
      </c>
      <c r="AC125" s="2">
        <v>1.559183378782606E-3</v>
      </c>
      <c r="AD125" s="2">
        <v>1.9312769128798353E-3</v>
      </c>
      <c r="AE125" s="2">
        <v>2.3639462638731321E-3</v>
      </c>
      <c r="AF125" s="2">
        <v>2.8571122098718644E-3</v>
      </c>
      <c r="AG125" s="2">
        <v>3.4062224448001598E-3</v>
      </c>
      <c r="AH125" s="2">
        <v>4.0004753926432398E-3</v>
      </c>
      <c r="AI125" s="2">
        <v>4.6207294240757178E-3</v>
      </c>
      <c r="AJ125" s="2">
        <v>5.2371385406676223E-3</v>
      </c>
      <c r="AK125" s="2">
        <v>5.8066018988201535E-3</v>
      </c>
      <c r="AL125" s="2">
        <v>6.2701738655017497E-3</v>
      </c>
      <c r="AM125" s="2">
        <v>6.5506532843730182E-3</v>
      </c>
      <c r="AN125" s="30">
        <v>6.5506532843730182E-3</v>
      </c>
      <c r="AO125" s="2">
        <v>0</v>
      </c>
      <c r="AP125" s="2">
        <v>1.9674679593104194E-3</v>
      </c>
      <c r="AQ125" s="2">
        <v>0</v>
      </c>
      <c r="AR125" s="2">
        <v>-1.8341829196244427E-3</v>
      </c>
      <c r="AS125" s="2">
        <v>-1.3328503968597664E-4</v>
      </c>
      <c r="AT125" s="2">
        <v>1.8341829196558972E-3</v>
      </c>
      <c r="AU125" s="2" t="e">
        <v>#REF!</v>
      </c>
      <c r="AV125" s="2" t="e">
        <v>#REF!</v>
      </c>
      <c r="AW125" s="2" t="e">
        <v>#REF!</v>
      </c>
    </row>
    <row r="126" spans="6:49" x14ac:dyDescent="0.2">
      <c r="F126" s="2" t="s">
        <v>152</v>
      </c>
      <c r="G126" s="2">
        <v>44.399999999999906</v>
      </c>
      <c r="H126" s="2">
        <v>0</v>
      </c>
      <c r="J126" s="33">
        <v>3.1301981779325203E-6</v>
      </c>
      <c r="K126" s="2">
        <v>4.9797271322954067E-6</v>
      </c>
      <c r="L126" s="2">
        <v>7.6709269796322273E-6</v>
      </c>
      <c r="M126" s="2">
        <v>1.1535044984378058E-5</v>
      </c>
      <c r="N126" s="2">
        <v>1.7016574202016448E-5</v>
      </c>
      <c r="O126" s="2">
        <v>2.4705512609139809E-5</v>
      </c>
      <c r="P126" s="2">
        <v>3.5376311899959827E-5</v>
      </c>
      <c r="Q126" s="2">
        <v>5.003389932823228E-5</v>
      </c>
      <c r="R126" s="2">
        <v>6.9966689899638313E-5</v>
      </c>
      <c r="S126" s="2">
        <v>9.6805773156308092E-5</v>
      </c>
      <c r="T126" s="2">
        <v>1.3258838121893413E-4</v>
      </c>
      <c r="U126" s="2">
        <v>1.7982223900101809E-4</v>
      </c>
      <c r="V126" s="2">
        <v>2.4154538028535704E-4</v>
      </c>
      <c r="W126" s="2">
        <v>3.2137341204001969E-4</v>
      </c>
      <c r="X126" s="2">
        <v>4.2352297705938469E-4</v>
      </c>
      <c r="Y126" s="2">
        <v>5.5279630111257805E-4</v>
      </c>
      <c r="Z126" s="2">
        <v>7.1450728737266274E-4</v>
      </c>
      <c r="AA126" s="2">
        <v>9.1432481513402538E-4</v>
      </c>
      <c r="AB126" s="2">
        <v>1.1580040309915915E-3</v>
      </c>
      <c r="AC126" s="2">
        <v>1.4509719897552254E-3</v>
      </c>
      <c r="AD126" s="2">
        <v>1.7977307301582012E-3</v>
      </c>
      <c r="AE126" s="2">
        <v>2.2010397278301739E-3</v>
      </c>
      <c r="AF126" s="2">
        <v>2.6608418906204708E-3</v>
      </c>
      <c r="AG126" s="2">
        <v>3.1729043371210024E-3</v>
      </c>
      <c r="AH126" s="2">
        <v>3.7271588167096538E-3</v>
      </c>
      <c r="AI126" s="2">
        <v>4.305748572609294E-3</v>
      </c>
      <c r="AJ126" s="2">
        <v>4.8808204254942762E-3</v>
      </c>
      <c r="AK126" s="2">
        <v>5.4121442439137189E-3</v>
      </c>
      <c r="AL126" s="2">
        <v>5.8446974875050583E-3</v>
      </c>
      <c r="AM126" s="2">
        <v>6.1064198020975482E-3</v>
      </c>
      <c r="AN126" s="30">
        <v>6.1064198020975482E-3</v>
      </c>
      <c r="AO126" s="2">
        <v>0</v>
      </c>
      <c r="AP126" s="2">
        <v>1.8341829196244445E-3</v>
      </c>
      <c r="AQ126" s="2">
        <v>0</v>
      </c>
      <c r="AR126" s="2">
        <v>-1.7097975445873152E-3</v>
      </c>
      <c r="AS126" s="2">
        <v>-1.2438537503712925E-4</v>
      </c>
      <c r="AT126" s="2">
        <v>1.7097975446187679E-3</v>
      </c>
      <c r="AU126" s="2" t="e">
        <v>#REF!</v>
      </c>
      <c r="AV126" s="2" t="e">
        <v>#REF!</v>
      </c>
      <c r="AW126" s="2" t="e">
        <v>#REF!</v>
      </c>
    </row>
    <row r="127" spans="6:49" x14ac:dyDescent="0.2">
      <c r="F127" s="2" t="s">
        <v>153</v>
      </c>
      <c r="G127" s="2">
        <v>44.799999999999905</v>
      </c>
      <c r="H127" s="2">
        <v>0</v>
      </c>
      <c r="J127" s="33">
        <v>2.8971933993669409E-6</v>
      </c>
      <c r="K127" s="2">
        <v>4.6094628293777693E-6</v>
      </c>
      <c r="L127" s="2">
        <v>7.1016397968851865E-6</v>
      </c>
      <c r="M127" s="2">
        <v>1.0681108623743801E-5</v>
      </c>
      <c r="N127" s="2">
        <v>1.5760548424871046E-5</v>
      </c>
      <c r="O127" s="2">
        <v>2.2888006130520301E-5</v>
      </c>
      <c r="P127" s="2">
        <v>3.2783231399737507E-5</v>
      </c>
      <c r="Q127" s="2">
        <v>4.6380640830155271E-5</v>
      </c>
      <c r="R127" s="2">
        <v>6.4878845190598089E-5</v>
      </c>
      <c r="S127" s="2">
        <v>8.9795989778613009E-5</v>
      </c>
      <c r="T127" s="2">
        <v>1.230291516132399E-4</v>
      </c>
      <c r="U127" s="2">
        <v>1.6691462940847184E-4</v>
      </c>
      <c r="V127" s="2">
        <v>2.2428407487294278E-4</v>
      </c>
      <c r="W127" s="2">
        <v>2.9850897865509084E-4</v>
      </c>
      <c r="X127" s="2">
        <v>3.9352299724860611E-4</v>
      </c>
      <c r="Y127" s="2">
        <v>5.1380798800815058E-4</v>
      </c>
      <c r="Z127" s="2">
        <v>6.6432547619250481E-4</v>
      </c>
      <c r="AA127" s="2">
        <v>8.5037077756096855E-4</v>
      </c>
      <c r="AB127" s="2">
        <v>1.0773224430093392E-3</v>
      </c>
      <c r="AC127" s="2">
        <v>1.3502555491677504E-3</v>
      </c>
      <c r="AD127" s="2">
        <v>1.6733843079708485E-3</v>
      </c>
      <c r="AE127" s="2">
        <v>2.0492984203157307E-3</v>
      </c>
      <c r="AF127" s="2">
        <v>2.4779597125329858E-3</v>
      </c>
      <c r="AG127" s="2">
        <v>2.9554322627896755E-3</v>
      </c>
      <c r="AH127" s="2">
        <v>3.4723320262589059E-3</v>
      </c>
      <c r="AI127" s="2">
        <v>4.0120025670162878E-3</v>
      </c>
      <c r="AJ127" s="2">
        <v>4.5484534882662027E-3</v>
      </c>
      <c r="AK127" s="2">
        <v>5.0441387952659227E-3</v>
      </c>
      <c r="AL127" s="2">
        <v>5.4477043759317357E-3</v>
      </c>
      <c r="AM127" s="2">
        <v>5.6918966781477542E-3</v>
      </c>
      <c r="AN127" s="30">
        <v>5.6918966781477542E-3</v>
      </c>
      <c r="AO127" s="2">
        <v>0</v>
      </c>
      <c r="AP127" s="2">
        <v>1.7097975445873128E-3</v>
      </c>
      <c r="AQ127" s="2">
        <v>0</v>
      </c>
      <c r="AR127" s="2">
        <v>-1.5937310698813691E-3</v>
      </c>
      <c r="AS127" s="2">
        <v>-1.1606647470594378E-4</v>
      </c>
      <c r="AT127" s="2">
        <v>1.5937310699128242E-3</v>
      </c>
      <c r="AU127" s="2" t="e">
        <v>#REF!</v>
      </c>
      <c r="AV127" s="2" t="e">
        <v>#REF!</v>
      </c>
      <c r="AW127" s="2" t="e">
        <v>#REF!</v>
      </c>
    </row>
    <row r="128" spans="6:49" x14ac:dyDescent="0.2">
      <c r="F128" s="2" t="s">
        <v>154</v>
      </c>
      <c r="G128" s="2">
        <v>45.199999999999903</v>
      </c>
      <c r="H128" s="2">
        <v>0</v>
      </c>
      <c r="J128" s="33">
        <v>2.6819499479470736E-6</v>
      </c>
      <c r="K128" s="2">
        <v>4.2673825952512398E-6</v>
      </c>
      <c r="L128" s="2">
        <v>6.5755814935381445E-6</v>
      </c>
      <c r="M128" s="2">
        <v>9.8918102477395981E-6</v>
      </c>
      <c r="N128" s="2">
        <v>1.4599236156758007E-5</v>
      </c>
      <c r="O128" s="2">
        <v>2.1206963079811636E-5</v>
      </c>
      <c r="P128" s="2">
        <v>3.0383924315350052E-5</v>
      </c>
      <c r="Q128" s="2">
        <v>4.2998986955833483E-5</v>
      </c>
      <c r="R128" s="2">
        <v>6.016721565474977E-5</v>
      </c>
      <c r="S128" s="2">
        <v>8.3301606284507781E-5</v>
      </c>
      <c r="T128" s="2">
        <v>1.1416866019778481E-4</v>
      </c>
      <c r="U128" s="2">
        <v>1.5494485390597258E-4</v>
      </c>
      <c r="V128" s="2">
        <v>2.0826929345682847E-4</v>
      </c>
      <c r="W128" s="2">
        <v>2.7728556361617511E-4</v>
      </c>
      <c r="X128" s="2">
        <v>3.6566294794942528E-4</v>
      </c>
      <c r="Y128" s="2">
        <v>4.7758380688677599E-4</v>
      </c>
      <c r="Z128" s="2">
        <v>6.1768002109721231E-4</v>
      </c>
      <c r="AA128" s="2">
        <v>7.9089719416293425E-4</v>
      </c>
      <c r="AB128" s="2">
        <v>1.0022610443293156E-3</v>
      </c>
      <c r="AC128" s="2">
        <v>1.2565165428294141E-3</v>
      </c>
      <c r="AD128" s="2">
        <v>1.557607511917865E-3</v>
      </c>
      <c r="AE128" s="2">
        <v>1.9079634344268204E-3</v>
      </c>
      <c r="AF128" s="2">
        <v>2.3075622342426851E-3</v>
      </c>
      <c r="AG128" s="2">
        <v>2.7527440678987917E-3</v>
      </c>
      <c r="AH128" s="2">
        <v>3.2347631968970797E-3</v>
      </c>
      <c r="AI128" s="2">
        <v>3.7380843404938011E-3</v>
      </c>
      <c r="AJ128" s="2">
        <v>4.2384580150239643E-3</v>
      </c>
      <c r="AK128" s="2">
        <v>4.7008474259924368E-3</v>
      </c>
      <c r="AL128" s="2">
        <v>5.0773280790952745E-3</v>
      </c>
      <c r="AM128" s="2">
        <v>5.3051400483877797E-3</v>
      </c>
      <c r="AN128" s="30">
        <v>5.3051400483877797E-3</v>
      </c>
      <c r="AO128" s="2">
        <v>0</v>
      </c>
      <c r="AP128" s="2">
        <v>1.5937310698813706E-3</v>
      </c>
      <c r="AQ128" s="2">
        <v>0</v>
      </c>
      <c r="AR128" s="2">
        <v>-1.4854392135485797E-3</v>
      </c>
      <c r="AS128" s="2">
        <v>-1.0829185633279086E-4</v>
      </c>
      <c r="AT128" s="2">
        <v>1.4854392135800333E-3</v>
      </c>
      <c r="AU128" s="2" t="e">
        <v>#REF!</v>
      </c>
      <c r="AV128" s="2" t="e">
        <v>#REF!</v>
      </c>
      <c r="AW128" s="2" t="e">
        <v>#REF!</v>
      </c>
    </row>
    <row r="129" spans="6:49" x14ac:dyDescent="0.2">
      <c r="F129" s="2" t="s">
        <v>155</v>
      </c>
      <c r="G129" s="2">
        <v>45.599999999999902</v>
      </c>
      <c r="H129" s="2">
        <v>0</v>
      </c>
      <c r="J129" s="33">
        <v>2.4830735957103092E-6</v>
      </c>
      <c r="K129" s="2">
        <v>3.9512778611304115E-6</v>
      </c>
      <c r="L129" s="2">
        <v>6.0893745140845908E-6</v>
      </c>
      <c r="M129" s="2">
        <v>9.162119198175752E-6</v>
      </c>
      <c r="N129" s="2">
        <v>1.3525300471879701E-5</v>
      </c>
      <c r="O129" s="2">
        <v>1.9651868962351255E-5</v>
      </c>
      <c r="P129" s="2">
        <v>2.8163549143702954E-5</v>
      </c>
      <c r="Q129" s="2">
        <v>3.9868269399040292E-5</v>
      </c>
      <c r="R129" s="2">
        <v>5.5803370561004354E-5</v>
      </c>
      <c r="S129" s="2">
        <v>7.7283958771774455E-5</v>
      </c>
      <c r="T129" s="2">
        <v>1.0595489108068161E-4</v>
      </c>
      <c r="U129" s="2">
        <v>1.4384365239877601E-4</v>
      </c>
      <c r="V129" s="2">
        <v>1.9340973125438961E-4</v>
      </c>
      <c r="W129" s="2">
        <v>2.575839691726675E-4</v>
      </c>
      <c r="X129" s="2">
        <v>3.397887058509448E-4</v>
      </c>
      <c r="Y129" s="2">
        <v>4.4392636962656637E-4</v>
      </c>
      <c r="Z129" s="2">
        <v>5.7432053062932218E-4</v>
      </c>
      <c r="AA129" s="2">
        <v>7.3558949039936232E-4</v>
      </c>
      <c r="AB129" s="2">
        <v>9.3242849243470099E-4</v>
      </c>
      <c r="AC129" s="2">
        <v>1.1692730191510334E-3</v>
      </c>
      <c r="AD129" s="2">
        <v>1.449812989128093E-3</v>
      </c>
      <c r="AE129" s="2">
        <v>1.7763267863657535E-3</v>
      </c>
      <c r="AF129" s="2">
        <v>2.1488059580702288E-3</v>
      </c>
      <c r="AG129" s="2">
        <v>2.5638473299447948E-3</v>
      </c>
      <c r="AH129" s="2">
        <v>3.0133005868453492E-3</v>
      </c>
      <c r="AI129" s="2">
        <v>3.4826774994547042E-3</v>
      </c>
      <c r="AJ129" s="2">
        <v>3.9493553161134782E-3</v>
      </c>
      <c r="AK129" s="2">
        <v>4.3806424712706975E-3</v>
      </c>
      <c r="AL129" s="2">
        <v>4.7318202175096859E-3</v>
      </c>
      <c r="AM129" s="2">
        <v>4.9443286989485496E-3</v>
      </c>
      <c r="AN129" s="30">
        <v>4.9443286989485496E-3</v>
      </c>
      <c r="AO129" s="2">
        <v>0</v>
      </c>
      <c r="AP129" s="2">
        <v>1.485439213548578E-3</v>
      </c>
      <c r="AQ129" s="2">
        <v>0</v>
      </c>
      <c r="AR129" s="2">
        <v>-1.3844120357055997E-3</v>
      </c>
      <c r="AS129" s="2">
        <v>-1.0102717784297825E-4</v>
      </c>
      <c r="AT129" s="2">
        <v>1.384412035737055E-3</v>
      </c>
      <c r="AU129" s="2" t="e">
        <v>#REF!</v>
      </c>
      <c r="AV129" s="2" t="e">
        <v>#REF!</v>
      </c>
      <c r="AW129" s="2" t="e">
        <v>#REF!</v>
      </c>
    </row>
    <row r="130" spans="6:49" x14ac:dyDescent="0.2">
      <c r="F130" s="2" t="s">
        <v>156</v>
      </c>
      <c r="G130" s="2">
        <v>45.999999999999901</v>
      </c>
      <c r="H130" s="2">
        <v>0</v>
      </c>
      <c r="J130" s="33">
        <v>2.2992833918134931E-6</v>
      </c>
      <c r="K130" s="2">
        <v>3.6591191413313264E-6</v>
      </c>
      <c r="L130" s="2">
        <v>5.6399142432418051E-6</v>
      </c>
      <c r="M130" s="2">
        <v>8.4874095057970499E-6</v>
      </c>
      <c r="N130" s="2">
        <v>1.2531991424822332E-5</v>
      </c>
      <c r="O130" s="2">
        <v>1.8213045153420879E-5</v>
      </c>
      <c r="P130" s="2">
        <v>2.6108435849881155E-5</v>
      </c>
      <c r="Q130" s="2">
        <v>3.6969438484722095E-5</v>
      </c>
      <c r="R130" s="2">
        <v>5.176108684000646E-5</v>
      </c>
      <c r="S130" s="2">
        <v>7.170735831855157E-5</v>
      </c>
      <c r="T130" s="2">
        <v>9.8339792079915405E-5</v>
      </c>
      <c r="U130" s="2">
        <v>1.3354698889250991E-4</v>
      </c>
      <c r="V130" s="2">
        <v>1.7962089718419975E-4</v>
      </c>
      <c r="W130" s="2">
        <v>2.3929379473828537E-4</v>
      </c>
      <c r="X130" s="2">
        <v>3.1575739318022016E-4</v>
      </c>
      <c r="Y130" s="2">
        <v>4.1265252298574033E-4</v>
      </c>
      <c r="Z130" s="2">
        <v>5.340144573195985E-4</v>
      </c>
      <c r="AA130" s="2">
        <v>6.8415524273132526E-4</v>
      </c>
      <c r="AB130" s="2">
        <v>8.6746067339608067E-4</v>
      </c>
      <c r="AC130" s="2">
        <v>1.0880761639100768E-3</v>
      </c>
      <c r="AD130" s="2">
        <v>1.3494533039074921E-3</v>
      </c>
      <c r="AE130" s="2">
        <v>1.6537280680376922E-3</v>
      </c>
      <c r="AF130" s="2">
        <v>2.0009034602745707E-3</v>
      </c>
      <c r="AG130" s="2">
        <v>2.3878149343295684E-3</v>
      </c>
      <c r="AH130" s="2">
        <v>2.8068675403535464E-3</v>
      </c>
      <c r="AI130" s="2">
        <v>3.2445507519343352E-3</v>
      </c>
      <c r="AJ130" s="2">
        <v>3.6797616019862171E-3</v>
      </c>
      <c r="AK130" s="2">
        <v>4.0820001071507558E-3</v>
      </c>
      <c r="AL130" s="2">
        <v>4.4095434659877693E-3</v>
      </c>
      <c r="AM130" s="2">
        <v>4.6077568111507327E-3</v>
      </c>
      <c r="AN130" s="30">
        <v>4.6077568111507327E-3</v>
      </c>
      <c r="AO130" s="2">
        <v>0</v>
      </c>
      <c r="AP130" s="2">
        <v>1.3844120357055934E-3</v>
      </c>
      <c r="AQ130" s="2">
        <v>0</v>
      </c>
      <c r="AR130" s="2">
        <v>-1.2901719071222034E-3</v>
      </c>
      <c r="AS130" s="2">
        <v>-9.4240128583390021E-5</v>
      </c>
      <c r="AT130" s="2">
        <v>1.290171907153665E-3</v>
      </c>
      <c r="AU130" s="2" t="e">
        <v>#REF!</v>
      </c>
      <c r="AV130" s="2" t="e">
        <v>#REF!</v>
      </c>
      <c r="AW130" s="2" t="e">
        <v>#REF!</v>
      </c>
    </row>
    <row r="131" spans="6:49" x14ac:dyDescent="0.2">
      <c r="F131" s="2" t="s">
        <v>157</v>
      </c>
      <c r="G131" s="2">
        <v>46.399999999999899</v>
      </c>
      <c r="H131" s="2">
        <v>0</v>
      </c>
      <c r="J131" s="33">
        <v>2.1294021018183386E-6</v>
      </c>
      <c r="K131" s="2">
        <v>3.3890409511912356E-6</v>
      </c>
      <c r="L131" s="2">
        <v>5.2243461048325305E-6</v>
      </c>
      <c r="M131" s="2">
        <v>7.8634261038469875E-6</v>
      </c>
      <c r="N131" s="2">
        <v>1.1613097343369934E-5</v>
      </c>
      <c r="O131" s="2">
        <v>1.6881580031086454E-5</v>
      </c>
      <c r="P131" s="2">
        <v>2.4205990128386811E-5</v>
      </c>
      <c r="Q131" s="2">
        <v>3.428493207443246E-5</v>
      </c>
      <c r="R131" s="2">
        <v>4.8016172050663764E-5</v>
      </c>
      <c r="S131" s="2">
        <v>6.6538854985514264E-5</v>
      </c>
      <c r="T131" s="2">
        <v>9.1278963946098834E-5</v>
      </c>
      <c r="U131" s="2">
        <v>1.2399564699863943E-4</v>
      </c>
      <c r="V131" s="2">
        <v>1.6682459329744531E-4</v>
      </c>
      <c r="W131" s="2">
        <v>2.2231277424164273E-4</v>
      </c>
      <c r="X131" s="2">
        <v>2.9343654318170692E-4</v>
      </c>
      <c r="Y131" s="2">
        <v>3.8359230863846747E-4</v>
      </c>
      <c r="Z131" s="2">
        <v>4.9654581510186495E-4</v>
      </c>
      <c r="AA131" s="2">
        <v>6.3632261303135185E-4</v>
      </c>
      <c r="AB131" s="2">
        <v>8.070188103548936E-4</v>
      </c>
      <c r="AC131" s="2">
        <v>1.0125080383453029E-3</v>
      </c>
      <c r="AD131" s="2">
        <v>1.256018260831249E-3</v>
      </c>
      <c r="AE131" s="2">
        <v>1.539551312241004E-3</v>
      </c>
      <c r="AF131" s="2">
        <v>1.8631197596062784E-3</v>
      </c>
      <c r="AG131" s="2">
        <v>2.2237809148827965E-3</v>
      </c>
      <c r="AH131" s="2">
        <v>2.6144577802390957E-3</v>
      </c>
      <c r="AI131" s="2">
        <v>3.022552648917582E-3</v>
      </c>
      <c r="AJ131" s="2">
        <v>3.4283821936116217E-3</v>
      </c>
      <c r="AK131" s="2">
        <v>3.8034940826149949E-3</v>
      </c>
      <c r="AL131" s="2">
        <v>4.1089649033449506E-3</v>
      </c>
      <c r="AM131" s="2">
        <v>4.2938270824244154E-3</v>
      </c>
      <c r="AN131" s="30">
        <v>4.2938270824244154E-3</v>
      </c>
      <c r="AO131" s="2">
        <v>0</v>
      </c>
      <c r="AP131" s="2">
        <v>1.2901719071222047E-3</v>
      </c>
      <c r="AQ131" s="2">
        <v>0</v>
      </c>
      <c r="AR131" s="2">
        <v>-1.20227158307884E-3</v>
      </c>
      <c r="AS131" s="2">
        <v>-8.7900324043364755E-5</v>
      </c>
      <c r="AT131" s="2">
        <v>1.2022715831103003E-3</v>
      </c>
      <c r="AU131" s="2" t="e">
        <v>#REF!</v>
      </c>
      <c r="AV131" s="2" t="e">
        <v>#REF!</v>
      </c>
      <c r="AW131" s="2" t="e">
        <v>#REF!</v>
      </c>
    </row>
    <row r="132" spans="6:49" x14ac:dyDescent="0.2">
      <c r="F132" s="2" t="s">
        <v>158</v>
      </c>
      <c r="G132" s="2">
        <v>46.799999999999898</v>
      </c>
      <c r="H132" s="2">
        <v>0</v>
      </c>
      <c r="J132" s="33">
        <v>1.9723474865901175E-6</v>
      </c>
      <c r="K132" s="2">
        <v>3.1393280465163208E-6</v>
      </c>
      <c r="L132" s="2">
        <v>4.8400446595673644E-6</v>
      </c>
      <c r="M132" s="2">
        <v>7.2862539752901126E-6</v>
      </c>
      <c r="N132" s="2">
        <v>1.0762900323396708E-5</v>
      </c>
      <c r="O132" s="2">
        <v>1.5649266005432049E-5</v>
      </c>
      <c r="P132" s="2">
        <v>2.2444605790343891E-5</v>
      </c>
      <c r="Q132" s="2">
        <v>3.1798555489545932E-5</v>
      </c>
      <c r="R132" s="2">
        <v>4.4546302062616975E-5</v>
      </c>
      <c r="S132" s="2">
        <v>6.1748021197937481E-5</v>
      </c>
      <c r="T132" s="2">
        <v>8.4731374766170705E-5</v>
      </c>
      <c r="U132" s="2">
        <v>1.1513485773697423E-4</v>
      </c>
      <c r="V132" s="2">
        <v>1.5494843511464304E-4</v>
      </c>
      <c r="W132" s="2">
        <v>2.0654616464937958E-4</v>
      </c>
      <c r="X132" s="2">
        <v>2.7270332884062862E-4</v>
      </c>
      <c r="Y132" s="2">
        <v>3.5658800044061675E-4</v>
      </c>
      <c r="Z132" s="2">
        <v>4.6171398992052239E-4</v>
      </c>
      <c r="AA132" s="2">
        <v>5.9183889412587774E-4</v>
      </c>
      <c r="AB132" s="2">
        <v>7.507877029830053E-4</v>
      </c>
      <c r="AC132" s="2">
        <v>9.4217946981747943E-4</v>
      </c>
      <c r="AD132" s="2">
        <v>1.1690324034918267E-3</v>
      </c>
      <c r="AE132" s="2">
        <v>1.4332220577654956E-3</v>
      </c>
      <c r="AF132" s="2">
        <v>1.7347689107551822E-3</v>
      </c>
      <c r="AG132" s="2">
        <v>2.0709365444851694E-3</v>
      </c>
      <c r="AH132" s="2">
        <v>2.4351309753519188E-3</v>
      </c>
      <c r="AI132" s="2">
        <v>2.8156066243367655E-3</v>
      </c>
      <c r="AJ132" s="2">
        <v>3.1940060533978821E-3</v>
      </c>
      <c r="AK132" s="2">
        <v>3.5437897910576355E-3</v>
      </c>
      <c r="AL132" s="2">
        <v>3.8286497161844888E-3</v>
      </c>
      <c r="AM132" s="2">
        <v>4.0010442099151569E-3</v>
      </c>
      <c r="AN132" s="30">
        <v>4.0010442099151569E-3</v>
      </c>
      <c r="AO132" s="2">
        <v>0</v>
      </c>
      <c r="AP132" s="2">
        <v>1.2022715830788358E-3</v>
      </c>
      <c r="AQ132" s="2">
        <v>0</v>
      </c>
      <c r="AR132" s="2">
        <v>-1.1202923787762432E-3</v>
      </c>
      <c r="AS132" s="2">
        <v>-8.1979204302592675E-5</v>
      </c>
      <c r="AT132" s="2">
        <v>1.1202923788077076E-3</v>
      </c>
      <c r="AU132" s="2" t="e">
        <v>#REF!</v>
      </c>
      <c r="AV132" s="2" t="e">
        <v>#REF!</v>
      </c>
      <c r="AW132" s="2" t="e">
        <v>#REF!</v>
      </c>
    </row>
    <row r="133" spans="6:49" x14ac:dyDescent="0.2">
      <c r="F133" s="2" t="s">
        <v>159</v>
      </c>
      <c r="G133" s="2">
        <v>47.199999999999896</v>
      </c>
      <c r="H133" s="2">
        <v>0</v>
      </c>
      <c r="J133" s="33">
        <v>1.8271243441257459E-6</v>
      </c>
      <c r="K133" s="2">
        <v>2.9084028641284214E-6</v>
      </c>
      <c r="L133" s="2">
        <v>4.4845945202744588E-6</v>
      </c>
      <c r="M133" s="2">
        <v>6.7522899687792396E-6</v>
      </c>
      <c r="N133" s="2">
        <v>9.9761355488502939E-6</v>
      </c>
      <c r="O133" s="2">
        <v>1.4508541919279612E-5</v>
      </c>
      <c r="P133" s="2">
        <v>2.0813584559756221E-5</v>
      </c>
      <c r="Q133" s="2">
        <v>2.9495371490143895E-5</v>
      </c>
      <c r="R133" s="2">
        <v>4.133087218446314E-5</v>
      </c>
      <c r="S133" s="2">
        <v>5.7306752856623956E-5</v>
      </c>
      <c r="T133" s="2">
        <v>7.8659097434008907E-5</v>
      </c>
      <c r="U133" s="2">
        <v>1.0691395696780353E-4</v>
      </c>
      <c r="V133" s="2">
        <v>1.4392540955048721E-4</v>
      </c>
      <c r="W133" s="2">
        <v>1.9190618159588567E-4</v>
      </c>
      <c r="X133" s="2">
        <v>2.5344384993838189E-4</v>
      </c>
      <c r="Y133" s="2">
        <v>3.3149321307811118E-4</v>
      </c>
      <c r="Z133" s="2">
        <v>4.2933263667300375E-4</v>
      </c>
      <c r="AA133" s="2">
        <v>5.5046915854903679E-4</v>
      </c>
      <c r="AB133" s="2">
        <v>6.9847408891009243E-4</v>
      </c>
      <c r="AC133" s="2">
        <v>8.7672808495391783E-4</v>
      </c>
      <c r="AD133" s="2">
        <v>1.0880526778016739E-3</v>
      </c>
      <c r="AE133" s="2">
        <v>1.3342046023773165E-3</v>
      </c>
      <c r="AF133" s="2">
        <v>1.6152108098926373E-3</v>
      </c>
      <c r="AG133" s="2">
        <v>1.9285266623907864E-3</v>
      </c>
      <c r="AH133" s="2">
        <v>2.2680085691600452E-3</v>
      </c>
      <c r="AI133" s="2">
        <v>2.6227063197319812E-3</v>
      </c>
      <c r="AJ133" s="2">
        <v>2.975500622587837E-3</v>
      </c>
      <c r="AK133" s="2">
        <v>3.3016386672544704E-3</v>
      </c>
      <c r="AL133" s="2">
        <v>3.5672552429923286E-3</v>
      </c>
      <c r="AM133" s="2">
        <v>3.7280087231268098E-3</v>
      </c>
      <c r="AN133" s="30">
        <v>3.7280087231268098E-3</v>
      </c>
      <c r="AO133" s="2">
        <v>0</v>
      </c>
      <c r="AP133" s="2">
        <v>1.1202923787762436E-3</v>
      </c>
      <c r="AQ133" s="2">
        <v>0</v>
      </c>
      <c r="AR133" s="2">
        <v>-1.0438424424755073E-3</v>
      </c>
      <c r="AS133" s="2">
        <v>-7.6449936300736297E-5</v>
      </c>
      <c r="AT133" s="2">
        <v>1.0438424425069713E-3</v>
      </c>
      <c r="AU133" s="2" t="e">
        <v>#REF!</v>
      </c>
      <c r="AV133" s="2" t="e">
        <v>#REF!</v>
      </c>
      <c r="AW133" s="2" t="e">
        <v>#REF!</v>
      </c>
    </row>
    <row r="134" spans="6:49" x14ac:dyDescent="0.2">
      <c r="F134" s="2" t="s">
        <v>160</v>
      </c>
      <c r="G134" s="2">
        <v>47.599999999999895</v>
      </c>
      <c r="H134" s="2">
        <v>0</v>
      </c>
      <c r="J134" s="33">
        <v>1.6928172448972565E-6</v>
      </c>
      <c r="K134" s="2">
        <v>2.6948140544737823E-6</v>
      </c>
      <c r="L134" s="2">
        <v>4.1557729202223886E-6</v>
      </c>
      <c r="M134" s="2">
        <v>6.2582170432895334E-6</v>
      </c>
      <c r="N134" s="2">
        <v>9.2479540949519235E-6</v>
      </c>
      <c r="O134" s="2">
        <v>1.3452440344001257E-5</v>
      </c>
      <c r="P134" s="2">
        <v>1.9303062627569344E-5</v>
      </c>
      <c r="Q134" s="2">
        <v>2.7361599434672846E-5</v>
      </c>
      <c r="R134" s="2">
        <v>3.8350860581312189E-5</v>
      </c>
      <c r="S134" s="2">
        <v>5.318908667256206E-5</v>
      </c>
      <c r="T134" s="2">
        <v>7.3027068257862298E-5</v>
      </c>
      <c r="U134" s="2">
        <v>9.9286070014276316E-5</v>
      </c>
      <c r="V134" s="2">
        <v>1.3369346738759723E-4</v>
      </c>
      <c r="W134" s="2">
        <v>1.7831147838658404E-4</v>
      </c>
      <c r="X134" s="2">
        <v>2.3555247391973065E-4</v>
      </c>
      <c r="Y134" s="2">
        <v>3.0817207670260992E-4</v>
      </c>
      <c r="Z134" s="2">
        <v>3.9922865614063516E-4</v>
      </c>
      <c r="AA134" s="2">
        <v>5.1199500315208895E-4</v>
      </c>
      <c r="AB134" s="2">
        <v>6.4980511872124295E-4</v>
      </c>
      <c r="AC134" s="2">
        <v>8.1581647583621919E-4</v>
      </c>
      <c r="AD134" s="2">
        <v>1.0126662494024897E-3</v>
      </c>
      <c r="AE134" s="2">
        <v>1.2419994323096821E-3</v>
      </c>
      <c r="AF134" s="2">
        <v>1.5038482001078716E-3</v>
      </c>
      <c r="AG134" s="2">
        <v>1.7958462253745203E-3</v>
      </c>
      <c r="AH134" s="2">
        <v>2.1122698560762988E-3</v>
      </c>
      <c r="AI134" s="2">
        <v>2.4429111798638607E-3</v>
      </c>
      <c r="AJ134" s="2">
        <v>2.7718069512513892E-3</v>
      </c>
      <c r="AK134" s="2">
        <v>3.0758728959029901E-3</v>
      </c>
      <c r="AL134" s="2">
        <v>3.3235253446546095E-3</v>
      </c>
      <c r="AM134" s="2">
        <v>3.4734111517580307E-3</v>
      </c>
      <c r="AN134" s="30">
        <v>3.4734111517580307E-3</v>
      </c>
      <c r="AO134" s="2">
        <v>0</v>
      </c>
      <c r="AP134" s="2">
        <v>1.0438424424755064E-3</v>
      </c>
      <c r="AQ134" s="2">
        <v>0</v>
      </c>
      <c r="AR134" s="2">
        <v>-9.7255512249225066E-4</v>
      </c>
      <c r="AS134" s="2">
        <v>-7.1287319983255777E-5</v>
      </c>
      <c r="AT134" s="2">
        <v>9.7255512252371551E-4</v>
      </c>
      <c r="AU134" s="2" t="e">
        <v>#REF!</v>
      </c>
      <c r="AV134" s="2" t="e">
        <v>#REF!</v>
      </c>
      <c r="AW134" s="2" t="e">
        <v>#REF!</v>
      </c>
    </row>
    <row r="135" spans="6:49" x14ac:dyDescent="0.2">
      <c r="F135" s="2" t="s">
        <v>161</v>
      </c>
      <c r="G135" s="2">
        <v>47.999999999999893</v>
      </c>
      <c r="H135" s="2">
        <v>0</v>
      </c>
      <c r="J135" s="33">
        <v>1.5685838978527807E-6</v>
      </c>
      <c r="K135" s="2">
        <v>2.4972260075329536E-6</v>
      </c>
      <c r="L135" s="2">
        <v>3.8515337856128626E-6</v>
      </c>
      <c r="M135" s="2">
        <v>5.8009807237652939E-6</v>
      </c>
      <c r="N135" s="2">
        <v>8.5738889044665108E-6</v>
      </c>
      <c r="O135" s="2">
        <v>1.2474539337900989E-5</v>
      </c>
      <c r="P135" s="2">
        <v>1.7903943371721911E-5</v>
      </c>
      <c r="Q135" s="2">
        <v>2.5384522824497908E-5</v>
      </c>
      <c r="R135" s="2">
        <v>3.5588702928477881E-5</v>
      </c>
      <c r="S135" s="2">
        <v>4.9371032352725823E-5</v>
      </c>
      <c r="T135" s="2">
        <v>6.7802864941891112E-5</v>
      </c>
      <c r="U135" s="2">
        <v>9.2207821243545072E-5</v>
      </c>
      <c r="V135" s="2">
        <v>1.2419514751386211E-4</v>
      </c>
      <c r="W135" s="2">
        <v>1.6568666494662E-4</v>
      </c>
      <c r="X135" s="2">
        <v>2.1893122641117039E-4</v>
      </c>
      <c r="Y135" s="2">
        <v>2.8649847257564381E-4</v>
      </c>
      <c r="Z135" s="2">
        <v>3.7124124603411438E-4</v>
      </c>
      <c r="AA135" s="2">
        <v>4.7621338273821966E-4</v>
      </c>
      <c r="AB135" s="2">
        <v>6.0452693669777705E-4</v>
      </c>
      <c r="AC135" s="2">
        <v>7.5913049039446809E-4</v>
      </c>
      <c r="AD135" s="2">
        <v>9.4248846535347375E-4</v>
      </c>
      <c r="AE135" s="2">
        <v>1.1561408174947884E-3</v>
      </c>
      <c r="AF135" s="2">
        <v>1.4001238651251498E-3</v>
      </c>
      <c r="AG135" s="2">
        <v>1.6722370703616263E-3</v>
      </c>
      <c r="AH135" s="2">
        <v>1.9671482925957408E-3</v>
      </c>
      <c r="AI135" s="2">
        <v>2.2753423059129942E-3</v>
      </c>
      <c r="AJ135" s="2">
        <v>2.5819351072202119E-3</v>
      </c>
      <c r="AK135" s="2">
        <v>2.8654004179155838E-3</v>
      </c>
      <c r="AL135" s="2">
        <v>3.0962850875077426E-3</v>
      </c>
      <c r="AM135" s="2">
        <v>3.236026514820104E-3</v>
      </c>
      <c r="AN135" s="30">
        <v>3.236026514820104E-3</v>
      </c>
      <c r="AO135" s="2">
        <v>0</v>
      </c>
      <c r="AP135" s="2">
        <v>9.7255512249224828E-4</v>
      </c>
      <c r="AQ135" s="2">
        <v>0</v>
      </c>
      <c r="AR135" s="2">
        <v>-9.0608742414963021E-4</v>
      </c>
      <c r="AS135" s="2">
        <v>-6.6467698342618066E-5</v>
      </c>
      <c r="AT135" s="2">
        <v>9.0608742418109745E-4</v>
      </c>
      <c r="AU135" s="2" t="e">
        <v>#REF!</v>
      </c>
      <c r="AV135" s="2" t="e">
        <v>#REF!</v>
      </c>
      <c r="AW135" s="2" t="e">
        <v>#REF!</v>
      </c>
    </row>
    <row r="136" spans="6:49" x14ac:dyDescent="0.2">
      <c r="F136" s="2" t="s">
        <v>162</v>
      </c>
      <c r="G136" s="2">
        <v>48.399999999999892</v>
      </c>
      <c r="H136" s="2">
        <v>0</v>
      </c>
      <c r="J136" s="33">
        <v>1.4536490901321009E-6</v>
      </c>
      <c r="K136" s="2">
        <v>2.3144092825440165E-6</v>
      </c>
      <c r="L136" s="2">
        <v>3.5699931772500512E-6</v>
      </c>
      <c r="M136" s="2">
        <v>5.3777675703800962E-6</v>
      </c>
      <c r="N136" s="2">
        <v>7.9498236555727633E-6</v>
      </c>
      <c r="O136" s="2">
        <v>1.156891827433008E-5</v>
      </c>
      <c r="P136" s="2">
        <v>1.6607835705191147E-5</v>
      </c>
      <c r="Q136" s="2">
        <v>2.3552404509107424E-5</v>
      </c>
      <c r="R136" s="2">
        <v>3.3028177341785621E-5</v>
      </c>
      <c r="S136" s="2">
        <v>4.5830418384895766E-5</v>
      </c>
      <c r="T136" s="2">
        <v>6.295650233147569E-5</v>
      </c>
      <c r="U136" s="2">
        <v>8.5639066564779118E-5</v>
      </c>
      <c r="V136" s="2">
        <v>1.1537723037011356E-4</v>
      </c>
      <c r="W136" s="2">
        <v>1.5396186356604282E-4</v>
      </c>
      <c r="X136" s="2">
        <v>2.034892275601229E-4</v>
      </c>
      <c r="Y136" s="2">
        <v>2.6635532512596675E-4</v>
      </c>
      <c r="Z136" s="2">
        <v>3.4522102071698894E-4</v>
      </c>
      <c r="AA136" s="2">
        <v>4.4293552638052038E-4</v>
      </c>
      <c r="AB136" s="2">
        <v>5.6240336000724955E-4</v>
      </c>
      <c r="AC136" s="2">
        <v>7.0637763873902673E-4</v>
      </c>
      <c r="AD136" s="2">
        <v>8.7716095085979778E-4</v>
      </c>
      <c r="AE136" s="2">
        <v>1.0761945623639455E-3</v>
      </c>
      <c r="AF136" s="2">
        <v>1.3035180002616104E-3</v>
      </c>
      <c r="AG136" s="2">
        <v>1.5570848767280986E-3</v>
      </c>
      <c r="AH136" s="2">
        <v>1.8319280307795712E-3</v>
      </c>
      <c r="AI136" s="2">
        <v>2.1191785532807994E-3</v>
      </c>
      <c r="AJ136" s="2">
        <v>2.4049598505920676E-3</v>
      </c>
      <c r="AK136" s="2">
        <v>2.669200220828523E-3</v>
      </c>
      <c r="AL136" s="2">
        <v>2.8844357251224897E-3</v>
      </c>
      <c r="AM136" s="2">
        <v>3.0147091171595529E-3</v>
      </c>
      <c r="AN136" s="30">
        <v>3.0147091171595529E-3</v>
      </c>
      <c r="AO136" s="2">
        <v>0</v>
      </c>
      <c r="AP136" s="2">
        <v>9.0608742414962891E-4</v>
      </c>
      <c r="AQ136" s="2">
        <v>0</v>
      </c>
      <c r="AR136" s="2">
        <v>-8.4411855280467317E-4</v>
      </c>
      <c r="AS136" s="2">
        <v>-6.1968871344955743E-5</v>
      </c>
      <c r="AT136" s="2">
        <v>8.441185528361417E-4</v>
      </c>
      <c r="AU136" s="2" t="e">
        <v>#REF!</v>
      </c>
      <c r="AV136" s="2" t="e">
        <v>#REF!</v>
      </c>
      <c r="AW136" s="2" t="e">
        <v>#REF!</v>
      </c>
    </row>
    <row r="137" spans="6:49" x14ac:dyDescent="0.2">
      <c r="F137" s="2" t="s">
        <v>163</v>
      </c>
      <c r="G137" s="2">
        <v>48.799999999999891</v>
      </c>
      <c r="H137" s="2">
        <v>0</v>
      </c>
      <c r="J137" s="33">
        <v>1.347299148892207E-6</v>
      </c>
      <c r="K137" s="2">
        <v>2.1452318604227158E-6</v>
      </c>
      <c r="L137" s="2">
        <v>3.3094159789742189E-6</v>
      </c>
      <c r="M137" s="2">
        <v>4.9859854823133021E-6</v>
      </c>
      <c r="N137" s="2">
        <v>7.3719642657942147E-6</v>
      </c>
      <c r="O137" s="2">
        <v>1.0730117382614907E-5</v>
      </c>
      <c r="P137" s="2">
        <v>1.5406997562785551E-5</v>
      </c>
      <c r="Q137" s="2">
        <v>2.1854408892679126E-5</v>
      </c>
      <c r="R137" s="2">
        <v>3.0654298710033374E-5</v>
      </c>
      <c r="S137" s="2">
        <v>4.2546750278901197E-5</v>
      </c>
      <c r="T137" s="2">
        <v>5.8460244450700099E-5</v>
      </c>
      <c r="U137" s="2">
        <v>7.9542646975092889E-5</v>
      </c>
      <c r="V137" s="2">
        <v>1.0719041826694019E-4</v>
      </c>
      <c r="W137" s="2">
        <v>1.4307229854839141E-4</v>
      </c>
      <c r="X137" s="2">
        <v>1.8914217066800013E-4</v>
      </c>
      <c r="Y137" s="2">
        <v>2.4763394617835922E-4</v>
      </c>
      <c r="Z137" s="2">
        <v>3.2102919457476918E-4</v>
      </c>
      <c r="AA137" s="2">
        <v>4.119859305342579E-4</v>
      </c>
      <c r="AB137" s="2">
        <v>5.2321464954620462E-4</v>
      </c>
      <c r="AC137" s="2">
        <v>6.5728560769480829E-4</v>
      </c>
      <c r="AD137" s="2">
        <v>8.1634983236053994E-4</v>
      </c>
      <c r="AE137" s="2">
        <v>1.0017559026098098E-3</v>
      </c>
      <c r="AF137" s="2">
        <v>1.2135457501428748E-3</v>
      </c>
      <c r="AG137" s="2">
        <v>1.4498163169875656E-3</v>
      </c>
      <c r="AH137" s="2">
        <v>1.7059406620980881E-3</v>
      </c>
      <c r="AI137" s="2">
        <v>1.9736528614151408E-3</v>
      </c>
      <c r="AJ137" s="2">
        <v>2.2400165607597885E-3</v>
      </c>
      <c r="AK137" s="2">
        <v>2.4863178999334069E-3</v>
      </c>
      <c r="AL137" s="2">
        <v>2.6869499651940043E-3</v>
      </c>
      <c r="AM137" s="2">
        <v>2.8083876396331913E-3</v>
      </c>
      <c r="AN137" s="30">
        <v>2.8083876396331913E-3</v>
      </c>
      <c r="AO137" s="2">
        <v>0</v>
      </c>
      <c r="AP137" s="2">
        <v>8.4411855280467458E-4</v>
      </c>
      <c r="AQ137" s="2">
        <v>0</v>
      </c>
      <c r="AR137" s="2">
        <v>-7.863485390972938E-4</v>
      </c>
      <c r="AS137" s="2">
        <v>-5.7770013707380782E-5</v>
      </c>
      <c r="AT137" s="2">
        <v>7.8634853912876092E-4</v>
      </c>
      <c r="AU137" s="2" t="e">
        <v>#REF!</v>
      </c>
      <c r="AV137" s="2" t="e">
        <v>#REF!</v>
      </c>
      <c r="AW137" s="2" t="e">
        <v>#REF!</v>
      </c>
    </row>
    <row r="138" spans="6:49" x14ac:dyDescent="0.2">
      <c r="F138" s="2" t="s">
        <v>164</v>
      </c>
      <c r="G138" s="2">
        <v>49.199999999999889</v>
      </c>
      <c r="H138" s="2">
        <v>0</v>
      </c>
      <c r="J138" s="33">
        <v>1.2488768784583859E-6</v>
      </c>
      <c r="K138" s="2">
        <v>1.9886511453231886E-6</v>
      </c>
      <c r="L138" s="2">
        <v>3.0682037218132782E-6</v>
      </c>
      <c r="M138" s="2">
        <v>4.623245673490516E-6</v>
      </c>
      <c r="N138" s="2">
        <v>6.8368127999079836E-6</v>
      </c>
      <c r="O138" s="2">
        <v>9.9531006773889358E-6</v>
      </c>
      <c r="P138" s="2">
        <v>1.4294284081610506E-5</v>
      </c>
      <c r="Q138" s="2">
        <v>2.0280530541638097E-5</v>
      </c>
      <c r="R138" s="2">
        <v>2.845322163238511E-5</v>
      </c>
      <c r="S138" s="2">
        <v>3.9501080221287011E-5</v>
      </c>
      <c r="T138" s="2">
        <v>5.4288431486786086E-5</v>
      </c>
      <c r="U138" s="2">
        <v>7.3884161442228129E-5</v>
      </c>
      <c r="V138" s="2">
        <v>9.9589040423351567E-5</v>
      </c>
      <c r="W138" s="2">
        <v>1.3295791710400451E-4</v>
      </c>
      <c r="X138" s="2">
        <v>1.7581183986888757E-4</v>
      </c>
      <c r="Y138" s="2">
        <v>2.3023342743783116E-4</v>
      </c>
      <c r="Z138" s="2">
        <v>2.9853682437115366E-4</v>
      </c>
      <c r="AA138" s="2">
        <v>3.8320142347551334E-4</v>
      </c>
      <c r="AB138" s="2">
        <v>4.8675636610371643E-4</v>
      </c>
      <c r="AC138" s="2">
        <v>6.1160087630423145E-4</v>
      </c>
      <c r="AD138" s="2">
        <v>7.597440788235908E-4</v>
      </c>
      <c r="AE138" s="2">
        <v>9.3244753884666931E-4</v>
      </c>
      <c r="AF138" s="2">
        <v>1.1297549032335517E-3</v>
      </c>
      <c r="AG138" s="2">
        <v>1.3498963851008331E-3</v>
      </c>
      <c r="AH138" s="2">
        <v>1.5885621601280202E-3</v>
      </c>
      <c r="AI138" s="2">
        <v>1.8380488035131537E-3</v>
      </c>
      <c r="AJ138" s="2">
        <v>2.0862974032843664E-3</v>
      </c>
      <c r="AK138" s="2">
        <v>2.3158614770340006E-3</v>
      </c>
      <c r="AL138" s="2">
        <v>2.5028675081457622E-3</v>
      </c>
      <c r="AM138" s="2">
        <v>2.6160605093810182E-3</v>
      </c>
      <c r="AN138" s="30">
        <v>2.6160605093810182E-3</v>
      </c>
      <c r="AO138" s="2">
        <v>0</v>
      </c>
      <c r="AP138" s="2">
        <v>7.8634853909729336E-4</v>
      </c>
      <c r="AQ138" s="2">
        <v>0</v>
      </c>
      <c r="AR138" s="2">
        <v>-7.3249694262668766E-4</v>
      </c>
      <c r="AS138" s="2">
        <v>-5.3851596470605705E-5</v>
      </c>
      <c r="AT138" s="2">
        <v>7.3249694265815522E-4</v>
      </c>
      <c r="AU138" s="2" t="e">
        <v>#REF!</v>
      </c>
      <c r="AV138" s="2" t="e">
        <v>#REF!</v>
      </c>
      <c r="AW138" s="2" t="e">
        <v>#REF!</v>
      </c>
    </row>
    <row r="139" spans="6:49" x14ac:dyDescent="0.2">
      <c r="F139" s="2" t="s">
        <v>165</v>
      </c>
      <c r="G139" s="2">
        <v>49.599999999999888</v>
      </c>
      <c r="H139" s="2">
        <v>0</v>
      </c>
      <c r="J139" s="33">
        <v>1.1577769303700686E-6</v>
      </c>
      <c r="K139" s="2">
        <v>1.8437066486132379E-6</v>
      </c>
      <c r="L139" s="2">
        <v>2.8448834430788933E-6</v>
      </c>
      <c r="M139" s="2">
        <v>4.2873461726965251E-6</v>
      </c>
      <c r="N139" s="2">
        <v>6.3411435709730787E-6</v>
      </c>
      <c r="O139" s="2">
        <v>9.2332219813648755E-6</v>
      </c>
      <c r="P139" s="2">
        <v>1.3263100070172711E-5</v>
      </c>
      <c r="Q139" s="2">
        <v>1.8821528646300639E-5</v>
      </c>
      <c r="R139" s="2">
        <v>2.6412151233651643E-5</v>
      </c>
      <c r="S139" s="2">
        <v>3.6675887191017405E-5</v>
      </c>
      <c r="T139" s="2">
        <v>5.041732049139532E-5</v>
      </c>
      <c r="U139" s="2">
        <v>6.8631757556844513E-5</v>
      </c>
      <c r="V139" s="2">
        <v>9.2530780757309414E-5</v>
      </c>
      <c r="W139" s="2">
        <v>1.2356303904421595E-4</v>
      </c>
      <c r="X139" s="2">
        <v>1.634256638616934E-4</v>
      </c>
      <c r="Y139" s="2">
        <v>2.1406007761335093E-4</v>
      </c>
      <c r="Z139" s="2">
        <v>2.7762410627856334E-4</v>
      </c>
      <c r="AA139" s="2">
        <v>3.5643029598915666E-4</v>
      </c>
      <c r="AB139" s="2">
        <v>4.5283830594717282E-4</v>
      </c>
      <c r="AC139" s="2">
        <v>5.6908742553567909E-4</v>
      </c>
      <c r="AD139" s="2">
        <v>7.0705395359462288E-4</v>
      </c>
      <c r="AE139" s="2">
        <v>8.6791779862223047E-4</v>
      </c>
      <c r="AF139" s="2">
        <v>1.0517237337615774E-3</v>
      </c>
      <c r="AG139" s="2">
        <v>1.2568258921550478E-3</v>
      </c>
      <c r="AH139" s="2">
        <v>1.4792100110838423E-3</v>
      </c>
      <c r="AI139" s="2">
        <v>1.7116973443973625E-3</v>
      </c>
      <c r="AJ139" s="2">
        <v>1.9430477243242933E-3</v>
      </c>
      <c r="AK139" s="2">
        <v>2.1569974640695483E-3</v>
      </c>
      <c r="AL139" s="2">
        <v>2.331290844344712E-3</v>
      </c>
      <c r="AM139" s="2">
        <v>2.4367915369007146E-3</v>
      </c>
      <c r="AN139" s="30">
        <v>2.4367915369007146E-3</v>
      </c>
      <c r="AO139" s="2">
        <v>0</v>
      </c>
      <c r="AP139" s="2">
        <v>7.3249694262668484E-4</v>
      </c>
      <c r="AQ139" s="2">
        <v>0</v>
      </c>
      <c r="AR139" s="2">
        <v>-6.8230163033219937E-4</v>
      </c>
      <c r="AS139" s="2">
        <v>-5.0195312294485468E-5</v>
      </c>
      <c r="AT139" s="2">
        <v>6.8230163036366975E-4</v>
      </c>
      <c r="AU139" s="2" t="e">
        <v>#REF!</v>
      </c>
      <c r="AV139" s="2" t="e">
        <v>#REF!</v>
      </c>
      <c r="AW139" s="2" t="e">
        <v>#REF!</v>
      </c>
    </row>
    <row r="140" spans="6:49" x14ac:dyDescent="0.2">
      <c r="F140" s="2" t="s">
        <v>166</v>
      </c>
      <c r="G140" s="2">
        <v>49.999999999999886</v>
      </c>
      <c r="H140" s="2">
        <v>0</v>
      </c>
      <c r="J140" s="33">
        <v>1.0734415678246074E-6</v>
      </c>
      <c r="K140" s="2">
        <v>1.7095132947113426E-6</v>
      </c>
      <c r="L140" s="2">
        <v>2.6380974889218857E-6</v>
      </c>
      <c r="M140" s="2">
        <v>3.9762567140035828E-6</v>
      </c>
      <c r="N140" s="2">
        <v>5.8819812428337185E-6</v>
      </c>
      <c r="O140" s="2">
        <v>8.5661937732574519E-6</v>
      </c>
      <c r="P140" s="2">
        <v>1.2307356397395959E-5</v>
      </c>
      <c r="Q140" s="2">
        <v>1.7468866838228014E-5</v>
      </c>
      <c r="R140" s="2">
        <v>2.4519261194187711E-5</v>
      </c>
      <c r="S140" s="2">
        <v>3.4054966666284219E-5</v>
      </c>
      <c r="T140" s="2">
        <v>4.6824938673650389E-5</v>
      </c>
      <c r="U140" s="2">
        <v>6.3755938518749683E-5</v>
      </c>
      <c r="V140" s="2">
        <v>8.5976426620327761E-5</v>
      </c>
      <c r="W140" s="2">
        <v>1.1483603302954184E-4</v>
      </c>
      <c r="X140" s="2">
        <v>1.5191630293896746E-4</v>
      </c>
      <c r="Y140" s="2">
        <v>1.990269008418928E-4</v>
      </c>
      <c r="Z140" s="2">
        <v>2.581797235899006E-4</v>
      </c>
      <c r="AA140" s="2">
        <v>3.3153149359207794E-4</v>
      </c>
      <c r="AB140" s="2">
        <v>4.2128351033609657E-4</v>
      </c>
      <c r="AC140" s="2">
        <v>5.295255358758323E-4</v>
      </c>
      <c r="AD140" s="2">
        <v>6.5800956961926883E-4</v>
      </c>
      <c r="AE140" s="2">
        <v>8.0783891872759396E-4</v>
      </c>
      <c r="AF140" s="2">
        <v>9.7905898211819481E-4</v>
      </c>
      <c r="AG140" s="2">
        <v>1.1701391196588299E-3</v>
      </c>
      <c r="AH140" s="2">
        <v>1.3773405216449739E-3</v>
      </c>
      <c r="AI140" s="2">
        <v>1.5939737953138912E-3</v>
      </c>
      <c r="AJ140" s="2">
        <v>1.8095626607471421E-3</v>
      </c>
      <c r="AK140" s="2">
        <v>2.0089471592168026E-3</v>
      </c>
      <c r="AL140" s="2">
        <v>2.1713812971574406E-3</v>
      </c>
      <c r="AM140" s="2">
        <v>2.269705806935095E-3</v>
      </c>
      <c r="AN140" s="30">
        <v>2.269705806935095E-3</v>
      </c>
      <c r="AO140" s="2">
        <v>0</v>
      </c>
      <c r="AP140" s="2">
        <v>6.8230163033219981E-4</v>
      </c>
      <c r="AQ140" s="2">
        <v>0</v>
      </c>
      <c r="AR140" s="2">
        <v>-6.3551762594182652E-4</v>
      </c>
      <c r="AS140" s="2">
        <v>-4.6784004390373283E-5</v>
      </c>
      <c r="AT140" s="2">
        <v>6.3551762597329647E-4</v>
      </c>
      <c r="AU140" s="2" t="e">
        <v>#REF!</v>
      </c>
      <c r="AV140" s="2" t="e">
        <v>#REF!</v>
      </c>
      <c r="AW140" s="2" t="e">
        <v>#REF!</v>
      </c>
    </row>
    <row r="141" spans="6:49" x14ac:dyDescent="0.2">
      <c r="F141" s="2" t="s">
        <v>167</v>
      </c>
      <c r="G141" s="2">
        <v>50.399999999999885</v>
      </c>
      <c r="H141" s="2">
        <v>0</v>
      </c>
      <c r="J141" s="33">
        <v>9.9535678957827817E-7</v>
      </c>
      <c r="K141" s="2">
        <v>1.5852552938138822E-6</v>
      </c>
      <c r="L141" s="2">
        <v>2.4465941772628017E-6</v>
      </c>
      <c r="M141" s="2">
        <v>3.688104895705921E-6</v>
      </c>
      <c r="N141" s="2">
        <v>5.4565807598519794E-6</v>
      </c>
      <c r="O141" s="2">
        <v>7.9480586167415172E-6</v>
      </c>
      <c r="P141" s="2">
        <v>1.1421429965754106E-5</v>
      </c>
      <c r="Q141" s="2">
        <v>1.6214657908979673E-5</v>
      </c>
      <c r="R141" s="2">
        <v>2.2763618389110069E-5</v>
      </c>
      <c r="S141" s="2">
        <v>3.1623329127545413E-5</v>
      </c>
      <c r="T141" s="2">
        <v>4.3490948255390495E-5</v>
      </c>
      <c r="U141" s="2">
        <v>5.9229385141462252E-5</v>
      </c>
      <c r="V141" s="2">
        <v>7.9889636816732532E-5</v>
      </c>
      <c r="W141" s="2">
        <v>1.0672901730554919E-4</v>
      </c>
      <c r="X141" s="2">
        <v>1.4122126677193277E-4</v>
      </c>
      <c r="Y141" s="2">
        <v>1.850531133286309E-4</v>
      </c>
      <c r="Z141" s="2">
        <v>2.4010024141415568E-4</v>
      </c>
      <c r="AA141" s="2">
        <v>3.0837386591456414E-4</v>
      </c>
      <c r="AB141" s="2">
        <v>3.9192734384692183E-4</v>
      </c>
      <c r="AC141" s="2">
        <v>4.9271066689836047E-4</v>
      </c>
      <c r="AD141" s="2">
        <v>6.1235954130328956E-4</v>
      </c>
      <c r="AE141" s="2">
        <v>7.5190544022155938E-4</v>
      </c>
      <c r="AF141" s="2">
        <v>9.1139396529888708E-4</v>
      </c>
      <c r="AG141" s="2">
        <v>1.0894016211860013E-3</v>
      </c>
      <c r="AH141" s="2">
        <v>1.2824462940180211E-3</v>
      </c>
      <c r="AI141" s="2">
        <v>1.4842949548588441E-3</v>
      </c>
      <c r="AJ141" s="2">
        <v>1.6851839544782044E-3</v>
      </c>
      <c r="AK141" s="2">
        <v>1.8709831634793849E-3</v>
      </c>
      <c r="AL141" s="2">
        <v>2.0223552994435472E-3</v>
      </c>
      <c r="AM141" s="2">
        <v>2.1139858105308548E-3</v>
      </c>
      <c r="AN141" s="30">
        <v>2.1139858105308548E-3</v>
      </c>
      <c r="AO141" s="2">
        <v>0</v>
      </c>
      <c r="AP141" s="2">
        <v>6.3551762594182641E-4</v>
      </c>
      <c r="AQ141" s="2">
        <v>0</v>
      </c>
      <c r="AR141" s="2">
        <v>-5.9191602694864086E-4</v>
      </c>
      <c r="AS141" s="2">
        <v>-4.3601598993185556E-5</v>
      </c>
      <c r="AT141" s="2">
        <v>5.9191602698011091E-4</v>
      </c>
      <c r="AU141" s="2" t="e">
        <v>#REF!</v>
      </c>
      <c r="AV141" s="2" t="e">
        <v>#REF!</v>
      </c>
      <c r="AW141" s="2" t="e">
        <v>#REF!</v>
      </c>
    </row>
    <row r="142" spans="6:49" x14ac:dyDescent="0.2">
      <c r="F142" s="2" t="s">
        <v>168</v>
      </c>
      <c r="G142" s="2">
        <v>50.799999999999883</v>
      </c>
      <c r="H142" s="2">
        <v>0</v>
      </c>
      <c r="J142" s="33">
        <v>9.2304878157944764E-7</v>
      </c>
      <c r="K142" s="2">
        <v>1.4701805315894916E-6</v>
      </c>
      <c r="L142" s="2">
        <v>2.2692192456151023E-6</v>
      </c>
      <c r="M142" s="2">
        <v>3.4211634970395255E-6</v>
      </c>
      <c r="N142" s="2">
        <v>5.0624089453857775E-6</v>
      </c>
      <c r="O142" s="2">
        <v>7.3751629482461647E-6</v>
      </c>
      <c r="P142" s="2">
        <v>1.0600126962610747E-5</v>
      </c>
      <c r="Q142" s="2">
        <v>1.5051613015982218E-5</v>
      </c>
      <c r="R142" s="2">
        <v>2.1135113584264061E-5</v>
      </c>
      <c r="S142" s="2">
        <v>2.9367106630266118E-5</v>
      </c>
      <c r="T142" s="2">
        <v>4.0396521946416606E-5</v>
      </c>
      <c r="U142" s="2">
        <v>5.5026791669173608E-5</v>
      </c>
      <c r="V142" s="2">
        <v>7.4236727383973839E-5</v>
      </c>
      <c r="W142" s="2">
        <v>9.9197583025714694E-5</v>
      </c>
      <c r="X142" s="2">
        <v>1.312825606101661E-4</v>
      </c>
      <c r="Y142" s="2">
        <v>1.7206369535423426E-4</v>
      </c>
      <c r="Z142" s="2">
        <v>2.2328954493197259E-4</v>
      </c>
      <c r="AA142" s="2">
        <v>2.8683546917555538E-4</v>
      </c>
      <c r="AB142" s="2">
        <v>3.6461663674331374E-4</v>
      </c>
      <c r="AC142" s="2">
        <v>4.5845241328961752E-4</v>
      </c>
      <c r="AD142" s="2">
        <v>5.6986972669588974E-4</v>
      </c>
      <c r="AE142" s="2">
        <v>6.9983270903161896E-4</v>
      </c>
      <c r="AF142" s="2">
        <v>8.4838680941443242E-4</v>
      </c>
      <c r="AG142" s="2">
        <v>1.0142081635724574E-3</v>
      </c>
      <c r="AH142" s="2">
        <v>1.1940538586429738E-3</v>
      </c>
      <c r="AI142" s="2">
        <v>1.3821164256968763E-3</v>
      </c>
      <c r="AJ142" s="2">
        <v>1.5692969600794465E-3</v>
      </c>
      <c r="AK142" s="2">
        <v>1.7424261061879786E-3</v>
      </c>
      <c r="AL142" s="2">
        <v>1.8834808914748936E-3</v>
      </c>
      <c r="AM142" s="2">
        <v>1.9688678060047126E-3</v>
      </c>
      <c r="AN142" s="30">
        <v>1.9688678060047126E-3</v>
      </c>
      <c r="AO142" s="2">
        <v>0</v>
      </c>
      <c r="AP142" s="2">
        <v>5.9191602694863912E-4</v>
      </c>
      <c r="AQ142" s="2">
        <v>0</v>
      </c>
      <c r="AR142" s="2">
        <v>-5.5128298568131971E-4</v>
      </c>
      <c r="AS142" s="2">
        <v>-4.0633041267319411E-5</v>
      </c>
      <c r="AT142" s="2">
        <v>5.512829857127915E-4</v>
      </c>
      <c r="AU142" s="2" t="e">
        <v>#REF!</v>
      </c>
      <c r="AV142" s="2" t="e">
        <v>#REF!</v>
      </c>
      <c r="AW142" s="2" t="e">
        <v>#REF!</v>
      </c>
    </row>
  </sheetData>
  <mergeCells count="2">
    <mergeCell ref="J1:S1"/>
    <mergeCell ref="T1:AC1"/>
  </mergeCells>
  <pageMargins left="0.39370078740157483" right="0.39370078740157483" top="0.78740157480314965" bottom="0.39370078740157483" header="0" footer="0"/>
  <pageSetup paperSize="9"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9878B-D149-4B19-802A-BF2F46F82C5A}">
  <dimension ref="B2:D20"/>
  <sheetViews>
    <sheetView zoomScale="80" zoomScaleNormal="80" workbookViewId="0">
      <selection activeCell="D13" sqref="D13"/>
    </sheetView>
  </sheetViews>
  <sheetFormatPr baseColWidth="10" defaultColWidth="9.140625" defaultRowHeight="15" x14ac:dyDescent="0.25"/>
  <cols>
    <col min="2" max="2" width="13.7109375" bestFit="1" customWidth="1"/>
  </cols>
  <sheetData>
    <row r="2" spans="2:4" x14ac:dyDescent="0.25">
      <c r="B2" t="s">
        <v>0</v>
      </c>
      <c r="C2">
        <f>C3/((C4)/(C5*C6))</f>
        <v>1</v>
      </c>
      <c r="D2" t="s">
        <v>1</v>
      </c>
    </row>
    <row r="3" spans="2:4" x14ac:dyDescent="0.25">
      <c r="B3" t="s">
        <v>2</v>
      </c>
      <c r="C3">
        <v>0.8</v>
      </c>
    </row>
    <row r="4" spans="2:4" x14ac:dyDescent="0.25">
      <c r="B4" t="s">
        <v>3</v>
      </c>
      <c r="C4">
        <v>0.4</v>
      </c>
      <c r="D4" t="s">
        <v>4</v>
      </c>
    </row>
    <row r="5" spans="2:4" x14ac:dyDescent="0.25">
      <c r="B5" t="s">
        <v>5</v>
      </c>
      <c r="C5">
        <v>0.5</v>
      </c>
      <c r="D5" t="s">
        <v>6</v>
      </c>
    </row>
    <row r="6" spans="2:4" x14ac:dyDescent="0.25">
      <c r="B6" t="s">
        <v>7</v>
      </c>
      <c r="C6">
        <v>1</v>
      </c>
      <c r="D6" t="s">
        <v>8</v>
      </c>
    </row>
    <row r="9" spans="2:4" x14ac:dyDescent="0.25">
      <c r="B9" t="s">
        <v>9</v>
      </c>
      <c r="C9">
        <v>1</v>
      </c>
      <c r="D9" t="s">
        <v>10</v>
      </c>
    </row>
    <row r="12" spans="2:4" x14ac:dyDescent="0.25">
      <c r="B12" t="s">
        <v>11</v>
      </c>
      <c r="C12">
        <f>C13/((C4)/(C6*(C5^2)))</f>
        <v>1</v>
      </c>
      <c r="D12" t="s">
        <v>12</v>
      </c>
    </row>
    <row r="13" spans="2:4" x14ac:dyDescent="0.25">
      <c r="B13" t="s">
        <v>13</v>
      </c>
      <c r="C13">
        <v>1.6</v>
      </c>
    </row>
    <row r="16" spans="2:4" x14ac:dyDescent="0.25">
      <c r="B16" t="s">
        <v>14</v>
      </c>
      <c r="C16">
        <f>C17/(C4/C6)</f>
        <v>-0.02</v>
      </c>
      <c r="D16" t="s">
        <v>15</v>
      </c>
    </row>
    <row r="17" spans="2:4" x14ac:dyDescent="0.25">
      <c r="B17" t="s">
        <v>16</v>
      </c>
      <c r="C17">
        <v>-8.0000000000000002E-3</v>
      </c>
    </row>
    <row r="20" spans="2:4" x14ac:dyDescent="0.25">
      <c r="B20" t="s">
        <v>17</v>
      </c>
      <c r="C20">
        <v>0</v>
      </c>
      <c r="D20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A5A3A-F439-4FB7-983B-AD3718ED39FC}">
  <dimension ref="B2:W4"/>
  <sheetViews>
    <sheetView zoomScale="80" zoomScaleNormal="80" workbookViewId="0">
      <selection activeCell="G25" sqref="G25"/>
    </sheetView>
  </sheetViews>
  <sheetFormatPr baseColWidth="10" defaultRowHeight="15" x14ac:dyDescent="0.25"/>
  <sheetData>
    <row r="2" spans="2:23" x14ac:dyDescent="0.25">
      <c r="B2">
        <v>-0.25</v>
      </c>
      <c r="C2">
        <v>0.25</v>
      </c>
      <c r="D2">
        <v>0.75</v>
      </c>
      <c r="E2" s="1">
        <v>1.25</v>
      </c>
      <c r="F2" s="1">
        <v>1.75</v>
      </c>
      <c r="G2" s="1">
        <v>2.25</v>
      </c>
      <c r="H2" s="1">
        <v>2.75</v>
      </c>
      <c r="I2" s="1">
        <v>3.25</v>
      </c>
      <c r="J2" s="1">
        <v>3.75</v>
      </c>
      <c r="K2" s="1">
        <v>4.25</v>
      </c>
      <c r="L2" s="1">
        <v>4.75</v>
      </c>
      <c r="M2" s="1">
        <v>5.25</v>
      </c>
      <c r="N2" s="1">
        <v>5.75</v>
      </c>
      <c r="O2" s="1">
        <v>6.25</v>
      </c>
      <c r="P2" s="1">
        <v>6.75</v>
      </c>
      <c r="Q2" s="1">
        <v>7.25</v>
      </c>
      <c r="R2">
        <v>7.75</v>
      </c>
      <c r="S2">
        <v>8.25</v>
      </c>
      <c r="T2">
        <v>8.75</v>
      </c>
      <c r="U2">
        <v>9.25</v>
      </c>
      <c r="V2">
        <v>9.75</v>
      </c>
      <c r="W2">
        <v>10.25</v>
      </c>
    </row>
    <row r="3" spans="2:23" x14ac:dyDescent="0.25">
      <c r="B3">
        <v>0.5</v>
      </c>
      <c r="C3">
        <v>0</v>
      </c>
      <c r="D3">
        <f>C4</f>
        <v>0.5</v>
      </c>
      <c r="E3">
        <f t="shared" ref="E3:T3" si="0">D4</f>
        <v>1</v>
      </c>
      <c r="F3">
        <f t="shared" si="0"/>
        <v>1.5</v>
      </c>
      <c r="G3">
        <f t="shared" si="0"/>
        <v>2</v>
      </c>
      <c r="H3">
        <f t="shared" si="0"/>
        <v>2.5</v>
      </c>
      <c r="I3">
        <f t="shared" si="0"/>
        <v>3</v>
      </c>
      <c r="J3">
        <f t="shared" si="0"/>
        <v>3.5</v>
      </c>
      <c r="K3">
        <f t="shared" si="0"/>
        <v>4</v>
      </c>
      <c r="L3">
        <f t="shared" si="0"/>
        <v>4.5</v>
      </c>
      <c r="M3">
        <f t="shared" si="0"/>
        <v>5</v>
      </c>
      <c r="N3">
        <f t="shared" si="0"/>
        <v>5.5</v>
      </c>
      <c r="O3">
        <f t="shared" si="0"/>
        <v>6</v>
      </c>
      <c r="P3">
        <f t="shared" si="0"/>
        <v>6.5</v>
      </c>
      <c r="Q3">
        <f t="shared" si="0"/>
        <v>7</v>
      </c>
      <c r="R3">
        <f t="shared" si="0"/>
        <v>7.5</v>
      </c>
      <c r="S3">
        <f t="shared" si="0"/>
        <v>8</v>
      </c>
      <c r="T3">
        <f t="shared" si="0"/>
        <v>8.5</v>
      </c>
    </row>
    <row r="4" spans="2:23" x14ac:dyDescent="0.25">
      <c r="C4">
        <f>C3+$B$3</f>
        <v>0.5</v>
      </c>
      <c r="D4">
        <f>D3+$B$3</f>
        <v>1</v>
      </c>
      <c r="E4">
        <f t="shared" ref="E4:T4" si="1">E3+$B$3</f>
        <v>1.5</v>
      </c>
      <c r="F4">
        <f t="shared" si="1"/>
        <v>2</v>
      </c>
      <c r="G4">
        <f t="shared" si="1"/>
        <v>2.5</v>
      </c>
      <c r="H4">
        <f t="shared" si="1"/>
        <v>3</v>
      </c>
      <c r="I4">
        <f t="shared" si="1"/>
        <v>3.5</v>
      </c>
      <c r="J4">
        <f t="shared" si="1"/>
        <v>4</v>
      </c>
      <c r="K4">
        <f t="shared" si="1"/>
        <v>4.5</v>
      </c>
      <c r="L4">
        <f t="shared" si="1"/>
        <v>5</v>
      </c>
      <c r="M4">
        <f t="shared" si="1"/>
        <v>5.5</v>
      </c>
      <c r="N4">
        <f t="shared" si="1"/>
        <v>6</v>
      </c>
      <c r="O4">
        <f t="shared" si="1"/>
        <v>6.5</v>
      </c>
      <c r="P4">
        <f t="shared" si="1"/>
        <v>7</v>
      </c>
      <c r="Q4">
        <f t="shared" si="1"/>
        <v>7.5</v>
      </c>
      <c r="R4">
        <f t="shared" si="1"/>
        <v>8</v>
      </c>
      <c r="S4">
        <f t="shared" si="1"/>
        <v>8.5</v>
      </c>
      <c r="T4">
        <f t="shared" si="1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WMA_I</vt:lpstr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Teja</dc:creator>
  <cp:lastModifiedBy>Víctor Leonardo Teja Juárez</cp:lastModifiedBy>
  <dcterms:created xsi:type="dcterms:W3CDTF">2024-02-21T18:20:11Z</dcterms:created>
  <dcterms:modified xsi:type="dcterms:W3CDTF">2024-02-23T20:08:25Z</dcterms:modified>
</cp:coreProperties>
</file>